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Mid Off. Reconciliation " sheetId="1" state="visible" r:id="rId3"/>
    <sheet name="CORP" sheetId="2" state="visible" r:id="rId4"/>
    <sheet name="BNK Org Sheet" sheetId="3" state="visible" r:id="rId5"/>
    <sheet name=" Bnk Reconciliation" sheetId="4" state="visible" r:id="rId6"/>
    <sheet name="CS Worksheet" sheetId="5" state="visible" r:id="rId7"/>
    <sheet name="Power Summary by Day " sheetId="6" state="visible" r:id="rId8"/>
    <sheet name="NG Summary by Day" sheetId="7" state="visible" r:id="rId9"/>
  </sheets>
  <definedNames>
    <definedName function="false" hidden="false" localSheetId="3" name="_xlnm.Print_Area" vbProcedure="false">' Bnk Reconciliation'!$A$4:$H$465</definedName>
    <definedName function="false" hidden="false" localSheetId="3" name="_xlnm.Print_Titles" vbProcedure="false">' Bnk Reconciliation'!$2:$3</definedName>
    <definedName function="false" hidden="false" localSheetId="0" name="_xlnm.Print_Titles" vbProcedure="false">' Mid Off. Reconciliation '!$2:$3</definedName>
    <definedName function="false" hidden="false" localSheetId="2" name="_xlnm.Print_Area" vbProcedure="false">'BNK Org Sheet'!$A$3:$I$464</definedName>
    <definedName function="false" hidden="false" localSheetId="2" name="_xlnm.Print_Titles" vbProcedure="false">'BNK Org Sheet'!$1:$2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3" authorId="0">
      <text>
        <r>
          <rPr>
            <b val="true"/>
            <sz val="8"/>
            <color rgb="FF000000"/>
            <rFont val="Tahoma"/>
            <family val="0"/>
          </rPr>
          <t xml:space="preserve">fhayden:
</t>
        </r>
        <r>
          <rPr>
            <sz val="8"/>
            <color rgb="FF000000"/>
            <rFont val="Tahoma"/>
            <family val="0"/>
          </rPr>
          <t xml:space="preserve">1/17/00 missing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</xdr:colOff>
                <xdr:row>11</xdr:row>
                <xdr:rowOff>7</xdr:rowOff>
              </xdr:from>
              <xdr:to>
                <xdr:col>12</xdr:col>
                <xdr:colOff>14</xdr:colOff>
                <xdr:row>15</xdr:row>
                <xdr:rowOff>13</xdr:rowOff>
              </xdr:to>
            </anchor>
          </commentPr>
        </mc:Choice>
        <mc:Fallback/>
      </mc:AlternateContent>
    </comment>
    <comment ref="K38" authorId="0">
      <text>
        <r>
          <rPr>
            <b val="true"/>
            <sz val="8"/>
            <color rgb="FF000000"/>
            <rFont val="Tahoma"/>
            <family val="0"/>
          </rPr>
          <t xml:space="preserve">fhayden:
</t>
        </r>
        <r>
          <rPr>
            <sz val="8"/>
            <color rgb="FF000000"/>
            <rFont val="Tahoma"/>
            <family val="0"/>
          </rPr>
          <t xml:space="preserve">Aug 21 missing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</xdr:colOff>
                <xdr:row>36</xdr:row>
                <xdr:rowOff>7</xdr:rowOff>
              </xdr:from>
              <xdr:to>
                <xdr:col>12</xdr:col>
                <xdr:colOff>14</xdr:colOff>
                <xdr:row>40</xdr:row>
                <xdr:rowOff>13</xdr:rowOff>
              </xdr:to>
            </anchor>
          </commentPr>
        </mc:Choice>
        <mc:Fallback/>
      </mc:AlternateContent>
    </comment>
    <comment ref="K105" authorId="0">
      <text>
        <r>
          <rPr>
            <b val="true"/>
            <sz val="8"/>
            <color rgb="FF000000"/>
            <rFont val="Tahoma"/>
            <family val="0"/>
          </rPr>
          <t xml:space="preserve">fhayden:
</t>
        </r>
        <r>
          <rPr>
            <sz val="8"/>
            <color rgb="FF000000"/>
            <rFont val="Tahoma"/>
            <family val="0"/>
          </rPr>
          <t xml:space="preserve">May 29 missing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</xdr:colOff>
                <xdr:row>103</xdr:row>
                <xdr:rowOff>7</xdr:rowOff>
              </xdr:from>
              <xdr:to>
                <xdr:col>12</xdr:col>
                <xdr:colOff>14</xdr:colOff>
                <xdr:row>107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3" authorId="0">
      <text>
        <r>
          <rPr>
            <b val="true"/>
            <sz val="8"/>
            <color rgb="FF000000"/>
            <rFont val="Tahoma"/>
            <family val="0"/>
          </rPr>
          <t xml:space="preserve">fhayden:
</t>
        </r>
        <r>
          <rPr>
            <sz val="8"/>
            <color rgb="FF000000"/>
            <rFont val="Tahoma"/>
            <family val="0"/>
          </rPr>
          <t xml:space="preserve">Note: No curve shift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7</xdr:rowOff>
              </xdr:from>
              <xdr:to>
                <xdr:col>13</xdr:col>
                <xdr:colOff>16</xdr:colOff>
                <xdr:row>5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8" authorId="0">
      <text>
        <r>
          <rPr>
            <b val="true"/>
            <sz val="8"/>
            <color rgb="FF000000"/>
            <rFont val="Tahoma"/>
            <family val="0"/>
          </rPr>
          <t xml:space="preserve">fhayden:
</t>
        </r>
        <r>
          <rPr>
            <sz val="8"/>
            <color rgb="FF000000"/>
            <rFont val="Tahoma"/>
            <family val="0"/>
          </rPr>
          <t xml:space="preserve">RAC Adj. CS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80</xdr:colOff>
                <xdr:row>18</xdr:row>
                <xdr:rowOff>15</xdr:rowOff>
              </xdr:from>
              <xdr:to>
                <xdr:col>16</xdr:col>
                <xdr:colOff>43</xdr:colOff>
                <xdr:row>23</xdr:row>
                <xdr:rowOff>8</xdr:rowOff>
              </xdr:to>
            </anchor>
          </commentPr>
        </mc:Choice>
        <mc:Fallback/>
      </mc:AlternateContent>
    </comment>
    <comment ref="R18" authorId="0">
      <text>
        <r>
          <rPr>
            <b val="true"/>
            <sz val="8"/>
            <color rgb="FF000000"/>
            <rFont val="Tahoma"/>
            <family val="0"/>
          </rPr>
          <t xml:space="preserve">fhayden:
</t>
        </r>
        <r>
          <rPr>
            <sz val="8"/>
            <color rgb="FF000000"/>
            <rFont val="Tahoma"/>
            <family val="0"/>
          </rPr>
          <t xml:space="preserve">Mid Office CS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100</xdr:colOff>
                <xdr:row>18</xdr:row>
                <xdr:rowOff>15</xdr:rowOff>
              </xdr:from>
              <xdr:to>
                <xdr:col>16</xdr:col>
                <xdr:colOff>64</xdr:colOff>
                <xdr:row>23</xdr:row>
                <xdr:rowOff>8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21" authorId="0">
      <text>
        <r>
          <rPr>
            <b val="true"/>
            <sz val="8"/>
            <color rgb="FF000000"/>
            <rFont val="Tahoma"/>
            <family val="0"/>
          </rPr>
          <t xml:space="preserve">fhayden:
</t>
        </r>
        <r>
          <rPr>
            <sz val="8"/>
            <color rgb="FF000000"/>
            <rFont val="Tahoma"/>
            <family val="0"/>
          </rPr>
          <t xml:space="preserve">with Schedule 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23</xdr:colOff>
                <xdr:row>18</xdr:row>
                <xdr:rowOff>12</xdr:rowOff>
              </xdr:from>
              <xdr:to>
                <xdr:col>5</xdr:col>
                <xdr:colOff>-92</xdr:colOff>
                <xdr:row>23</xdr:row>
                <xdr:rowOff>8</xdr:rowOff>
              </xdr:to>
            </anchor>
          </commentPr>
        </mc:Choice>
        <mc:Fallback/>
      </mc:AlternateContent>
    </comment>
    <comment ref="P21" authorId="0">
      <text>
        <r>
          <rPr>
            <b val="true"/>
            <sz val="8"/>
            <color rgb="FF000000"/>
            <rFont val="Tahoma"/>
            <family val="0"/>
          </rPr>
          <t xml:space="preserve">fhayden:
</t>
        </r>
        <r>
          <rPr>
            <sz val="8"/>
            <color rgb="FF000000"/>
            <rFont val="Tahoma"/>
            <family val="0"/>
          </rPr>
          <t xml:space="preserve">Accural schedule C additions backed out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68</xdr:colOff>
                <xdr:row>18</xdr:row>
                <xdr:rowOff>12</xdr:rowOff>
              </xdr:from>
              <xdr:to>
                <xdr:col>5</xdr:col>
                <xdr:colOff>-62</xdr:colOff>
                <xdr:row>23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<sst xmlns="http://schemas.openxmlformats.org/spreadsheetml/2006/main" count="5125" uniqueCount="89">
  <si>
    <t xml:space="preserve">Curve Shift- Natural Gas</t>
  </si>
  <si>
    <t xml:space="preserve">Curve Shift - Power</t>
  </si>
  <si>
    <t xml:space="preserve">Date</t>
  </si>
  <si>
    <t xml:space="preserve">Gas - Mid</t>
  </si>
  <si>
    <t xml:space="preserve">Gas- New</t>
  </si>
  <si>
    <t xml:space="preserve">Diff</t>
  </si>
  <si>
    <t xml:space="preserve">Gas-MidRac</t>
  </si>
  <si>
    <t xml:space="preserve">Pwr- Mid</t>
  </si>
  <si>
    <t xml:space="preserve">Pwr- new</t>
  </si>
  <si>
    <t xml:space="preserve">Pwr-MidRAC</t>
  </si>
  <si>
    <t xml:space="preserve">EFF_DT</t>
  </si>
  <si>
    <t xml:space="preserve">PORTFOLIO_ID</t>
  </si>
  <si>
    <t xml:space="preserve">DOWN95</t>
  </si>
  <si>
    <t xml:space="preserve">CURVE_SHIFT</t>
  </si>
  <si>
    <t xml:space="preserve">AGG-ECT</t>
  </si>
  <si>
    <t xml:space="preserve">VaR</t>
  </si>
  <si>
    <t xml:space="preserve">Curve Shift</t>
  </si>
  <si>
    <t xml:space="preserve">Gas</t>
  </si>
  <si>
    <t xml:space="preserve">Power</t>
  </si>
  <si>
    <t xml:space="preserve">ENRON</t>
  </si>
  <si>
    <t xml:space="preserve">total</t>
  </si>
  <si>
    <t xml:space="preserve">Reconciliation of Data supplied to Bank by RAC</t>
  </si>
  <si>
    <t xml:space="preserve">Gas - Bank Org</t>
  </si>
  <si>
    <t xml:space="preserve">Pwr - Bank Org</t>
  </si>
  <si>
    <t xml:space="preserve">PWR-New</t>
  </si>
  <si>
    <t xml:space="preserve">Ene-Bank Org</t>
  </si>
  <si>
    <t xml:space="preserve">AGG_ECT</t>
  </si>
  <si>
    <t xml:space="preserve">Gas-bnk org</t>
  </si>
  <si>
    <t xml:space="preserve">GAS-New</t>
  </si>
  <si>
    <t xml:space="preserve">Pwr-bnk org</t>
  </si>
  <si>
    <t xml:space="preserve">Pwr-new</t>
  </si>
  <si>
    <t xml:space="preserve">diff</t>
  </si>
  <si>
    <t xml:space="preserve">ENE-Bnk org</t>
  </si>
  <si>
    <t xml:space="preserve">ENE-New</t>
  </si>
  <si>
    <t xml:space="preserve">AGG-PWR NOT CALC'D</t>
  </si>
  <si>
    <t xml:space="preserve">AGG-PWR not calc</t>
  </si>
  <si>
    <t xml:space="preserve">SumOfBASE_LINE_PL</t>
  </si>
  <si>
    <t xml:space="preserve">AGG-PWR-II</t>
  </si>
  <si>
    <t xml:space="preserve">RETAIL_GAS</t>
  </si>
  <si>
    <t xml:space="preserve">CAND-DPR-VAR</t>
  </si>
  <si>
    <t xml:space="preserve">COAL-PWR</t>
  </si>
  <si>
    <t xml:space="preserve">EAST-DPR-VAR</t>
  </si>
  <si>
    <t xml:space="preserve">EES-ENA</t>
  </si>
  <si>
    <t xml:space="preserve">ENAEXEC</t>
  </si>
  <si>
    <t xml:space="preserve">INSURANCE_PWR</t>
  </si>
  <si>
    <t xml:space="preserve">WEST-DPR-VAR</t>
  </si>
  <si>
    <t xml:space="preserve">Mid Office Backtest -Power</t>
  </si>
  <si>
    <t xml:space="preserve">System Backtest, Power  -RAC</t>
  </si>
  <si>
    <t xml:space="preserve">MidOffice Backtest</t>
  </si>
  <si>
    <t xml:space="preserve">Midoffice CS</t>
  </si>
  <si>
    <t xml:space="preserve">Rac Adj CS</t>
  </si>
  <si>
    <t xml:space="preserve">RAC Backtest</t>
  </si>
  <si>
    <t xml:space="preserve">System CS</t>
  </si>
  <si>
    <t xml:space="preserve">VAR Backtest from Jan 01 until Nov. 30, 2001</t>
  </si>
  <si>
    <t xml:space="preserve">VAR Backtest 1/01/01- 11/30/01</t>
  </si>
  <si>
    <t xml:space="preserve">VAR exceptions</t>
  </si>
  <si>
    <t xml:space="preserve"># of Trading Days</t>
  </si>
  <si>
    <t xml:space="preserve">Percent Violations</t>
  </si>
  <si>
    <t xml:space="preserve">VAR Backtest Project X</t>
  </si>
  <si>
    <t xml:space="preserve">*passes Kupiec test</t>
  </si>
  <si>
    <t xml:space="preserve">Note: Backtest is deficient because portfolio structure for power includes EES an ENA and coal positions.  Mid office pnl decomposition pertains only to Power East, West and Alberta</t>
  </si>
  <si>
    <t xml:space="preserve">Power VAR and Curve Shift Year 00 to present</t>
  </si>
  <si>
    <t xml:space="preserve">East, West &amp; Alberta Power P&amp;L By Day - Midoffice Data</t>
  </si>
  <si>
    <t xml:space="preserve">RAC Adj.</t>
  </si>
  <si>
    <t xml:space="preserve">Risktrac Data</t>
  </si>
  <si>
    <t xml:space="preserve">New Deals</t>
  </si>
  <si>
    <t xml:space="preserve">Reserves</t>
  </si>
  <si>
    <t xml:space="preserve">Prior Month Adjustments</t>
  </si>
  <si>
    <t xml:space="preserve">Total</t>
  </si>
  <si>
    <t xml:space="preserve">Coal</t>
  </si>
  <si>
    <t xml:space="preserve">EES</t>
  </si>
  <si>
    <t xml:space="preserve">Insurance</t>
  </si>
  <si>
    <t xml:space="preserve">Exec</t>
  </si>
  <si>
    <t xml:space="preserve">VAR Ex</t>
  </si>
  <si>
    <t xml:space="preserve">Mismatched data</t>
  </si>
  <si>
    <t xml:space="preserve">VAR EX</t>
  </si>
  <si>
    <t xml:space="preserve">Bad Data </t>
  </si>
  <si>
    <t xml:space="preserve">Bad data, non impact to var</t>
  </si>
  <si>
    <t xml:space="preserve">Mid Office Backtest - Natural Gas</t>
  </si>
  <si>
    <t xml:space="preserve">System Backtest, Natural -RAC</t>
  </si>
  <si>
    <t xml:space="preserve">VAR Backtest from Jan 01 until Oct 01</t>
  </si>
  <si>
    <t xml:space="preserve">VAR Backtest from Jan 00 until Oct 01</t>
  </si>
  <si>
    <t xml:space="preserve">VAR Backtest 1/01/00 - 11/30/01</t>
  </si>
  <si>
    <t xml:space="preserve">VAR Backtest Project X*</t>
  </si>
  <si>
    <t xml:space="preserve">Mid Office Data</t>
  </si>
  <si>
    <t xml:space="preserve">Prudency</t>
  </si>
  <si>
    <t xml:space="preserve">BAD Data</t>
  </si>
  <si>
    <t xml:space="preserve">VAR EX </t>
  </si>
  <si>
    <t xml:space="preserve">AGG-GAS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</si>
</sst>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mm/dd/yy"/>
    <numFmt numFmtId="169" formatCode="dd\-mmm\-yy"/>
    <numFmt numFmtId="170" formatCode="[$-409]d\-mmm\-yy"/>
    <numFmt numFmtId="171" formatCode="[$-409]#,##0_);[RED]\(#,##0\)"/>
    <numFmt numFmtId="172" formatCode="ddd"/>
    <numFmt numFmtId="173" formatCode="_(\$* #,##0.00_);_(\$* \(#,##0.00\);_(\$* \-??_);_(@_)"/>
    <numFmt numFmtId="174" formatCode="_(\$* #,##0_);_(\$* \(#,##0\);_(\$* \-??_);_(@_)"/>
    <numFmt numFmtId="175" formatCode="\$#,##0_);[RED]&quot;($&quot;#,##0\)"/>
    <numFmt numFmtId="176" formatCode="0%"/>
    <numFmt numFmtId="177" formatCode="0.00%"/>
    <numFmt numFmtId="178" formatCode="0.0%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color rgb="FF00000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0"/>
      <name val="Times New Roman"/>
      <family val="1"/>
    </font>
    <font>
      <i val="true"/>
      <sz val="11"/>
      <name val="Arial"/>
      <family val="2"/>
    </font>
    <font>
      <sz val="10"/>
      <name val="Times New Roman"/>
      <family val="1"/>
    </font>
    <font>
      <sz val="5"/>
      <name val="Arial"/>
      <family val="2"/>
    </font>
    <font>
      <i val="true"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CC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C0C0C0"/>
      </left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3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4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4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5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5" borderId="8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6" borderId="8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6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2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7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8" xfId="2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28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0" borderId="28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2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5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5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6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3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2" borderId="30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3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28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2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4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4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4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2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6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8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28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9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3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2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7" fillId="8" borderId="4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50" xfId="21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75" fontId="13" fillId="0" borderId="27" xfId="21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75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8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28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28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5" fontId="13" fillId="0" borderId="2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0" borderId="28" xfId="2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5" fontId="13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27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3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51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5" fontId="13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2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8" fillId="0" borderId="49" xfId="2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8" fillId="0" borderId="0" xfId="2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S Worksheet" xfId="20"/>
    <cellStyle name="Normal_Greg Pos" xfId="21"/>
    <cellStyle name="Normal_NG Summary by Day" xfId="22"/>
    <cellStyle name="Normal_Power Summary by Day " xfId="23"/>
    <cellStyle name="Normal_Sheet1" xfId="24"/>
    <cellStyle name="Normal_Sheet1_1" xfId="25"/>
    <cellStyle name="Normal_Sheet1_Sheet1" xfId="26"/>
    <cellStyle name="Normal_Sheet3" xfId="27"/>
  </cellStyles>
  <dxfs count="2"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4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4.85"/>
    <col collapsed="false" customWidth="true" hidden="false" outlineLevel="0" max="3" min="3" style="1" width="13.41"/>
    <col collapsed="false" customWidth="true" hidden="false" outlineLevel="0" max="4" min="4" style="1" width="11.85"/>
    <col collapsed="false" customWidth="true" hidden="false" outlineLevel="0" max="5" min="5" style="1" width="13.85"/>
    <col collapsed="false" customWidth="true" hidden="false" outlineLevel="0" max="10" min="6" style="1" width="11.85"/>
    <col collapsed="false" customWidth="true" hidden="false" outlineLevel="0" max="11" min="11" style="1" width="14.41"/>
    <col collapsed="false" customWidth="true" hidden="false" outlineLevel="0" max="14" min="12" style="1" width="11.85"/>
    <col collapsed="false" customWidth="true" hidden="false" outlineLevel="0" max="15" min="15" style="1" width="9.7"/>
    <col collapsed="false" customWidth="true" hidden="false" outlineLevel="0" max="16" min="16" style="1" width="16.7"/>
    <col collapsed="false" customWidth="true" hidden="false" outlineLevel="0" max="17" min="17" style="1" width="12.42"/>
    <col collapsed="false" customWidth="true" hidden="true" outlineLevel="0" max="18" min="18" style="1" width="12.28"/>
    <col collapsed="false" customWidth="true" hidden="true" outlineLevel="0" max="19" min="19" style="1" width="16.84"/>
    <col collapsed="false" customWidth="true" hidden="true" outlineLevel="0" max="21" min="20" style="1" width="12.28"/>
    <col collapsed="false" customWidth="true" hidden="true" outlineLevel="0" max="22" min="22" style="1" width="15.56"/>
    <col collapsed="false" customWidth="true" hidden="true" outlineLevel="0" max="23" min="23" style="1" width="13.56"/>
    <col collapsed="false" customWidth="true" hidden="false" outlineLevel="0" max="24" min="24" style="1" width="11.85"/>
    <col collapsed="false" customWidth="true" hidden="false" outlineLevel="0" max="25" min="25" style="1" width="3.85"/>
    <col collapsed="false" customWidth="true" hidden="false" outlineLevel="0" max="26" min="26" style="1" width="13.14"/>
    <col collapsed="false" customWidth="true" hidden="false" outlineLevel="0" max="27" min="27" style="1" width="11.85"/>
    <col collapsed="false" customWidth="true" hidden="false" outlineLevel="0" max="28" min="28" style="1" width="11.7"/>
    <col collapsed="false" customWidth="true" hidden="false" outlineLevel="0" max="29" min="29" style="1" width="13.85"/>
    <col collapsed="false" customWidth="true" hidden="false" outlineLevel="0" max="31" min="30" style="1" width="11.28"/>
    <col collapsed="false" customWidth="true" hidden="false" outlineLevel="0" max="32" min="32" style="1" width="14.85"/>
    <col collapsed="false" customWidth="true" hidden="false" outlineLevel="0" max="33" min="33" style="1" width="12.7"/>
    <col collapsed="false" customWidth="true" hidden="false" outlineLevel="0" max="34" min="34" style="1" width="11.28"/>
    <col collapsed="false" customWidth="true" hidden="false" outlineLevel="0" max="115" min="35" style="1" width="9.14"/>
  </cols>
  <sheetData>
    <row r="1" customFormat="false" ht="16.5" hidden="false" customHeight="false" outlineLevel="0" collapsed="false"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customFormat="false" ht="16.5" hidden="false" customHeight="false" outlineLevel="0" collapsed="false">
      <c r="B2" s="4" t="s">
        <v>0</v>
      </c>
      <c r="C2" s="4"/>
      <c r="D2" s="4"/>
      <c r="E2" s="4"/>
      <c r="F2" s="4"/>
      <c r="G2" s="5"/>
      <c r="H2" s="6" t="s">
        <v>1</v>
      </c>
      <c r="I2" s="6"/>
      <c r="J2" s="6"/>
      <c r="K2" s="6"/>
      <c r="L2" s="6"/>
      <c r="M2" s="5"/>
      <c r="O2" s="2"/>
      <c r="P2" s="2"/>
      <c r="Q2" s="2"/>
      <c r="R2" s="2"/>
      <c r="S2" s="2"/>
      <c r="T2" s="2"/>
      <c r="U2" s="2"/>
      <c r="V2" s="2"/>
      <c r="W2" s="2"/>
      <c r="X2" s="2"/>
      <c r="Z2" s="2"/>
      <c r="AA2" s="2"/>
      <c r="AB2" s="2"/>
      <c r="AC2" s="2"/>
      <c r="AD2" s="2"/>
      <c r="AE2" s="2"/>
      <c r="AF2" s="2"/>
      <c r="AG2" s="2"/>
      <c r="AH2" s="2"/>
    </row>
    <row r="3" customFormat="false" ht="13.5" hidden="false" customHeight="false" outlineLevel="0" collapsed="false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5</v>
      </c>
      <c r="G3" s="12"/>
      <c r="H3" s="13" t="s">
        <v>7</v>
      </c>
      <c r="I3" s="14" t="s">
        <v>8</v>
      </c>
      <c r="J3" s="14" t="s">
        <v>5</v>
      </c>
      <c r="K3" s="15" t="s">
        <v>9</v>
      </c>
      <c r="L3" s="16" t="s">
        <v>5</v>
      </c>
      <c r="N3" s="17"/>
      <c r="O3" s="12"/>
      <c r="P3" s="12"/>
      <c r="Q3" s="12"/>
      <c r="R3" s="12"/>
      <c r="S3" s="12"/>
      <c r="T3" s="12"/>
      <c r="U3" s="12"/>
      <c r="V3" s="12"/>
      <c r="W3" s="12"/>
      <c r="Y3" s="18"/>
      <c r="Z3" s="18"/>
      <c r="AA3" s="18"/>
      <c r="AB3" s="19"/>
      <c r="AC3" s="19"/>
      <c r="AD3" s="19"/>
      <c r="AE3" s="19"/>
      <c r="AF3" s="19"/>
      <c r="AG3" s="18"/>
    </row>
    <row r="4" customFormat="false" ht="12.75" hidden="false" customHeight="false" outlineLevel="0" collapsed="false">
      <c r="A4" s="20" t="n">
        <v>36529</v>
      </c>
      <c r="B4" s="21" t="n">
        <f aca="false">VLOOKUP($A4,'NG Summary by Day'!$A$22:$F$480,4,FALSE())*1000</f>
        <v>-8356341.33984965</v>
      </c>
      <c r="C4" s="22" t="n">
        <f aca="false">VLOOKUP(A4,'NG Summary by Day'!$T$21:$W$486,4,FALSE())</f>
        <v>-163118.664199999</v>
      </c>
      <c r="D4" s="23" t="n">
        <f aca="false">B4-C4</f>
        <v>-8193222.67564965</v>
      </c>
      <c r="E4" s="21" t="n">
        <f aca="false">VLOOKUP(A4,'NG Summary by Day'!$A$22:$F$480,6,FALSE())*1000</f>
        <v>-8356341.33984965</v>
      </c>
      <c r="F4" s="23" t="n">
        <f aca="false">E4-C4</f>
        <v>-8193222.67564965</v>
      </c>
      <c r="G4" s="24"/>
      <c r="H4" s="25" t="e">
        <f aca="false">VLOOKUP(A4,'Power Summary by Day '!$A$19:$G$249,3,FALSE())</f>
        <v>#N/A</v>
      </c>
      <c r="I4" s="26" t="e">
        <f aca="false">VLOOKUP(A4,'Power Summary by Day '!$Y$19:$AB$251,4,FALSE())</f>
        <v>#N/A</v>
      </c>
      <c r="J4" s="27" t="e">
        <f aca="false">H4-I4</f>
        <v>#N/A</v>
      </c>
      <c r="K4" s="26" t="e">
        <f aca="false">VLOOKUP(A4,'Power Summary by Day '!$A$19:$G$249,7,FALSE())</f>
        <v>#N/A</v>
      </c>
      <c r="L4" s="28" t="e">
        <f aca="false">K4-I4</f>
        <v>#N/A</v>
      </c>
      <c r="M4" s="24"/>
      <c r="N4" s="29"/>
      <c r="O4" s="30"/>
      <c r="P4" s="30"/>
      <c r="Q4" s="30"/>
      <c r="R4" s="30"/>
      <c r="S4" s="30"/>
      <c r="T4" s="30"/>
      <c r="U4" s="30"/>
      <c r="V4" s="30"/>
      <c r="W4" s="31"/>
      <c r="Y4" s="30"/>
      <c r="Z4" s="30"/>
      <c r="AA4" s="31"/>
      <c r="AB4" s="30"/>
      <c r="AC4" s="30"/>
      <c r="AD4" s="30"/>
      <c r="AE4" s="30"/>
      <c r="AF4" s="30"/>
      <c r="AG4" s="31"/>
    </row>
    <row r="5" customFormat="false" ht="12.75" hidden="false" customHeight="false" outlineLevel="0" collapsed="false">
      <c r="A5" s="20" t="n">
        <v>36530</v>
      </c>
      <c r="B5" s="32" t="n">
        <f aca="false">VLOOKUP($A5,'NG Summary by Day'!$A$22:$F$480,4,FALSE())*1000</f>
        <v>329774.782344547</v>
      </c>
      <c r="C5" s="33" t="n">
        <f aca="false">VLOOKUP(A5,'NG Summary by Day'!$T$21:$W$486,4,FALSE())</f>
        <v>2777484.9227</v>
      </c>
      <c r="D5" s="34" t="n">
        <f aca="false">B5-C5</f>
        <v>-2447710.14035545</v>
      </c>
      <c r="E5" s="32" t="n">
        <f aca="false">VLOOKUP(A5,'NG Summary by Day'!$A$22:$F$480,6,FALSE())*1000</f>
        <v>329774.782344547</v>
      </c>
      <c r="F5" s="34" t="n">
        <f aca="false">E5-C5</f>
        <v>-2447710.14035545</v>
      </c>
      <c r="G5" s="24"/>
      <c r="H5" s="35" t="e">
        <f aca="false">VLOOKUP(A5,'Power Summary by Day '!$A$19:$G$249,3,FALSE())</f>
        <v>#N/A</v>
      </c>
      <c r="I5" s="33" t="e">
        <f aca="false">VLOOKUP(A5,'Power Summary by Day '!$Y$19:$AB$251,4,FALSE())</f>
        <v>#N/A</v>
      </c>
      <c r="J5" s="34" t="e">
        <f aca="false">H5-I5</f>
        <v>#N/A</v>
      </c>
      <c r="K5" s="33" t="e">
        <f aca="false">VLOOKUP(A5,'Power Summary by Day '!$A$19:$G$249,7,FALSE())</f>
        <v>#N/A</v>
      </c>
      <c r="L5" s="36" t="e">
        <f aca="false">K5-I5</f>
        <v>#N/A</v>
      </c>
      <c r="M5" s="24"/>
      <c r="N5" s="29"/>
      <c r="O5" s="30"/>
      <c r="P5" s="30"/>
      <c r="Q5" s="30"/>
      <c r="R5" s="30"/>
      <c r="S5" s="30"/>
      <c r="T5" s="30"/>
      <c r="U5" s="30"/>
      <c r="V5" s="30"/>
      <c r="W5" s="31"/>
      <c r="Y5" s="30"/>
      <c r="Z5" s="30"/>
      <c r="AA5" s="31"/>
      <c r="AB5" s="30"/>
      <c r="AC5" s="30"/>
      <c r="AD5" s="30"/>
      <c r="AE5" s="30"/>
      <c r="AF5" s="30"/>
      <c r="AG5" s="31"/>
    </row>
    <row r="6" customFormat="false" ht="12.75" hidden="false" customHeight="false" outlineLevel="0" collapsed="false">
      <c r="A6" s="20" t="n">
        <v>36531</v>
      </c>
      <c r="B6" s="32" t="n">
        <f aca="false">VLOOKUP($A6,'NG Summary by Day'!$A$22:$F$480,4,FALSE())*1000</f>
        <v>4625278.2094644</v>
      </c>
      <c r="C6" s="33" t="n">
        <f aca="false">VLOOKUP(A6,'NG Summary by Day'!$T$21:$W$486,4,FALSE())</f>
        <v>-1569005.6477</v>
      </c>
      <c r="D6" s="34" t="n">
        <f aca="false">B6-C6</f>
        <v>6194283.8571644</v>
      </c>
      <c r="E6" s="32" t="n">
        <f aca="false">VLOOKUP(A6,'NG Summary by Day'!$A$22:$F$480,6,FALSE())*1000</f>
        <v>4625278.2094644</v>
      </c>
      <c r="F6" s="34" t="n">
        <f aca="false">E6-C6</f>
        <v>6194283.8571644</v>
      </c>
      <c r="G6" s="24"/>
      <c r="H6" s="35" t="e">
        <f aca="false">VLOOKUP(A6,'Power Summary by Day '!$A$19:$G$249,3,FALSE())</f>
        <v>#N/A</v>
      </c>
      <c r="I6" s="33" t="e">
        <f aca="false">VLOOKUP(A6,'Power Summary by Day '!$Y$19:$AB$251,4,FALSE())</f>
        <v>#N/A</v>
      </c>
      <c r="J6" s="34" t="e">
        <f aca="false">H6-I6</f>
        <v>#N/A</v>
      </c>
      <c r="K6" s="33" t="e">
        <f aca="false">VLOOKUP(A6,'Power Summary by Day '!$A$19:$G$249,7,FALSE())</f>
        <v>#N/A</v>
      </c>
      <c r="L6" s="36" t="e">
        <f aca="false">K6-I6</f>
        <v>#N/A</v>
      </c>
      <c r="M6" s="24"/>
      <c r="N6" s="29"/>
      <c r="O6" s="30"/>
      <c r="P6" s="30"/>
      <c r="Q6" s="30"/>
      <c r="R6" s="30"/>
      <c r="S6" s="30"/>
      <c r="T6" s="30"/>
      <c r="U6" s="30"/>
      <c r="V6" s="30"/>
      <c r="W6" s="31"/>
      <c r="Y6" s="30"/>
      <c r="Z6" s="30"/>
      <c r="AA6" s="31"/>
      <c r="AB6" s="30"/>
      <c r="AC6" s="30"/>
      <c r="AD6" s="30"/>
      <c r="AE6" s="30"/>
      <c r="AF6" s="30"/>
      <c r="AG6" s="31"/>
    </row>
    <row r="7" customFormat="false" ht="12.75" hidden="false" customHeight="false" outlineLevel="0" collapsed="false">
      <c r="A7" s="20" t="n">
        <v>36532</v>
      </c>
      <c r="B7" s="32" t="n">
        <f aca="false">VLOOKUP($A7,'NG Summary by Day'!$A$22:$F$480,4,FALSE())*1000</f>
        <v>1260830.45507876</v>
      </c>
      <c r="C7" s="33" t="n">
        <f aca="false">VLOOKUP(A7,'NG Summary by Day'!$T$21:$W$486,4,FALSE())</f>
        <v>2671608.625</v>
      </c>
      <c r="D7" s="34" t="n">
        <f aca="false">B7-C7</f>
        <v>-1410778.16992124</v>
      </c>
      <c r="E7" s="32" t="n">
        <f aca="false">VLOOKUP(A7,'NG Summary by Day'!$A$22:$F$480,6,FALSE())*1000</f>
        <v>1260830.45507876</v>
      </c>
      <c r="F7" s="34" t="n">
        <f aca="false">E7-C7</f>
        <v>-1410778.16992124</v>
      </c>
      <c r="G7" s="24"/>
      <c r="H7" s="35" t="e">
        <f aca="false">VLOOKUP(A7,'Power Summary by Day '!$A$19:$G$249,3,FALSE())</f>
        <v>#N/A</v>
      </c>
      <c r="I7" s="33" t="e">
        <f aca="false">VLOOKUP(A7,'Power Summary by Day '!$Y$19:$AB$251,4,FALSE())</f>
        <v>#N/A</v>
      </c>
      <c r="J7" s="34" t="e">
        <f aca="false">H7-I7</f>
        <v>#N/A</v>
      </c>
      <c r="K7" s="33" t="e">
        <f aca="false">VLOOKUP(A7,'Power Summary by Day '!$A$19:$G$249,7,FALSE())</f>
        <v>#N/A</v>
      </c>
      <c r="L7" s="36" t="e">
        <f aca="false">K7-I7</f>
        <v>#N/A</v>
      </c>
      <c r="M7" s="24"/>
      <c r="N7" s="29"/>
      <c r="O7" s="30"/>
      <c r="P7" s="30"/>
      <c r="Q7" s="30"/>
      <c r="R7" s="30"/>
      <c r="S7" s="30"/>
      <c r="T7" s="30"/>
      <c r="U7" s="30"/>
      <c r="V7" s="30"/>
      <c r="W7" s="31"/>
      <c r="Y7" s="30"/>
      <c r="Z7" s="30"/>
      <c r="AA7" s="31"/>
      <c r="AB7" s="30"/>
      <c r="AC7" s="30"/>
      <c r="AD7" s="30"/>
      <c r="AE7" s="30"/>
      <c r="AF7" s="30"/>
      <c r="AG7" s="31"/>
    </row>
    <row r="8" customFormat="false" ht="12.75" hidden="false" customHeight="false" outlineLevel="0" collapsed="false">
      <c r="A8" s="20" t="n">
        <v>36535</v>
      </c>
      <c r="B8" s="32" t="n">
        <f aca="false">VLOOKUP($A8,'NG Summary by Day'!$A$22:$F$480,4,FALSE())*1000</f>
        <v>-724168.169874194</v>
      </c>
      <c r="C8" s="33" t="n">
        <f aca="false">VLOOKUP(A8,'NG Summary by Day'!$T$21:$W$486,4,FALSE())</f>
        <v>1328418.5924</v>
      </c>
      <c r="D8" s="34" t="n">
        <f aca="false">B8-C8</f>
        <v>-2052586.76227419</v>
      </c>
      <c r="E8" s="32" t="n">
        <f aca="false">VLOOKUP(A8,'NG Summary by Day'!$A$22:$F$480,6,FALSE())*1000</f>
        <v>-724168.169874194</v>
      </c>
      <c r="F8" s="34" t="n">
        <f aca="false">E8-C8</f>
        <v>-2052586.76227419</v>
      </c>
      <c r="G8" s="24"/>
      <c r="H8" s="35" t="e">
        <f aca="false">VLOOKUP(A8,'Power Summary by Day '!$A$19:$G$249,3,FALSE())</f>
        <v>#N/A</v>
      </c>
      <c r="I8" s="33" t="e">
        <f aca="false">VLOOKUP(A8,'Power Summary by Day '!$Y$19:$AB$251,4,FALSE())</f>
        <v>#N/A</v>
      </c>
      <c r="J8" s="34" t="e">
        <f aca="false">H8-I8</f>
        <v>#N/A</v>
      </c>
      <c r="K8" s="33" t="e">
        <f aca="false">VLOOKUP(A8,'Power Summary by Day '!$A$19:$G$249,7,FALSE())</f>
        <v>#N/A</v>
      </c>
      <c r="L8" s="36" t="e">
        <f aca="false">K8-I8</f>
        <v>#N/A</v>
      </c>
      <c r="M8" s="24"/>
      <c r="N8" s="29"/>
      <c r="O8" s="30"/>
      <c r="P8" s="30"/>
      <c r="Q8" s="30"/>
      <c r="R8" s="30"/>
      <c r="S8" s="30"/>
      <c r="T8" s="30"/>
      <c r="U8" s="30"/>
      <c r="V8" s="30"/>
      <c r="W8" s="31"/>
      <c r="Y8" s="30"/>
      <c r="Z8" s="30"/>
      <c r="AA8" s="31"/>
      <c r="AB8" s="30"/>
      <c r="AC8" s="30"/>
      <c r="AD8" s="30"/>
      <c r="AE8" s="30"/>
      <c r="AF8" s="30"/>
      <c r="AG8" s="31"/>
    </row>
    <row r="9" customFormat="false" ht="12.75" hidden="false" customHeight="false" outlineLevel="0" collapsed="false">
      <c r="A9" s="20" t="n">
        <v>36536</v>
      </c>
      <c r="B9" s="32" t="n">
        <f aca="false">VLOOKUP($A9,'NG Summary by Day'!$A$22:$F$480,4,FALSE())*1000</f>
        <v>-3581366.87044089</v>
      </c>
      <c r="C9" s="33" t="n">
        <f aca="false">VLOOKUP(A9,'NG Summary by Day'!$T$21:$W$486,4,FALSE())</f>
        <v>-2087654.6124</v>
      </c>
      <c r="D9" s="34" t="n">
        <f aca="false">B9-C9</f>
        <v>-1493712.25804089</v>
      </c>
      <c r="E9" s="32" t="n">
        <f aca="false">VLOOKUP(A9,'NG Summary by Day'!$A$22:$F$480,6,FALSE())*1000</f>
        <v>-3581366.87044089</v>
      </c>
      <c r="F9" s="34" t="n">
        <f aca="false">E9-C9</f>
        <v>-1493712.25804089</v>
      </c>
      <c r="G9" s="24"/>
      <c r="H9" s="35" t="e">
        <f aca="false">VLOOKUP(A9,'Power Summary by Day '!$A$19:$G$249,3,FALSE())</f>
        <v>#N/A</v>
      </c>
      <c r="I9" s="33" t="e">
        <f aca="false">VLOOKUP(A9,'Power Summary by Day '!$Y$19:$AB$251,4,FALSE())</f>
        <v>#N/A</v>
      </c>
      <c r="J9" s="34" t="e">
        <f aca="false">H9-I9</f>
        <v>#N/A</v>
      </c>
      <c r="K9" s="33" t="e">
        <f aca="false">VLOOKUP(A9,'Power Summary by Day '!$A$19:$G$249,7,FALSE())</f>
        <v>#N/A</v>
      </c>
      <c r="L9" s="36" t="e">
        <f aca="false">K9-I9</f>
        <v>#N/A</v>
      </c>
      <c r="M9" s="24"/>
      <c r="N9" s="29"/>
      <c r="O9" s="30"/>
      <c r="P9" s="30"/>
      <c r="Q9" s="30"/>
      <c r="R9" s="30"/>
      <c r="S9" s="30"/>
      <c r="T9" s="30"/>
      <c r="U9" s="30"/>
      <c r="V9" s="30"/>
      <c r="W9" s="31"/>
      <c r="Y9" s="30"/>
      <c r="Z9" s="30"/>
      <c r="AA9" s="31"/>
      <c r="AB9" s="30"/>
      <c r="AC9" s="30"/>
      <c r="AD9" s="30"/>
      <c r="AE9" s="30"/>
      <c r="AF9" s="30"/>
      <c r="AG9" s="31"/>
    </row>
    <row r="10" customFormat="false" ht="12.75" hidden="false" customHeight="false" outlineLevel="0" collapsed="false">
      <c r="A10" s="20" t="n">
        <v>36537</v>
      </c>
      <c r="B10" s="32" t="n">
        <f aca="false">VLOOKUP($A10,'NG Summary by Day'!$A$22:$F$480,4,FALSE())*1000</f>
        <v>-2129217.29632661</v>
      </c>
      <c r="C10" s="33" t="n">
        <f aca="false">VLOOKUP(A10,'NG Summary by Day'!$T$21:$W$486,4,FALSE())</f>
        <v>-2290677.2806</v>
      </c>
      <c r="D10" s="34" t="n">
        <f aca="false">B10-C10</f>
        <v>161459.984273393</v>
      </c>
      <c r="E10" s="32" t="n">
        <f aca="false">VLOOKUP(A10,'NG Summary by Day'!$A$22:$F$480,6,FALSE())*1000</f>
        <v>-2129217.29632661</v>
      </c>
      <c r="F10" s="34" t="n">
        <f aca="false">E10-C10</f>
        <v>161459.984273393</v>
      </c>
      <c r="G10" s="24"/>
      <c r="H10" s="35" t="e">
        <f aca="false">VLOOKUP(A10,'Power Summary by Day '!$A$19:$G$249,3,FALSE())</f>
        <v>#N/A</v>
      </c>
      <c r="I10" s="33" t="e">
        <f aca="false">VLOOKUP(A10,'Power Summary by Day '!$Y$19:$AB$251,4,FALSE())</f>
        <v>#N/A</v>
      </c>
      <c r="J10" s="34" t="e">
        <f aca="false">H10-I10</f>
        <v>#N/A</v>
      </c>
      <c r="K10" s="33" t="e">
        <f aca="false">VLOOKUP(A10,'Power Summary by Day '!$A$19:$G$249,7,FALSE())</f>
        <v>#N/A</v>
      </c>
      <c r="L10" s="36" t="e">
        <f aca="false">K10-I10</f>
        <v>#N/A</v>
      </c>
      <c r="M10" s="24"/>
      <c r="N10" s="29"/>
      <c r="O10" s="30"/>
      <c r="P10" s="30"/>
      <c r="Q10" s="30"/>
      <c r="R10" s="30"/>
      <c r="S10" s="30"/>
      <c r="T10" s="30"/>
      <c r="U10" s="30"/>
      <c r="V10" s="30"/>
      <c r="W10" s="31"/>
      <c r="Y10" s="30"/>
      <c r="Z10" s="30"/>
      <c r="AA10" s="31"/>
      <c r="AB10" s="30"/>
      <c r="AC10" s="30"/>
      <c r="AD10" s="30"/>
      <c r="AE10" s="30"/>
      <c r="AF10" s="30"/>
      <c r="AG10" s="31"/>
    </row>
    <row r="11" customFormat="false" ht="12.75" hidden="false" customHeight="false" outlineLevel="0" collapsed="false">
      <c r="A11" s="20" t="n">
        <v>36538</v>
      </c>
      <c r="B11" s="32" t="n">
        <f aca="false">VLOOKUP($A11,'NG Summary by Day'!$A$22:$F$480,4,FALSE())*1000</f>
        <v>-899420.87050952</v>
      </c>
      <c r="C11" s="33" t="n">
        <f aca="false">VLOOKUP(A11,'NG Summary by Day'!$T$21:$W$486,4,FALSE())</f>
        <v>-1480090.9594</v>
      </c>
      <c r="D11" s="34" t="n">
        <f aca="false">B11-C11</f>
        <v>580670.08889048</v>
      </c>
      <c r="E11" s="32" t="n">
        <f aca="false">VLOOKUP(A11,'NG Summary by Day'!$A$22:$F$480,6,FALSE())*1000</f>
        <v>-899420.87050952</v>
      </c>
      <c r="F11" s="34" t="n">
        <f aca="false">E11-C11</f>
        <v>580670.08889048</v>
      </c>
      <c r="G11" s="24"/>
      <c r="H11" s="35" t="e">
        <f aca="false">VLOOKUP(A11,'Power Summary by Day '!$A$19:$G$249,3,FALSE())</f>
        <v>#N/A</v>
      </c>
      <c r="I11" s="33" t="e">
        <f aca="false">VLOOKUP(A11,'Power Summary by Day '!$Y$19:$AB$251,4,FALSE())</f>
        <v>#N/A</v>
      </c>
      <c r="J11" s="34" t="e">
        <f aca="false">H11-I11</f>
        <v>#N/A</v>
      </c>
      <c r="K11" s="33" t="e">
        <f aca="false">VLOOKUP(A11,'Power Summary by Day '!$A$19:$G$249,7,FALSE())</f>
        <v>#N/A</v>
      </c>
      <c r="L11" s="36" t="e">
        <f aca="false">K11-I11</f>
        <v>#N/A</v>
      </c>
      <c r="M11" s="24"/>
      <c r="N11" s="29"/>
      <c r="O11" s="30"/>
      <c r="P11" s="30"/>
      <c r="Q11" s="30"/>
      <c r="R11" s="30"/>
      <c r="S11" s="30"/>
      <c r="T11" s="30"/>
      <c r="U11" s="30"/>
      <c r="V11" s="30"/>
      <c r="W11" s="31"/>
      <c r="Y11" s="30"/>
      <c r="Z11" s="30"/>
      <c r="AA11" s="31"/>
      <c r="AB11" s="30"/>
      <c r="AC11" s="30"/>
      <c r="AD11" s="30"/>
      <c r="AE11" s="30"/>
      <c r="AF11" s="30"/>
      <c r="AG11" s="31"/>
    </row>
    <row r="12" customFormat="false" ht="12.75" hidden="false" customHeight="false" outlineLevel="0" collapsed="false">
      <c r="A12" s="20" t="n">
        <v>36539</v>
      </c>
      <c r="B12" s="32" t="n">
        <f aca="false">VLOOKUP($A12,'NG Summary by Day'!$A$22:$F$480,4,FALSE())*1000</f>
        <v>871966.699330142</v>
      </c>
      <c r="C12" s="33" t="n">
        <f aca="false">VLOOKUP(A12,'NG Summary by Day'!$T$21:$W$486,4,FALSE())</f>
        <v>-607076.702799999</v>
      </c>
      <c r="D12" s="34" t="n">
        <f aca="false">B12-C12</f>
        <v>1479043.40213014</v>
      </c>
      <c r="E12" s="32" t="n">
        <f aca="false">VLOOKUP(A12,'NG Summary by Day'!$A$22:$F$480,6,FALSE())*1000</f>
        <v>871966.699330142</v>
      </c>
      <c r="F12" s="34" t="n">
        <f aca="false">E12-C12</f>
        <v>1479043.40213014</v>
      </c>
      <c r="G12" s="24"/>
      <c r="H12" s="35" t="e">
        <f aca="false">VLOOKUP(A12,'Power Summary by Day '!$A$19:$G$249,3,FALSE())</f>
        <v>#N/A</v>
      </c>
      <c r="I12" s="33" t="e">
        <f aca="false">VLOOKUP(A12,'Power Summary by Day '!$Y$19:$AB$251,4,FALSE())</f>
        <v>#N/A</v>
      </c>
      <c r="J12" s="34" t="e">
        <f aca="false">H12-I12</f>
        <v>#N/A</v>
      </c>
      <c r="K12" s="33" t="e">
        <f aca="false">VLOOKUP(A12,'Power Summary by Day '!$A$19:$G$249,7,FALSE())</f>
        <v>#N/A</v>
      </c>
      <c r="L12" s="36" t="e">
        <f aca="false">K12-I12</f>
        <v>#N/A</v>
      </c>
      <c r="M12" s="24"/>
      <c r="N12" s="29"/>
      <c r="O12" s="30"/>
      <c r="P12" s="30"/>
      <c r="Q12" s="30"/>
      <c r="R12" s="30"/>
      <c r="S12" s="30"/>
      <c r="T12" s="30"/>
      <c r="U12" s="30"/>
      <c r="V12" s="30"/>
      <c r="W12" s="31"/>
      <c r="Y12" s="30"/>
      <c r="Z12" s="30"/>
      <c r="AA12" s="31"/>
      <c r="AB12" s="30"/>
      <c r="AC12" s="30"/>
      <c r="AD12" s="30"/>
      <c r="AE12" s="30"/>
      <c r="AF12" s="30"/>
      <c r="AG12" s="31"/>
    </row>
    <row r="13" customFormat="false" ht="12.75" hidden="false" customHeight="false" outlineLevel="0" collapsed="false">
      <c r="A13" s="20" t="n">
        <v>36543</v>
      </c>
      <c r="B13" s="32" t="n">
        <f aca="false">VLOOKUP($A13,'NG Summary by Day'!$A$22:$F$480,4,FALSE())*1000</f>
        <v>658967.271090077</v>
      </c>
      <c r="C13" s="33" t="n">
        <f aca="false">VLOOKUP(A13,'NG Summary by Day'!$T$21:$W$486,4,FALSE())</f>
        <v>-560994.073100001</v>
      </c>
      <c r="D13" s="34" t="n">
        <f aca="false">B13-C13</f>
        <v>1219961.34419008</v>
      </c>
      <c r="E13" s="32" t="n">
        <f aca="false">VLOOKUP(A13,'NG Summary by Day'!$A$22:$F$480,6,FALSE())*1000</f>
        <v>658967.271090077</v>
      </c>
      <c r="F13" s="34" t="n">
        <f aca="false">E13-C13</f>
        <v>1219961.34419008</v>
      </c>
      <c r="G13" s="24"/>
      <c r="H13" s="35" t="e">
        <f aca="false">VLOOKUP(A13,'Power Summary by Day '!$A$19:$G$249,3,FALSE())</f>
        <v>#N/A</v>
      </c>
      <c r="I13" s="33" t="e">
        <f aca="false">VLOOKUP(A13,'Power Summary by Day '!$Y$19:$AB$251,4,FALSE())</f>
        <v>#N/A</v>
      </c>
      <c r="J13" s="34" t="e">
        <f aca="false">H13-I13</f>
        <v>#N/A</v>
      </c>
      <c r="K13" s="33" t="e">
        <f aca="false">VLOOKUP(A13,'Power Summary by Day '!$A$19:$G$249,7,FALSE())</f>
        <v>#N/A</v>
      </c>
      <c r="L13" s="36" t="e">
        <f aca="false">K13-I13</f>
        <v>#N/A</v>
      </c>
      <c r="M13" s="24"/>
      <c r="N13" s="29"/>
      <c r="O13" s="30"/>
      <c r="P13" s="30"/>
      <c r="Q13" s="30"/>
      <c r="R13" s="30"/>
      <c r="S13" s="30"/>
      <c r="T13" s="30"/>
      <c r="U13" s="30"/>
      <c r="V13" s="30"/>
      <c r="W13" s="31"/>
      <c r="Y13" s="30"/>
      <c r="Z13" s="30"/>
      <c r="AA13" s="31"/>
      <c r="AB13" s="30"/>
      <c r="AC13" s="30"/>
      <c r="AD13" s="30"/>
      <c r="AE13" s="30"/>
      <c r="AF13" s="30"/>
      <c r="AG13" s="31"/>
    </row>
    <row r="14" customFormat="false" ht="12.75" hidden="false" customHeight="false" outlineLevel="0" collapsed="false">
      <c r="A14" s="20" t="n">
        <v>36544</v>
      </c>
      <c r="B14" s="32" t="n">
        <f aca="false">VLOOKUP($A14,'NG Summary by Day'!$A$22:$F$480,4,FALSE())*1000</f>
        <v>2172509.57592696</v>
      </c>
      <c r="C14" s="33" t="n">
        <f aca="false">VLOOKUP(A14,'NG Summary by Day'!$T$21:$W$486,4,FALSE())</f>
        <v>-2030192.3746</v>
      </c>
      <c r="D14" s="34" t="n">
        <f aca="false">B14-C14</f>
        <v>4202701.95052696</v>
      </c>
      <c r="E14" s="32" t="n">
        <f aca="false">VLOOKUP(A14,'NG Summary by Day'!$A$22:$F$480,6,FALSE())*1000</f>
        <v>2172509.57592696</v>
      </c>
      <c r="F14" s="34" t="n">
        <f aca="false">E14-C14</f>
        <v>4202701.95052696</v>
      </c>
      <c r="G14" s="24"/>
      <c r="H14" s="35" t="e">
        <f aca="false">VLOOKUP(A14,'Power Summary by Day '!$A$19:$G$249,3,FALSE())</f>
        <v>#N/A</v>
      </c>
      <c r="I14" s="33" t="e">
        <f aca="false">VLOOKUP(A14,'Power Summary by Day '!$Y$19:$AB$251,4,FALSE())</f>
        <v>#N/A</v>
      </c>
      <c r="J14" s="34" t="e">
        <f aca="false">H14-I14</f>
        <v>#N/A</v>
      </c>
      <c r="K14" s="33" t="e">
        <f aca="false">VLOOKUP(A14,'Power Summary by Day '!$A$19:$G$249,7,FALSE())</f>
        <v>#N/A</v>
      </c>
      <c r="L14" s="36" t="e">
        <f aca="false">K14-I14</f>
        <v>#N/A</v>
      </c>
      <c r="M14" s="24"/>
      <c r="N14" s="29"/>
      <c r="O14" s="30"/>
      <c r="P14" s="30"/>
      <c r="Q14" s="30"/>
      <c r="R14" s="30"/>
      <c r="S14" s="30"/>
      <c r="T14" s="30"/>
      <c r="U14" s="30"/>
      <c r="V14" s="30"/>
      <c r="W14" s="31"/>
      <c r="Y14" s="30"/>
      <c r="Z14" s="30"/>
      <c r="AA14" s="31"/>
      <c r="AB14" s="30"/>
      <c r="AC14" s="30"/>
      <c r="AD14" s="30"/>
      <c r="AE14" s="30"/>
      <c r="AF14" s="30"/>
      <c r="AG14" s="31"/>
    </row>
    <row r="15" customFormat="false" ht="12.75" hidden="false" customHeight="false" outlineLevel="0" collapsed="false">
      <c r="A15" s="20" t="n">
        <v>36545</v>
      </c>
      <c r="B15" s="32" t="n">
        <f aca="false">VLOOKUP($A15,'NG Summary by Day'!$A$22:$F$480,4,FALSE())*1000</f>
        <v>8554318.13327357</v>
      </c>
      <c r="C15" s="33" t="n">
        <f aca="false">VLOOKUP(A15,'NG Summary by Day'!$T$21:$W$486,4,FALSE())</f>
        <v>3365473.8189</v>
      </c>
      <c r="D15" s="34" t="n">
        <f aca="false">B15-C15</f>
        <v>5188844.31437357</v>
      </c>
      <c r="E15" s="32" t="n">
        <f aca="false">VLOOKUP(A15,'NG Summary by Day'!$A$22:$F$480,6,FALSE())*1000</f>
        <v>8554318.13327357</v>
      </c>
      <c r="F15" s="34" t="n">
        <f aca="false">E15-C15</f>
        <v>5188844.31437357</v>
      </c>
      <c r="G15" s="24"/>
      <c r="H15" s="35" t="e">
        <f aca="false">VLOOKUP(A15,'Power Summary by Day '!$A$19:$G$249,3,FALSE())</f>
        <v>#N/A</v>
      </c>
      <c r="I15" s="33" t="e">
        <f aca="false">VLOOKUP(A15,'Power Summary by Day '!$Y$19:$AB$251,4,FALSE())</f>
        <v>#N/A</v>
      </c>
      <c r="J15" s="34" t="e">
        <f aca="false">H15-I15</f>
        <v>#N/A</v>
      </c>
      <c r="K15" s="33" t="e">
        <f aca="false">VLOOKUP(A15,'Power Summary by Day '!$A$19:$G$249,7,FALSE())</f>
        <v>#N/A</v>
      </c>
      <c r="L15" s="36" t="e">
        <f aca="false">K15-I15</f>
        <v>#N/A</v>
      </c>
      <c r="M15" s="24"/>
      <c r="N15" s="29"/>
      <c r="O15" s="30"/>
      <c r="P15" s="30"/>
      <c r="Q15" s="30"/>
      <c r="R15" s="30"/>
      <c r="S15" s="30"/>
      <c r="T15" s="30"/>
      <c r="U15" s="30"/>
      <c r="V15" s="30"/>
      <c r="W15" s="31"/>
      <c r="Y15" s="30"/>
      <c r="Z15" s="30"/>
      <c r="AA15" s="31"/>
      <c r="AB15" s="30"/>
      <c r="AC15" s="30"/>
      <c r="AD15" s="30"/>
      <c r="AE15" s="30"/>
      <c r="AF15" s="30"/>
      <c r="AG15" s="31"/>
    </row>
    <row r="16" customFormat="false" ht="12.75" hidden="false" customHeight="false" outlineLevel="0" collapsed="false">
      <c r="A16" s="20" t="n">
        <v>36546</v>
      </c>
      <c r="B16" s="32" t="n">
        <f aca="false">VLOOKUP($A16,'NG Summary by Day'!$A$22:$F$480,4,FALSE())*1000</f>
        <v>-137423.414548945</v>
      </c>
      <c r="C16" s="33" t="n">
        <f aca="false">VLOOKUP(A16,'NG Summary by Day'!$T$21:$W$486,4,FALSE())</f>
        <v>-1476850.6212</v>
      </c>
      <c r="D16" s="34" t="n">
        <f aca="false">B16-C16</f>
        <v>1339427.20665106</v>
      </c>
      <c r="E16" s="32" t="n">
        <f aca="false">VLOOKUP(A16,'NG Summary by Day'!$A$22:$F$480,6,FALSE())*1000</f>
        <v>-137423.414548945</v>
      </c>
      <c r="F16" s="34" t="n">
        <f aca="false">E16-C16</f>
        <v>1339427.20665106</v>
      </c>
      <c r="G16" s="24"/>
      <c r="H16" s="35" t="e">
        <f aca="false">VLOOKUP(A16,'Power Summary by Day '!$A$19:$G$249,3,FALSE())</f>
        <v>#N/A</v>
      </c>
      <c r="I16" s="33" t="e">
        <f aca="false">VLOOKUP(A16,'Power Summary by Day '!$Y$19:$AB$251,4,FALSE())</f>
        <v>#N/A</v>
      </c>
      <c r="J16" s="34" t="e">
        <f aca="false">H16-I16</f>
        <v>#N/A</v>
      </c>
      <c r="K16" s="33" t="e">
        <f aca="false">VLOOKUP(A16,'Power Summary by Day '!$A$19:$G$249,7,FALSE())</f>
        <v>#N/A</v>
      </c>
      <c r="L16" s="36" t="e">
        <f aca="false">K16-I16</f>
        <v>#N/A</v>
      </c>
      <c r="M16" s="24"/>
      <c r="N16" s="29"/>
      <c r="O16" s="30"/>
      <c r="P16" s="30"/>
      <c r="Q16" s="30"/>
      <c r="R16" s="30"/>
      <c r="S16" s="30"/>
      <c r="T16" s="30"/>
      <c r="U16" s="30"/>
      <c r="V16" s="30"/>
      <c r="W16" s="31"/>
      <c r="Y16" s="30"/>
      <c r="Z16" s="30"/>
      <c r="AA16" s="31"/>
      <c r="AB16" s="30"/>
      <c r="AC16" s="30"/>
      <c r="AD16" s="30"/>
      <c r="AE16" s="30"/>
      <c r="AF16" s="30"/>
      <c r="AG16" s="31"/>
    </row>
    <row r="17" customFormat="false" ht="12.75" hidden="false" customHeight="false" outlineLevel="0" collapsed="false">
      <c r="A17" s="20" t="n">
        <v>36549</v>
      </c>
      <c r="B17" s="32" t="n">
        <f aca="false">VLOOKUP($A17,'NG Summary by Day'!$A$22:$F$480,4,FALSE())*1000</f>
        <v>2281374.103829</v>
      </c>
      <c r="C17" s="33" t="n">
        <f aca="false">VLOOKUP(A17,'NG Summary by Day'!$T$21:$W$486,4,FALSE())</f>
        <v>-23771.8229999991</v>
      </c>
      <c r="D17" s="34" t="n">
        <f aca="false">B17-C17</f>
        <v>2305145.926829</v>
      </c>
      <c r="E17" s="32" t="n">
        <f aca="false">VLOOKUP(A17,'NG Summary by Day'!$A$22:$F$480,6,FALSE())*1000</f>
        <v>2281374.103829</v>
      </c>
      <c r="F17" s="34" t="n">
        <f aca="false">E17-C17</f>
        <v>2305145.926829</v>
      </c>
      <c r="G17" s="24"/>
      <c r="H17" s="35" t="e">
        <f aca="false">VLOOKUP(A17,'Power Summary by Day '!$A$19:$G$249,3,FALSE())</f>
        <v>#N/A</v>
      </c>
      <c r="I17" s="33" t="e">
        <f aca="false">VLOOKUP(A17,'Power Summary by Day '!$Y$19:$AB$251,4,FALSE())</f>
        <v>#N/A</v>
      </c>
      <c r="J17" s="34" t="e">
        <f aca="false">H17-I17</f>
        <v>#N/A</v>
      </c>
      <c r="K17" s="33" t="e">
        <f aca="false">VLOOKUP(A17,'Power Summary by Day '!$A$19:$G$249,7,FALSE())</f>
        <v>#N/A</v>
      </c>
      <c r="L17" s="36" t="e">
        <f aca="false">K17-I17</f>
        <v>#N/A</v>
      </c>
      <c r="M17" s="24"/>
      <c r="N17" s="29"/>
      <c r="O17" s="30"/>
      <c r="P17" s="30"/>
      <c r="Q17" s="30"/>
      <c r="R17" s="30"/>
      <c r="S17" s="30"/>
      <c r="T17" s="30"/>
      <c r="U17" s="30"/>
      <c r="V17" s="30"/>
      <c r="W17" s="31"/>
      <c r="Y17" s="30"/>
      <c r="Z17" s="30"/>
      <c r="AA17" s="31"/>
      <c r="AB17" s="30"/>
      <c r="AC17" s="30"/>
      <c r="AD17" s="30"/>
      <c r="AE17" s="30"/>
      <c r="AF17" s="30"/>
      <c r="AG17" s="31"/>
    </row>
    <row r="18" customFormat="false" ht="12.75" hidden="false" customHeight="false" outlineLevel="0" collapsed="false">
      <c r="A18" s="20" t="n">
        <v>36550</v>
      </c>
      <c r="B18" s="32" t="n">
        <f aca="false">VLOOKUP($A18,'NG Summary by Day'!$A$22:$F$480,4,FALSE())*1000</f>
        <v>5941171.04534277</v>
      </c>
      <c r="C18" s="33" t="n">
        <f aca="false">VLOOKUP(A18,'NG Summary by Day'!$T$21:$W$486,4,FALSE())</f>
        <v>5175156.65180001</v>
      </c>
      <c r="D18" s="34" t="n">
        <f aca="false">B18-C18</f>
        <v>766014.393542759</v>
      </c>
      <c r="E18" s="32" t="n">
        <f aca="false">VLOOKUP(A18,'NG Summary by Day'!$A$22:$F$480,6,FALSE())*1000</f>
        <v>5941171.04534277</v>
      </c>
      <c r="F18" s="34" t="n">
        <f aca="false">E18-C18</f>
        <v>766014.393542759</v>
      </c>
      <c r="G18" s="24"/>
      <c r="H18" s="35" t="e">
        <f aca="false">VLOOKUP(A18,'Power Summary by Day '!$A$19:$G$249,3,FALSE())</f>
        <v>#N/A</v>
      </c>
      <c r="I18" s="33" t="e">
        <f aca="false">VLOOKUP(A18,'Power Summary by Day '!$Y$19:$AB$251,4,FALSE())</f>
        <v>#N/A</v>
      </c>
      <c r="J18" s="34" t="e">
        <f aca="false">H18-I18</f>
        <v>#N/A</v>
      </c>
      <c r="K18" s="33" t="e">
        <f aca="false">VLOOKUP(A18,'Power Summary by Day '!$A$19:$G$249,7,FALSE())</f>
        <v>#N/A</v>
      </c>
      <c r="L18" s="36" t="e">
        <f aca="false">K18-I18</f>
        <v>#N/A</v>
      </c>
      <c r="M18" s="24"/>
      <c r="N18" s="29"/>
      <c r="O18" s="30"/>
      <c r="P18" s="30"/>
      <c r="Q18" s="30"/>
      <c r="R18" s="30"/>
      <c r="S18" s="30"/>
      <c r="T18" s="30"/>
      <c r="U18" s="30"/>
      <c r="V18" s="30"/>
      <c r="W18" s="31"/>
      <c r="Y18" s="30"/>
      <c r="Z18" s="30"/>
      <c r="AA18" s="31"/>
      <c r="AB18" s="30"/>
      <c r="AC18" s="30"/>
      <c r="AD18" s="30"/>
      <c r="AE18" s="30"/>
      <c r="AF18" s="30"/>
      <c r="AG18" s="31"/>
    </row>
    <row r="19" customFormat="false" ht="12.75" hidden="false" customHeight="false" outlineLevel="0" collapsed="false">
      <c r="A19" s="20" t="n">
        <v>36551</v>
      </c>
      <c r="B19" s="32" t="n">
        <f aca="false">VLOOKUP($A19,'NG Summary by Day'!$A$22:$F$480,4,FALSE())*1000</f>
        <v>-199282.149015466</v>
      </c>
      <c r="C19" s="33" t="n">
        <f aca="false">VLOOKUP(A19,'NG Summary by Day'!$T$21:$W$486,4,FALSE())</f>
        <v>-2975641.4753</v>
      </c>
      <c r="D19" s="34" t="n">
        <f aca="false">B19-C19</f>
        <v>2776359.32628453</v>
      </c>
      <c r="E19" s="32" t="n">
        <f aca="false">VLOOKUP(A19,'NG Summary by Day'!$A$22:$F$480,6,FALSE())*1000</f>
        <v>-199282.149015466</v>
      </c>
      <c r="F19" s="34" t="n">
        <f aca="false">E19-C19</f>
        <v>2776359.32628453</v>
      </c>
      <c r="G19" s="24"/>
      <c r="H19" s="35" t="e">
        <f aca="false">VLOOKUP(A19,'Power Summary by Day '!$A$19:$G$249,3,FALSE())</f>
        <v>#N/A</v>
      </c>
      <c r="I19" s="33" t="e">
        <f aca="false">VLOOKUP(A19,'Power Summary by Day '!$Y$19:$AB$251,4,FALSE())</f>
        <v>#N/A</v>
      </c>
      <c r="J19" s="34" t="e">
        <f aca="false">H19-I19</f>
        <v>#N/A</v>
      </c>
      <c r="K19" s="33" t="e">
        <f aca="false">VLOOKUP(A19,'Power Summary by Day '!$A$19:$G$249,7,FALSE())</f>
        <v>#N/A</v>
      </c>
      <c r="L19" s="36" t="e">
        <f aca="false">K19-I19</f>
        <v>#N/A</v>
      </c>
      <c r="M19" s="24"/>
      <c r="N19" s="29"/>
      <c r="O19" s="30"/>
      <c r="P19" s="30"/>
      <c r="Q19" s="30"/>
      <c r="R19" s="30"/>
      <c r="S19" s="30"/>
      <c r="T19" s="30"/>
      <c r="U19" s="30"/>
      <c r="V19" s="30"/>
      <c r="W19" s="31"/>
      <c r="Y19" s="30"/>
      <c r="Z19" s="30"/>
      <c r="AA19" s="31"/>
      <c r="AB19" s="30"/>
      <c r="AC19" s="30"/>
      <c r="AD19" s="30"/>
      <c r="AE19" s="30"/>
      <c r="AF19" s="30"/>
      <c r="AG19" s="31"/>
    </row>
    <row r="20" customFormat="false" ht="12.75" hidden="false" customHeight="false" outlineLevel="0" collapsed="false">
      <c r="A20" s="20" t="n">
        <v>36552</v>
      </c>
      <c r="B20" s="32" t="n">
        <f aca="false">VLOOKUP($A20,'NG Summary by Day'!$A$22:$F$480,4,FALSE())*1000</f>
        <v>4174407.74833285</v>
      </c>
      <c r="C20" s="33" t="n">
        <f aca="false">VLOOKUP(A20,'NG Summary by Day'!$T$21:$W$486,4,FALSE())</f>
        <v>3093953.7069</v>
      </c>
      <c r="D20" s="34" t="n">
        <f aca="false">B20-C20</f>
        <v>1080454.04143285</v>
      </c>
      <c r="E20" s="32" t="n">
        <f aca="false">VLOOKUP(A20,'NG Summary by Day'!$A$22:$F$480,6,FALSE())*1000</f>
        <v>4174407.74833285</v>
      </c>
      <c r="F20" s="34" t="n">
        <f aca="false">E20-C20</f>
        <v>1080454.04143285</v>
      </c>
      <c r="G20" s="24"/>
      <c r="H20" s="35" t="e">
        <f aca="false">VLOOKUP(A20,'Power Summary by Day '!$A$19:$G$249,3,FALSE())</f>
        <v>#N/A</v>
      </c>
      <c r="I20" s="33" t="e">
        <f aca="false">VLOOKUP(A20,'Power Summary by Day '!$Y$19:$AB$251,4,FALSE())</f>
        <v>#N/A</v>
      </c>
      <c r="J20" s="34" t="e">
        <f aca="false">H20-I20</f>
        <v>#N/A</v>
      </c>
      <c r="K20" s="33" t="e">
        <f aca="false">VLOOKUP(A20,'Power Summary by Day '!$A$19:$G$249,7,FALSE())</f>
        <v>#N/A</v>
      </c>
      <c r="L20" s="36" t="e">
        <f aca="false">K20-I20</f>
        <v>#N/A</v>
      </c>
      <c r="M20" s="24"/>
      <c r="N20" s="29"/>
      <c r="O20" s="30"/>
      <c r="P20" s="30"/>
      <c r="Q20" s="30"/>
      <c r="R20" s="30"/>
      <c r="S20" s="30"/>
      <c r="T20" s="30"/>
      <c r="U20" s="30"/>
      <c r="V20" s="30"/>
      <c r="W20" s="31"/>
      <c r="Y20" s="30"/>
      <c r="Z20" s="30"/>
      <c r="AA20" s="31"/>
      <c r="AB20" s="30"/>
      <c r="AC20" s="30"/>
      <c r="AD20" s="30"/>
      <c r="AE20" s="30"/>
      <c r="AF20" s="30"/>
      <c r="AG20" s="31"/>
    </row>
    <row r="21" customFormat="false" ht="12.75" hidden="false" customHeight="false" outlineLevel="0" collapsed="false">
      <c r="A21" s="20" t="n">
        <v>36553</v>
      </c>
      <c r="B21" s="32" t="n">
        <f aca="false">VLOOKUP($A21,'NG Summary by Day'!$A$22:$F$480,4,FALSE())*1000</f>
        <v>-2298119.65920744</v>
      </c>
      <c r="C21" s="33" t="n">
        <f aca="false">VLOOKUP(A21,'NG Summary by Day'!$T$21:$W$486,4,FALSE())</f>
        <v>-3549873.8868</v>
      </c>
      <c r="D21" s="34" t="n">
        <f aca="false">B21-C21</f>
        <v>1251754.22759256</v>
      </c>
      <c r="E21" s="32" t="n">
        <f aca="false">VLOOKUP(A21,'NG Summary by Day'!$A$22:$F$480,6,FALSE())*1000</f>
        <v>-2298119.65920744</v>
      </c>
      <c r="F21" s="34" t="n">
        <f aca="false">E21-C21</f>
        <v>1251754.22759256</v>
      </c>
      <c r="G21" s="24"/>
      <c r="H21" s="35" t="e">
        <f aca="false">VLOOKUP(A21,'Power Summary by Day '!$A$19:$G$249,3,FALSE())</f>
        <v>#N/A</v>
      </c>
      <c r="I21" s="33" t="e">
        <f aca="false">VLOOKUP(A21,'Power Summary by Day '!$Y$19:$AB$251,4,FALSE())</f>
        <v>#N/A</v>
      </c>
      <c r="J21" s="34" t="e">
        <f aca="false">H21-I21</f>
        <v>#N/A</v>
      </c>
      <c r="K21" s="33" t="e">
        <f aca="false">VLOOKUP(A21,'Power Summary by Day '!$A$19:$G$249,7,FALSE())</f>
        <v>#N/A</v>
      </c>
      <c r="L21" s="36" t="e">
        <f aca="false">K21-I21</f>
        <v>#N/A</v>
      </c>
      <c r="M21" s="24"/>
      <c r="N21" s="29"/>
      <c r="O21" s="30"/>
      <c r="P21" s="30"/>
      <c r="Q21" s="30"/>
      <c r="R21" s="30"/>
      <c r="S21" s="30"/>
      <c r="T21" s="30"/>
      <c r="U21" s="30"/>
      <c r="V21" s="30"/>
      <c r="W21" s="31"/>
      <c r="Y21" s="30"/>
      <c r="Z21" s="30"/>
      <c r="AA21" s="31"/>
      <c r="AB21" s="30"/>
      <c r="AC21" s="30"/>
      <c r="AD21" s="30"/>
      <c r="AE21" s="30"/>
      <c r="AF21" s="30"/>
      <c r="AG21" s="31"/>
    </row>
    <row r="22" customFormat="false" ht="12.75" hidden="false" customHeight="false" outlineLevel="0" collapsed="false">
      <c r="A22" s="20" t="n">
        <v>36556</v>
      </c>
      <c r="B22" s="32" t="n">
        <f aca="false">VLOOKUP($A22,'NG Summary by Day'!$A$22:$F$480,4,FALSE())*1000</f>
        <v>14431548.8064788</v>
      </c>
      <c r="C22" s="33" t="n">
        <f aca="false">VLOOKUP(A22,'NG Summary by Day'!$T$21:$W$486,4,FALSE())</f>
        <v>12736387.2088</v>
      </c>
      <c r="D22" s="34" t="n">
        <f aca="false">B22-C22</f>
        <v>1695161.59767884</v>
      </c>
      <c r="E22" s="32" t="n">
        <f aca="false">VLOOKUP(A22,'NG Summary by Day'!$A$22:$F$480,6,FALSE())*1000</f>
        <v>14431548.8064788</v>
      </c>
      <c r="F22" s="34" t="n">
        <f aca="false">E22-C22</f>
        <v>1695161.59767884</v>
      </c>
      <c r="G22" s="24"/>
      <c r="H22" s="35" t="e">
        <f aca="false">VLOOKUP(A22,'Power Summary by Day '!$A$19:$G$249,3,FALSE())</f>
        <v>#N/A</v>
      </c>
      <c r="I22" s="33" t="e">
        <f aca="false">VLOOKUP(A22,'Power Summary by Day '!$Y$19:$AB$251,4,FALSE())</f>
        <v>#N/A</v>
      </c>
      <c r="J22" s="34" t="e">
        <f aca="false">H22-I22</f>
        <v>#N/A</v>
      </c>
      <c r="K22" s="33" t="e">
        <f aca="false">VLOOKUP(A22,'Power Summary by Day '!$A$19:$G$249,7,FALSE())</f>
        <v>#N/A</v>
      </c>
      <c r="L22" s="36" t="e">
        <f aca="false">K22-I22</f>
        <v>#N/A</v>
      </c>
      <c r="M22" s="24"/>
      <c r="N22" s="29"/>
      <c r="O22" s="30"/>
      <c r="P22" s="30"/>
      <c r="Q22" s="30"/>
      <c r="R22" s="30"/>
      <c r="S22" s="30"/>
      <c r="T22" s="30"/>
      <c r="U22" s="30"/>
      <c r="V22" s="30"/>
      <c r="W22" s="31"/>
      <c r="Y22" s="30"/>
      <c r="Z22" s="30"/>
      <c r="AA22" s="31"/>
      <c r="AB22" s="30"/>
      <c r="AC22" s="30"/>
      <c r="AD22" s="30"/>
      <c r="AE22" s="30"/>
      <c r="AF22" s="30"/>
      <c r="AG22" s="31"/>
    </row>
    <row r="23" customFormat="false" ht="12.75" hidden="false" customHeight="false" outlineLevel="0" collapsed="false">
      <c r="A23" s="20" t="n">
        <v>36557</v>
      </c>
      <c r="B23" s="32" t="n">
        <f aca="false">VLOOKUP($A23,'NG Summary by Day'!$A$22:$F$480,4,FALSE())*1000</f>
        <v>10530000</v>
      </c>
      <c r="C23" s="33" t="n">
        <f aca="false">VLOOKUP(A23,'NG Summary by Day'!$T$21:$W$486,4,FALSE())</f>
        <v>-3130491.82976105</v>
      </c>
      <c r="D23" s="34" t="n">
        <f aca="false">B23-C23</f>
        <v>13660491.8297611</v>
      </c>
      <c r="E23" s="32" t="n">
        <f aca="false">VLOOKUP(A23,'NG Summary by Day'!$A$22:$F$480,6,FALSE())*1000</f>
        <v>10530000</v>
      </c>
      <c r="F23" s="34" t="n">
        <f aca="false">E23-C23</f>
        <v>13660491.8297611</v>
      </c>
      <c r="G23" s="37"/>
      <c r="H23" s="35" t="e">
        <f aca="false">VLOOKUP(A23,'Power Summary by Day '!$A$19:$G$249,3,FALSE())</f>
        <v>#N/A</v>
      </c>
      <c r="I23" s="33" t="e">
        <f aca="false">VLOOKUP(A23,'Power Summary by Day '!$Y$19:$AB$251,4,FALSE())</f>
        <v>#N/A</v>
      </c>
      <c r="J23" s="34" t="e">
        <f aca="false">H23-I23</f>
        <v>#N/A</v>
      </c>
      <c r="K23" s="33" t="e">
        <f aca="false">VLOOKUP(A23,'Power Summary by Day '!$A$19:$G$249,7,FALSE())</f>
        <v>#N/A</v>
      </c>
      <c r="L23" s="36" t="e">
        <f aca="false">K23-I23</f>
        <v>#N/A</v>
      </c>
      <c r="M23" s="37"/>
      <c r="N23" s="29"/>
      <c r="O23" s="30"/>
      <c r="P23" s="30"/>
      <c r="Q23" s="30"/>
      <c r="R23" s="30"/>
      <c r="S23" s="30"/>
      <c r="T23" s="30"/>
      <c r="U23" s="30"/>
      <c r="V23" s="30"/>
      <c r="W23" s="31"/>
      <c r="Y23" s="30"/>
      <c r="Z23" s="30"/>
      <c r="AA23" s="31"/>
      <c r="AB23" s="30"/>
      <c r="AC23" s="30"/>
      <c r="AD23" s="30"/>
      <c r="AE23" s="30"/>
      <c r="AF23" s="30"/>
      <c r="AG23" s="31"/>
    </row>
    <row r="24" customFormat="false" ht="12.75" hidden="false" customHeight="false" outlineLevel="0" collapsed="false">
      <c r="A24" s="20" t="n">
        <v>36558</v>
      </c>
      <c r="B24" s="32" t="n">
        <f aca="false">VLOOKUP($A24,'NG Summary by Day'!$A$22:$F$480,4,FALSE())*1000</f>
        <v>11747000</v>
      </c>
      <c r="C24" s="33" t="n">
        <f aca="false">VLOOKUP(A24,'NG Summary by Day'!$T$21:$W$486,4,FALSE())</f>
        <v>8500082.296</v>
      </c>
      <c r="D24" s="34" t="n">
        <f aca="false">B24-C24</f>
        <v>3246917.704</v>
      </c>
      <c r="E24" s="32" t="n">
        <f aca="false">VLOOKUP(A24,'NG Summary by Day'!$A$22:$F$480,6,FALSE())*1000</f>
        <v>11747000</v>
      </c>
      <c r="F24" s="34" t="n">
        <f aca="false">E24-C24</f>
        <v>3246917.704</v>
      </c>
      <c r="G24" s="37"/>
      <c r="H24" s="35" t="e">
        <f aca="false">VLOOKUP(A24,'Power Summary by Day '!$A$19:$G$249,3,FALSE())</f>
        <v>#N/A</v>
      </c>
      <c r="I24" s="33" t="e">
        <f aca="false">VLOOKUP(A24,'Power Summary by Day '!$Y$19:$AB$251,4,FALSE())</f>
        <v>#N/A</v>
      </c>
      <c r="J24" s="34" t="e">
        <f aca="false">H24-I24</f>
        <v>#N/A</v>
      </c>
      <c r="K24" s="33" t="e">
        <f aca="false">VLOOKUP(A24,'Power Summary by Day '!$A$19:$G$249,7,FALSE())</f>
        <v>#N/A</v>
      </c>
      <c r="L24" s="36" t="e">
        <f aca="false">K24-I24</f>
        <v>#N/A</v>
      </c>
      <c r="M24" s="37"/>
      <c r="N24" s="29"/>
      <c r="O24" s="30"/>
      <c r="P24" s="30"/>
      <c r="Q24" s="30"/>
      <c r="R24" s="30"/>
      <c r="S24" s="30"/>
      <c r="T24" s="30"/>
      <c r="U24" s="30"/>
      <c r="V24" s="30"/>
      <c r="W24" s="31"/>
      <c r="Y24" s="30"/>
      <c r="Z24" s="30"/>
      <c r="AA24" s="31"/>
      <c r="AB24" s="30"/>
      <c r="AC24" s="30"/>
      <c r="AD24" s="30"/>
      <c r="AE24" s="30"/>
      <c r="AF24" s="30"/>
      <c r="AG24" s="31"/>
    </row>
    <row r="25" customFormat="false" ht="12.75" hidden="false" customHeight="false" outlineLevel="0" collapsed="false">
      <c r="A25" s="20" t="n">
        <v>36559</v>
      </c>
      <c r="B25" s="32" t="n">
        <f aca="false">VLOOKUP($A25,'NG Summary by Day'!$A$22:$F$480,4,FALSE())*1000</f>
        <v>-8446000</v>
      </c>
      <c r="C25" s="33" t="n">
        <f aca="false">VLOOKUP(A25,'NG Summary by Day'!$T$21:$W$486,4,FALSE())</f>
        <v>-7111574.4886</v>
      </c>
      <c r="D25" s="34" t="n">
        <f aca="false">B25-C25</f>
        <v>-1334425.5114</v>
      </c>
      <c r="E25" s="32" t="n">
        <f aca="false">VLOOKUP(A25,'NG Summary by Day'!$A$22:$F$480,6,FALSE())*1000</f>
        <v>-8446000</v>
      </c>
      <c r="F25" s="34" t="n">
        <f aca="false">E25-C25</f>
        <v>-1334425.5114</v>
      </c>
      <c r="G25" s="37"/>
      <c r="H25" s="35" t="e">
        <f aca="false">VLOOKUP(A25,'Power Summary by Day '!$A$19:$G$249,3,FALSE())</f>
        <v>#N/A</v>
      </c>
      <c r="I25" s="33" t="e">
        <f aca="false">VLOOKUP(A25,'Power Summary by Day '!$Y$19:$AB$251,4,FALSE())</f>
        <v>#N/A</v>
      </c>
      <c r="J25" s="34" t="e">
        <f aca="false">H25-I25</f>
        <v>#N/A</v>
      </c>
      <c r="K25" s="33" t="e">
        <f aca="false">VLOOKUP(A25,'Power Summary by Day '!$A$19:$G$249,7,FALSE())</f>
        <v>#N/A</v>
      </c>
      <c r="L25" s="36" t="e">
        <f aca="false">K25-I25</f>
        <v>#N/A</v>
      </c>
      <c r="M25" s="37"/>
      <c r="N25" s="29"/>
      <c r="O25" s="30"/>
      <c r="P25" s="30"/>
      <c r="Q25" s="30"/>
      <c r="R25" s="30"/>
      <c r="S25" s="30"/>
      <c r="T25" s="30"/>
      <c r="U25" s="30"/>
      <c r="V25" s="30"/>
      <c r="W25" s="31"/>
      <c r="Y25" s="30"/>
      <c r="Z25" s="30"/>
      <c r="AA25" s="31"/>
      <c r="AB25" s="30"/>
      <c r="AC25" s="30"/>
      <c r="AD25" s="30"/>
      <c r="AE25" s="30"/>
      <c r="AF25" s="30"/>
      <c r="AG25" s="31"/>
    </row>
    <row r="26" customFormat="false" ht="12.75" hidden="false" customHeight="false" outlineLevel="0" collapsed="false">
      <c r="A26" s="20" t="n">
        <v>36560</v>
      </c>
      <c r="B26" s="32" t="n">
        <f aca="false">VLOOKUP($A26,'NG Summary by Day'!$A$22:$F$480,4,FALSE())*1000</f>
        <v>11219000</v>
      </c>
      <c r="C26" s="33" t="n">
        <f aca="false">VLOOKUP(A26,'NG Summary by Day'!$T$21:$W$486,4,FALSE())</f>
        <v>8814963.9807</v>
      </c>
      <c r="D26" s="34" t="n">
        <f aca="false">B26-C26</f>
        <v>2404036.0193</v>
      </c>
      <c r="E26" s="32" t="n">
        <f aca="false">VLOOKUP(A26,'NG Summary by Day'!$A$22:$F$480,6,FALSE())*1000</f>
        <v>11219000</v>
      </c>
      <c r="F26" s="34" t="n">
        <f aca="false">E26-C26</f>
        <v>2404036.0193</v>
      </c>
      <c r="G26" s="37"/>
      <c r="H26" s="35" t="e">
        <f aca="false">VLOOKUP(A26,'Power Summary by Day '!$A$19:$G$249,3,FALSE())</f>
        <v>#N/A</v>
      </c>
      <c r="I26" s="33" t="e">
        <f aca="false">VLOOKUP(A26,'Power Summary by Day '!$Y$19:$AB$251,4,FALSE())</f>
        <v>#N/A</v>
      </c>
      <c r="J26" s="34" t="e">
        <f aca="false">H26-I26</f>
        <v>#N/A</v>
      </c>
      <c r="K26" s="33" t="e">
        <f aca="false">VLOOKUP(A26,'Power Summary by Day '!$A$19:$G$249,7,FALSE())</f>
        <v>#N/A</v>
      </c>
      <c r="L26" s="36" t="e">
        <f aca="false">K26-I26</f>
        <v>#N/A</v>
      </c>
      <c r="M26" s="37"/>
      <c r="N26" s="29"/>
      <c r="O26" s="30"/>
      <c r="P26" s="30"/>
      <c r="Q26" s="30"/>
      <c r="R26" s="30"/>
      <c r="S26" s="30"/>
      <c r="T26" s="30"/>
      <c r="U26" s="30"/>
      <c r="V26" s="30"/>
      <c r="W26" s="31"/>
      <c r="Y26" s="30"/>
      <c r="Z26" s="30"/>
      <c r="AA26" s="31"/>
      <c r="AB26" s="30"/>
      <c r="AC26" s="30"/>
      <c r="AD26" s="30"/>
      <c r="AE26" s="30"/>
      <c r="AF26" s="30"/>
      <c r="AG26" s="31"/>
    </row>
    <row r="27" customFormat="false" ht="12.75" hidden="false" customHeight="false" outlineLevel="0" collapsed="false">
      <c r="A27" s="20" t="n">
        <v>36563</v>
      </c>
      <c r="B27" s="32" t="n">
        <f aca="false">VLOOKUP($A27,'NG Summary by Day'!$A$22:$F$480,4,FALSE())*1000</f>
        <v>-18710000</v>
      </c>
      <c r="C27" s="33" t="n">
        <f aca="false">VLOOKUP(A27,'NG Summary by Day'!$T$21:$W$486,4,FALSE())</f>
        <v>-17575993.7001</v>
      </c>
      <c r="D27" s="34" t="n">
        <f aca="false">B27-C27</f>
        <v>-1134006.2999</v>
      </c>
      <c r="E27" s="32" t="n">
        <f aca="false">VLOOKUP(A27,'NG Summary by Day'!$A$22:$F$480,6,FALSE())*1000</f>
        <v>-18710000</v>
      </c>
      <c r="F27" s="34" t="n">
        <f aca="false">E27-C27</f>
        <v>-1134006.2999</v>
      </c>
      <c r="G27" s="37"/>
      <c r="H27" s="35" t="e">
        <f aca="false">VLOOKUP(A27,'Power Summary by Day '!$A$19:$G$249,3,FALSE())</f>
        <v>#N/A</v>
      </c>
      <c r="I27" s="33" t="e">
        <f aca="false">VLOOKUP(A27,'Power Summary by Day '!$Y$19:$AB$251,4,FALSE())</f>
        <v>#N/A</v>
      </c>
      <c r="J27" s="34" t="e">
        <f aca="false">H27-I27</f>
        <v>#N/A</v>
      </c>
      <c r="K27" s="33" t="e">
        <f aca="false">VLOOKUP(A27,'Power Summary by Day '!$A$19:$G$249,7,FALSE())</f>
        <v>#N/A</v>
      </c>
      <c r="L27" s="36" t="e">
        <f aca="false">K27-I27</f>
        <v>#N/A</v>
      </c>
      <c r="M27" s="37"/>
      <c r="N27" s="29"/>
      <c r="O27" s="30"/>
      <c r="P27" s="30"/>
      <c r="Q27" s="30"/>
      <c r="R27" s="30"/>
      <c r="S27" s="30"/>
      <c r="T27" s="30"/>
      <c r="U27" s="30"/>
      <c r="V27" s="30"/>
      <c r="W27" s="31"/>
      <c r="Y27" s="30"/>
      <c r="Z27" s="30"/>
      <c r="AA27" s="31"/>
      <c r="AB27" s="30"/>
      <c r="AC27" s="30"/>
      <c r="AD27" s="30"/>
      <c r="AE27" s="30"/>
      <c r="AF27" s="30"/>
      <c r="AG27" s="31"/>
    </row>
    <row r="28" customFormat="false" ht="12.75" hidden="false" customHeight="false" outlineLevel="0" collapsed="false">
      <c r="A28" s="20" t="n">
        <v>36564</v>
      </c>
      <c r="B28" s="32" t="n">
        <f aca="false">VLOOKUP($A28,'NG Summary by Day'!$A$22:$F$480,4,FALSE())*1000</f>
        <v>-20270000</v>
      </c>
      <c r="C28" s="33" t="n">
        <f aca="false">VLOOKUP(A28,'NG Summary by Day'!$T$21:$W$486,4,FALSE())</f>
        <v>-11660964.0954</v>
      </c>
      <c r="D28" s="34" t="n">
        <f aca="false">B28-C28</f>
        <v>-8609035.9046</v>
      </c>
      <c r="E28" s="32" t="n">
        <f aca="false">VLOOKUP(A28,'NG Summary by Day'!$A$22:$F$480,6,FALSE())*1000</f>
        <v>-20270000</v>
      </c>
      <c r="F28" s="34" t="n">
        <f aca="false">E28-C28</f>
        <v>-8609035.9046</v>
      </c>
      <c r="G28" s="37"/>
      <c r="H28" s="35" t="e">
        <f aca="false">VLOOKUP(A28,'Power Summary by Day '!$A$19:$G$249,3,FALSE())</f>
        <v>#N/A</v>
      </c>
      <c r="I28" s="33" t="e">
        <f aca="false">VLOOKUP(A28,'Power Summary by Day '!$Y$19:$AB$251,4,FALSE())</f>
        <v>#N/A</v>
      </c>
      <c r="J28" s="34" t="e">
        <f aca="false">H28-I28</f>
        <v>#N/A</v>
      </c>
      <c r="K28" s="33" t="e">
        <f aca="false">VLOOKUP(A28,'Power Summary by Day '!$A$19:$G$249,7,FALSE())</f>
        <v>#N/A</v>
      </c>
      <c r="L28" s="36" t="e">
        <f aca="false">K28-I28</f>
        <v>#N/A</v>
      </c>
      <c r="M28" s="37"/>
      <c r="N28" s="29"/>
      <c r="O28" s="30"/>
      <c r="P28" s="30"/>
      <c r="Q28" s="30"/>
      <c r="R28" s="30"/>
      <c r="S28" s="30"/>
      <c r="T28" s="30"/>
      <c r="U28" s="30"/>
      <c r="V28" s="30"/>
      <c r="W28" s="31"/>
      <c r="Y28" s="30"/>
      <c r="Z28" s="30"/>
      <c r="AA28" s="31"/>
      <c r="AB28" s="30"/>
      <c r="AC28" s="30"/>
      <c r="AD28" s="30"/>
      <c r="AE28" s="30"/>
      <c r="AF28" s="30"/>
      <c r="AG28" s="31"/>
    </row>
    <row r="29" customFormat="false" ht="12.75" hidden="false" customHeight="false" outlineLevel="0" collapsed="false">
      <c r="A29" s="20" t="n">
        <v>36565</v>
      </c>
      <c r="B29" s="32" t="n">
        <f aca="false">VLOOKUP($A29,'NG Summary by Day'!$A$22:$F$480,4,FALSE())*1000</f>
        <v>-3149000</v>
      </c>
      <c r="C29" s="33" t="n">
        <f aca="false">VLOOKUP(A29,'NG Summary by Day'!$T$21:$W$486,4,FALSE())</f>
        <v>-378371.946499999</v>
      </c>
      <c r="D29" s="34" t="n">
        <f aca="false">B29-C29</f>
        <v>-2770628.0535</v>
      </c>
      <c r="E29" s="32" t="n">
        <f aca="false">VLOOKUP(A29,'NG Summary by Day'!$A$22:$F$480,6,FALSE())*1000</f>
        <v>-3149000</v>
      </c>
      <c r="F29" s="34" t="n">
        <f aca="false">E29-C29</f>
        <v>-2770628.0535</v>
      </c>
      <c r="G29" s="37"/>
      <c r="H29" s="35" t="e">
        <f aca="false">VLOOKUP(A29,'Power Summary by Day '!$A$19:$G$249,3,FALSE())</f>
        <v>#N/A</v>
      </c>
      <c r="I29" s="33" t="e">
        <f aca="false">VLOOKUP(A29,'Power Summary by Day '!$Y$19:$AB$251,4,FALSE())</f>
        <v>#N/A</v>
      </c>
      <c r="J29" s="34" t="e">
        <f aca="false">H29-I29</f>
        <v>#N/A</v>
      </c>
      <c r="K29" s="33" t="e">
        <f aca="false">VLOOKUP(A29,'Power Summary by Day '!$A$19:$G$249,7,FALSE())</f>
        <v>#N/A</v>
      </c>
      <c r="L29" s="36" t="e">
        <f aca="false">K29-I29</f>
        <v>#N/A</v>
      </c>
      <c r="M29" s="37"/>
      <c r="N29" s="29"/>
      <c r="O29" s="30"/>
      <c r="P29" s="30"/>
      <c r="Q29" s="30"/>
      <c r="R29" s="30"/>
      <c r="S29" s="30"/>
      <c r="T29" s="30"/>
      <c r="U29" s="30"/>
      <c r="V29" s="30"/>
      <c r="W29" s="31"/>
      <c r="Y29" s="30"/>
      <c r="Z29" s="30"/>
      <c r="AA29" s="31"/>
      <c r="AB29" s="30"/>
      <c r="AC29" s="30"/>
      <c r="AD29" s="30"/>
      <c r="AE29" s="30"/>
      <c r="AF29" s="30"/>
      <c r="AG29" s="31"/>
    </row>
    <row r="30" customFormat="false" ht="12.75" hidden="false" customHeight="false" outlineLevel="0" collapsed="false">
      <c r="A30" s="20" t="n">
        <v>36566</v>
      </c>
      <c r="B30" s="32" t="n">
        <f aca="false">VLOOKUP($A30,'NG Summary by Day'!$A$22:$F$480,4,FALSE())*1000</f>
        <v>7122000</v>
      </c>
      <c r="C30" s="33" t="n">
        <f aca="false">VLOOKUP(A30,'NG Summary by Day'!$T$21:$W$486,4,FALSE())</f>
        <v>5022920.4532</v>
      </c>
      <c r="D30" s="34" t="n">
        <f aca="false">B30-C30</f>
        <v>2099079.5468</v>
      </c>
      <c r="E30" s="32" t="n">
        <f aca="false">VLOOKUP(A30,'NG Summary by Day'!$A$22:$F$480,6,FALSE())*1000</f>
        <v>7122000</v>
      </c>
      <c r="F30" s="34" t="n">
        <f aca="false">E30-C30</f>
        <v>2099079.5468</v>
      </c>
      <c r="G30" s="37"/>
      <c r="H30" s="35" t="e">
        <f aca="false">VLOOKUP(A30,'Power Summary by Day '!$A$19:$G$249,3,FALSE())</f>
        <v>#N/A</v>
      </c>
      <c r="I30" s="33" t="e">
        <f aca="false">VLOOKUP(A30,'Power Summary by Day '!$Y$19:$AB$251,4,FALSE())</f>
        <v>#N/A</v>
      </c>
      <c r="J30" s="34" t="e">
        <f aca="false">H30-I30</f>
        <v>#N/A</v>
      </c>
      <c r="K30" s="33" t="e">
        <f aca="false">VLOOKUP(A30,'Power Summary by Day '!$A$19:$G$249,7,FALSE())</f>
        <v>#N/A</v>
      </c>
      <c r="L30" s="36" t="e">
        <f aca="false">K30-I30</f>
        <v>#N/A</v>
      </c>
      <c r="M30" s="37"/>
      <c r="N30" s="29"/>
      <c r="O30" s="30"/>
      <c r="P30" s="30"/>
      <c r="Q30" s="30"/>
      <c r="R30" s="30"/>
      <c r="S30" s="30"/>
      <c r="T30" s="30"/>
      <c r="U30" s="30"/>
      <c r="V30" s="30"/>
      <c r="W30" s="31"/>
      <c r="Y30" s="30"/>
      <c r="Z30" s="30"/>
      <c r="AA30" s="31"/>
      <c r="AB30" s="30"/>
      <c r="AC30" s="30"/>
      <c r="AD30" s="30"/>
      <c r="AE30" s="30"/>
      <c r="AF30" s="30"/>
      <c r="AG30" s="31"/>
    </row>
    <row r="31" customFormat="false" ht="12.75" hidden="false" customHeight="false" outlineLevel="0" collapsed="false">
      <c r="A31" s="20" t="n">
        <v>36567</v>
      </c>
      <c r="B31" s="32" t="n">
        <f aca="false">VLOOKUP($A31,'NG Summary by Day'!$A$22:$F$480,4,FALSE())*1000</f>
        <v>-203000</v>
      </c>
      <c r="C31" s="33" t="n">
        <f aca="false">VLOOKUP(A31,'NG Summary by Day'!$T$21:$W$486,4,FALSE())</f>
        <v>446120.649983757</v>
      </c>
      <c r="D31" s="34" t="n">
        <f aca="false">B31-C31</f>
        <v>-649120.649983757</v>
      </c>
      <c r="E31" s="32" t="n">
        <f aca="false">VLOOKUP(A31,'NG Summary by Day'!$A$22:$F$480,6,FALSE())*1000</f>
        <v>-203000</v>
      </c>
      <c r="F31" s="34" t="n">
        <f aca="false">E31-C31</f>
        <v>-649120.649983757</v>
      </c>
      <c r="G31" s="37"/>
      <c r="H31" s="35" t="e">
        <f aca="false">VLOOKUP(A31,'Power Summary by Day '!$A$19:$G$249,3,FALSE())</f>
        <v>#N/A</v>
      </c>
      <c r="I31" s="33" t="e">
        <f aca="false">VLOOKUP(A31,'Power Summary by Day '!$Y$19:$AB$251,4,FALSE())</f>
        <v>#N/A</v>
      </c>
      <c r="J31" s="34" t="e">
        <f aca="false">H31-I31</f>
        <v>#N/A</v>
      </c>
      <c r="K31" s="33" t="e">
        <f aca="false">VLOOKUP(A31,'Power Summary by Day '!$A$19:$G$249,7,FALSE())</f>
        <v>#N/A</v>
      </c>
      <c r="L31" s="36" t="e">
        <f aca="false">K31-I31</f>
        <v>#N/A</v>
      </c>
      <c r="M31" s="37"/>
      <c r="N31" s="29"/>
      <c r="O31" s="30"/>
      <c r="P31" s="30"/>
      <c r="Q31" s="30"/>
      <c r="R31" s="30"/>
      <c r="S31" s="30"/>
      <c r="T31" s="30"/>
      <c r="U31" s="30"/>
      <c r="V31" s="30"/>
      <c r="W31" s="31"/>
      <c r="Y31" s="30"/>
      <c r="Z31" s="30"/>
      <c r="AA31" s="31"/>
      <c r="AB31" s="30"/>
      <c r="AC31" s="30"/>
      <c r="AD31" s="30"/>
      <c r="AE31" s="30"/>
      <c r="AF31" s="30"/>
      <c r="AG31" s="31"/>
    </row>
    <row r="32" customFormat="false" ht="12.75" hidden="false" customHeight="false" outlineLevel="0" collapsed="false">
      <c r="A32" s="20" t="n">
        <v>36570</v>
      </c>
      <c r="B32" s="32" t="n">
        <f aca="false">VLOOKUP($A32,'NG Summary by Day'!$A$22:$F$480,4,FALSE())*1000</f>
        <v>-3166000</v>
      </c>
      <c r="C32" s="33" t="n">
        <f aca="false">VLOOKUP(A32,'NG Summary by Day'!$T$21:$W$486,4,FALSE())</f>
        <v>-546184.5842</v>
      </c>
      <c r="D32" s="34" t="n">
        <f aca="false">B32-C32</f>
        <v>-2619815.4158</v>
      </c>
      <c r="E32" s="32" t="n">
        <f aca="false">VLOOKUP(A32,'NG Summary by Day'!$A$22:$F$480,6,FALSE())*1000</f>
        <v>-3166000</v>
      </c>
      <c r="F32" s="34" t="n">
        <f aca="false">E32-C32</f>
        <v>-2619815.4158</v>
      </c>
      <c r="G32" s="37"/>
      <c r="H32" s="35" t="e">
        <f aca="false">VLOOKUP(A32,'Power Summary by Day '!$A$19:$G$249,3,FALSE())</f>
        <v>#N/A</v>
      </c>
      <c r="I32" s="33" t="e">
        <f aca="false">VLOOKUP(A32,'Power Summary by Day '!$Y$19:$AB$251,4,FALSE())</f>
        <v>#N/A</v>
      </c>
      <c r="J32" s="34" t="e">
        <f aca="false">H32-I32</f>
        <v>#N/A</v>
      </c>
      <c r="K32" s="33" t="e">
        <f aca="false">VLOOKUP(A32,'Power Summary by Day '!$A$19:$G$249,7,FALSE())</f>
        <v>#N/A</v>
      </c>
      <c r="L32" s="36" t="e">
        <f aca="false">K32-I32</f>
        <v>#N/A</v>
      </c>
      <c r="M32" s="37"/>
      <c r="N32" s="29"/>
      <c r="O32" s="30"/>
      <c r="P32" s="30"/>
      <c r="Q32" s="30"/>
      <c r="R32" s="30"/>
      <c r="S32" s="30"/>
      <c r="T32" s="30"/>
      <c r="U32" s="30"/>
      <c r="V32" s="30"/>
      <c r="W32" s="31"/>
      <c r="Y32" s="30"/>
      <c r="Z32" s="30"/>
      <c r="AA32" s="31"/>
      <c r="AB32" s="30"/>
      <c r="AC32" s="30"/>
      <c r="AD32" s="30"/>
      <c r="AE32" s="30"/>
      <c r="AF32" s="30"/>
      <c r="AG32" s="31"/>
    </row>
    <row r="33" customFormat="false" ht="12.75" hidden="false" customHeight="false" outlineLevel="0" collapsed="false">
      <c r="A33" s="20" t="n">
        <v>36571</v>
      </c>
      <c r="B33" s="32" t="n">
        <f aca="false">VLOOKUP($A33,'NG Summary by Day'!$A$22:$F$480,4,FALSE())*1000</f>
        <v>3673000</v>
      </c>
      <c r="C33" s="33" t="n">
        <f aca="false">VLOOKUP(A33,'NG Summary by Day'!$T$21:$W$486,4,FALSE())</f>
        <v>3127806.9916</v>
      </c>
      <c r="D33" s="34" t="n">
        <f aca="false">B33-C33</f>
        <v>545193.0084</v>
      </c>
      <c r="E33" s="32" t="n">
        <f aca="false">VLOOKUP(A33,'NG Summary by Day'!$A$22:$F$480,6,FALSE())*1000</f>
        <v>3673000</v>
      </c>
      <c r="F33" s="34" t="n">
        <f aca="false">E33-C33</f>
        <v>545193.0084</v>
      </c>
      <c r="G33" s="37"/>
      <c r="H33" s="35" t="e">
        <f aca="false">VLOOKUP(A33,'Power Summary by Day '!$A$19:$G$249,3,FALSE())</f>
        <v>#N/A</v>
      </c>
      <c r="I33" s="33" t="e">
        <f aca="false">VLOOKUP(A33,'Power Summary by Day '!$Y$19:$AB$251,4,FALSE())</f>
        <v>#N/A</v>
      </c>
      <c r="J33" s="34" t="e">
        <f aca="false">H33-I33</f>
        <v>#N/A</v>
      </c>
      <c r="K33" s="33" t="e">
        <f aca="false">VLOOKUP(A33,'Power Summary by Day '!$A$19:$G$249,7,FALSE())</f>
        <v>#N/A</v>
      </c>
      <c r="L33" s="36" t="e">
        <f aca="false">K33-I33</f>
        <v>#N/A</v>
      </c>
      <c r="M33" s="37"/>
      <c r="N33" s="29"/>
      <c r="O33" s="30"/>
      <c r="P33" s="30"/>
      <c r="Q33" s="30"/>
      <c r="R33" s="30"/>
      <c r="S33" s="30"/>
      <c r="T33" s="30"/>
      <c r="U33" s="30"/>
      <c r="V33" s="30"/>
      <c r="W33" s="31"/>
      <c r="Y33" s="30"/>
      <c r="Z33" s="30"/>
      <c r="AA33" s="31"/>
      <c r="AB33" s="30"/>
      <c r="AC33" s="30"/>
      <c r="AD33" s="30"/>
      <c r="AE33" s="30"/>
      <c r="AF33" s="30"/>
      <c r="AG33" s="31"/>
    </row>
    <row r="34" customFormat="false" ht="12.75" hidden="false" customHeight="false" outlineLevel="0" collapsed="false">
      <c r="A34" s="20" t="n">
        <v>36572</v>
      </c>
      <c r="B34" s="32" t="n">
        <f aca="false">VLOOKUP($A34,'NG Summary by Day'!$A$22:$F$480,4,FALSE())*1000</f>
        <v>-2589000</v>
      </c>
      <c r="C34" s="33" t="n">
        <f aca="false">VLOOKUP(A34,'NG Summary by Day'!$T$21:$W$486,4,FALSE())</f>
        <v>-1245449.2771</v>
      </c>
      <c r="D34" s="34" t="n">
        <f aca="false">B34-C34</f>
        <v>-1343550.7229</v>
      </c>
      <c r="E34" s="32" t="n">
        <f aca="false">VLOOKUP(A34,'NG Summary by Day'!$A$22:$F$480,6,FALSE())*1000</f>
        <v>-2589000</v>
      </c>
      <c r="F34" s="34" t="n">
        <f aca="false">E34-C34</f>
        <v>-1343550.7229</v>
      </c>
      <c r="G34" s="37"/>
      <c r="H34" s="35" t="e">
        <f aca="false">VLOOKUP(A34,'Power Summary by Day '!$A$19:$G$249,3,FALSE())</f>
        <v>#N/A</v>
      </c>
      <c r="I34" s="33" t="e">
        <f aca="false">VLOOKUP(A34,'Power Summary by Day '!$Y$19:$AB$251,4,FALSE())</f>
        <v>#N/A</v>
      </c>
      <c r="J34" s="34" t="e">
        <f aca="false">H34-I34</f>
        <v>#N/A</v>
      </c>
      <c r="K34" s="33" t="e">
        <f aca="false">VLOOKUP(A34,'Power Summary by Day '!$A$19:$G$249,7,FALSE())</f>
        <v>#N/A</v>
      </c>
      <c r="L34" s="36" t="e">
        <f aca="false">K34-I34</f>
        <v>#N/A</v>
      </c>
      <c r="M34" s="37"/>
      <c r="N34" s="29"/>
      <c r="O34" s="30"/>
      <c r="P34" s="30"/>
      <c r="Q34" s="30"/>
      <c r="R34" s="30"/>
      <c r="S34" s="30"/>
      <c r="T34" s="30"/>
      <c r="U34" s="30"/>
      <c r="V34" s="30"/>
      <c r="W34" s="31"/>
      <c r="Y34" s="30"/>
      <c r="Z34" s="30"/>
      <c r="AA34" s="31"/>
      <c r="AB34" s="30"/>
      <c r="AC34" s="30"/>
      <c r="AD34" s="30"/>
      <c r="AE34" s="30"/>
      <c r="AF34" s="30"/>
      <c r="AG34" s="31"/>
    </row>
    <row r="35" customFormat="false" ht="12.75" hidden="false" customHeight="false" outlineLevel="0" collapsed="false">
      <c r="A35" s="20" t="n">
        <v>36573</v>
      </c>
      <c r="B35" s="32" t="n">
        <f aca="false">VLOOKUP($A35,'NG Summary by Day'!$A$22:$F$480,4,FALSE())*1000</f>
        <v>12136000</v>
      </c>
      <c r="C35" s="33" t="n">
        <f aca="false">VLOOKUP(A35,'NG Summary by Day'!$T$21:$W$486,4,FALSE())</f>
        <v>6084971.618</v>
      </c>
      <c r="D35" s="34" t="n">
        <f aca="false">B35-C35</f>
        <v>6051028.382</v>
      </c>
      <c r="E35" s="32" t="n">
        <f aca="false">VLOOKUP(A35,'NG Summary by Day'!$A$22:$F$480,6,FALSE())*1000</f>
        <v>12136000</v>
      </c>
      <c r="F35" s="34" t="n">
        <f aca="false">E35-C35</f>
        <v>6051028.382</v>
      </c>
      <c r="G35" s="37"/>
      <c r="H35" s="35" t="e">
        <f aca="false">VLOOKUP(A35,'Power Summary by Day '!$A$19:$G$249,3,FALSE())</f>
        <v>#N/A</v>
      </c>
      <c r="I35" s="33" t="e">
        <f aca="false">VLOOKUP(A35,'Power Summary by Day '!$Y$19:$AB$251,4,FALSE())</f>
        <v>#N/A</v>
      </c>
      <c r="J35" s="34" t="e">
        <f aca="false">H35-I35</f>
        <v>#N/A</v>
      </c>
      <c r="K35" s="33" t="e">
        <f aca="false">VLOOKUP(A35,'Power Summary by Day '!$A$19:$G$249,7,FALSE())</f>
        <v>#N/A</v>
      </c>
      <c r="L35" s="36" t="e">
        <f aca="false">K35-I35</f>
        <v>#N/A</v>
      </c>
      <c r="M35" s="37"/>
      <c r="N35" s="29"/>
      <c r="O35" s="30"/>
      <c r="P35" s="30"/>
      <c r="Q35" s="30"/>
      <c r="R35" s="30"/>
      <c r="S35" s="30"/>
      <c r="T35" s="30"/>
      <c r="U35" s="30"/>
      <c r="V35" s="30"/>
      <c r="W35" s="31"/>
      <c r="Y35" s="30"/>
      <c r="Z35" s="30"/>
      <c r="AA35" s="31"/>
      <c r="AB35" s="30"/>
      <c r="AC35" s="30"/>
      <c r="AD35" s="30"/>
      <c r="AE35" s="30"/>
      <c r="AF35" s="30"/>
      <c r="AG35" s="31"/>
    </row>
    <row r="36" customFormat="false" ht="12.75" hidden="false" customHeight="false" outlineLevel="0" collapsed="false">
      <c r="A36" s="20" t="n">
        <v>36574</v>
      </c>
      <c r="B36" s="32" t="n">
        <f aca="false">VLOOKUP($A36,'NG Summary by Day'!$A$22:$F$480,4,FALSE())*1000</f>
        <v>-1419000</v>
      </c>
      <c r="C36" s="33" t="n">
        <f aca="false">VLOOKUP(A36,'NG Summary by Day'!$T$21:$W$486,4,FALSE())</f>
        <v>-1489117.7842</v>
      </c>
      <c r="D36" s="34" t="n">
        <f aca="false">B36-C36</f>
        <v>70117.7842000001</v>
      </c>
      <c r="E36" s="32" t="n">
        <f aca="false">VLOOKUP(A36,'NG Summary by Day'!$A$22:$F$480,6,FALSE())*1000</f>
        <v>-1419000</v>
      </c>
      <c r="F36" s="34" t="n">
        <f aca="false">E36-C36</f>
        <v>70117.7842000001</v>
      </c>
      <c r="G36" s="37"/>
      <c r="H36" s="35" t="e">
        <f aca="false">VLOOKUP(A36,'Power Summary by Day '!$A$19:$G$249,3,FALSE())</f>
        <v>#N/A</v>
      </c>
      <c r="I36" s="33" t="e">
        <f aca="false">VLOOKUP(A36,'Power Summary by Day '!$Y$19:$AB$251,4,FALSE())</f>
        <v>#N/A</v>
      </c>
      <c r="J36" s="34" t="e">
        <f aca="false">H36-I36</f>
        <v>#N/A</v>
      </c>
      <c r="K36" s="33" t="e">
        <f aca="false">VLOOKUP(A36,'Power Summary by Day '!$A$19:$G$249,7,FALSE())</f>
        <v>#N/A</v>
      </c>
      <c r="L36" s="36" t="e">
        <f aca="false">K36-I36</f>
        <v>#N/A</v>
      </c>
      <c r="M36" s="37"/>
      <c r="N36" s="29"/>
      <c r="O36" s="30"/>
      <c r="P36" s="30"/>
      <c r="Q36" s="30"/>
      <c r="R36" s="30"/>
      <c r="S36" s="30"/>
      <c r="T36" s="30"/>
      <c r="U36" s="30"/>
      <c r="V36" s="30"/>
      <c r="W36" s="31"/>
      <c r="Y36" s="30"/>
      <c r="Z36" s="30"/>
      <c r="AA36" s="31"/>
      <c r="AB36" s="30"/>
      <c r="AC36" s="30"/>
      <c r="AD36" s="30"/>
      <c r="AE36" s="30"/>
      <c r="AF36" s="30"/>
      <c r="AG36" s="31"/>
    </row>
    <row r="37" customFormat="false" ht="12.75" hidden="false" customHeight="false" outlineLevel="0" collapsed="false">
      <c r="A37" s="20" t="n">
        <v>36578</v>
      </c>
      <c r="B37" s="32" t="n">
        <f aca="false">VLOOKUP($A37,'NG Summary by Day'!$A$22:$F$480,4,FALSE())*1000</f>
        <v>-11315000</v>
      </c>
      <c r="C37" s="33" t="e">
        <f aca="false">VLOOKUP(A37,'NG Summary by Day'!$T$21:$W$486,4,FALSE())</f>
        <v>#N/A</v>
      </c>
      <c r="D37" s="34" t="e">
        <f aca="false">B37-C37</f>
        <v>#N/A</v>
      </c>
      <c r="E37" s="32" t="n">
        <f aca="false">VLOOKUP(A37,'NG Summary by Day'!$A$22:$F$480,6,FALSE())*1000</f>
        <v>-11315000</v>
      </c>
      <c r="F37" s="34" t="e">
        <f aca="false">E37-C37</f>
        <v>#N/A</v>
      </c>
      <c r="G37" s="37"/>
      <c r="H37" s="35" t="e">
        <f aca="false">VLOOKUP(A37,'Power Summary by Day '!$A$19:$G$249,3,FALSE())</f>
        <v>#N/A</v>
      </c>
      <c r="I37" s="33" t="e">
        <f aca="false">VLOOKUP(A37,'Power Summary by Day '!$Y$19:$AB$251,4,FALSE())</f>
        <v>#N/A</v>
      </c>
      <c r="J37" s="34" t="e">
        <f aca="false">H37-I37</f>
        <v>#N/A</v>
      </c>
      <c r="K37" s="33" t="e">
        <f aca="false">VLOOKUP(A37,'Power Summary by Day '!$A$19:$G$249,7,FALSE())</f>
        <v>#N/A</v>
      </c>
      <c r="L37" s="36" t="e">
        <f aca="false">K37-I37</f>
        <v>#N/A</v>
      </c>
      <c r="M37" s="37"/>
      <c r="N37" s="29"/>
      <c r="O37" s="30"/>
      <c r="P37" s="30"/>
      <c r="Q37" s="30"/>
      <c r="R37" s="30"/>
      <c r="S37" s="30"/>
      <c r="T37" s="30"/>
      <c r="U37" s="30"/>
      <c r="V37" s="30"/>
      <c r="W37" s="31"/>
      <c r="Y37" s="30"/>
      <c r="Z37" s="30"/>
      <c r="AA37" s="31"/>
      <c r="AB37" s="30"/>
      <c r="AC37" s="30"/>
      <c r="AD37" s="30"/>
      <c r="AE37" s="30"/>
      <c r="AF37" s="30"/>
      <c r="AG37" s="31"/>
    </row>
    <row r="38" customFormat="false" ht="12.75" hidden="false" customHeight="false" outlineLevel="0" collapsed="false">
      <c r="A38" s="20" t="n">
        <v>36579</v>
      </c>
      <c r="B38" s="32" t="n">
        <f aca="false">VLOOKUP($A38,'NG Summary by Day'!$A$22:$F$480,4,FALSE())*1000</f>
        <v>-849000</v>
      </c>
      <c r="C38" s="33" t="n">
        <f aca="false">VLOOKUP(A38,'NG Summary by Day'!$T$21:$W$486,4,FALSE())</f>
        <v>-461956.368</v>
      </c>
      <c r="D38" s="34" t="n">
        <f aca="false">B38-C38</f>
        <v>-387043.632</v>
      </c>
      <c r="E38" s="32" t="n">
        <f aca="false">VLOOKUP(A38,'NG Summary by Day'!$A$22:$F$480,6,FALSE())*1000</f>
        <v>-849000</v>
      </c>
      <c r="F38" s="34" t="n">
        <f aca="false">E38-C38</f>
        <v>-387043.632</v>
      </c>
      <c r="G38" s="37"/>
      <c r="H38" s="35" t="e">
        <f aca="false">VLOOKUP(A38,'Power Summary by Day '!$A$19:$G$249,3,FALSE())</f>
        <v>#N/A</v>
      </c>
      <c r="I38" s="33" t="e">
        <f aca="false">VLOOKUP(A38,'Power Summary by Day '!$Y$19:$AB$251,4,FALSE())</f>
        <v>#N/A</v>
      </c>
      <c r="J38" s="34" t="e">
        <f aca="false">H38-I38</f>
        <v>#N/A</v>
      </c>
      <c r="K38" s="33" t="e">
        <f aca="false">VLOOKUP(A38,'Power Summary by Day '!$A$19:$G$249,7,FALSE())</f>
        <v>#N/A</v>
      </c>
      <c r="L38" s="36" t="e">
        <f aca="false">K38-I38</f>
        <v>#N/A</v>
      </c>
      <c r="M38" s="37"/>
      <c r="N38" s="29"/>
      <c r="O38" s="30"/>
      <c r="P38" s="30"/>
      <c r="Q38" s="30"/>
      <c r="R38" s="30"/>
      <c r="S38" s="30"/>
      <c r="T38" s="30"/>
      <c r="U38" s="30"/>
      <c r="V38" s="30"/>
      <c r="W38" s="31"/>
      <c r="Y38" s="30"/>
      <c r="Z38" s="30"/>
      <c r="AA38" s="31"/>
      <c r="AB38" s="30"/>
      <c r="AC38" s="30"/>
      <c r="AD38" s="30"/>
      <c r="AE38" s="30"/>
      <c r="AF38" s="30"/>
      <c r="AG38" s="31"/>
    </row>
    <row r="39" customFormat="false" ht="12.75" hidden="false" customHeight="false" outlineLevel="0" collapsed="false">
      <c r="A39" s="20" t="n">
        <v>36580</v>
      </c>
      <c r="B39" s="32" t="n">
        <f aca="false">VLOOKUP($A39,'NG Summary by Day'!$A$22:$F$480,4,FALSE())*1000</f>
        <v>-356000</v>
      </c>
      <c r="C39" s="33" t="n">
        <f aca="false">VLOOKUP(A39,'NG Summary by Day'!$T$21:$W$486,4,FALSE())</f>
        <v>316149.125591165</v>
      </c>
      <c r="D39" s="34" t="n">
        <f aca="false">B39-C39</f>
        <v>-672149.125591165</v>
      </c>
      <c r="E39" s="32" t="n">
        <f aca="false">VLOOKUP(A39,'NG Summary by Day'!$A$22:$F$480,6,FALSE())*1000</f>
        <v>-356000</v>
      </c>
      <c r="F39" s="34" t="n">
        <f aca="false">E39-C39</f>
        <v>-672149.125591165</v>
      </c>
      <c r="G39" s="37"/>
      <c r="H39" s="35" t="e">
        <f aca="false">VLOOKUP(A39,'Power Summary by Day '!$A$19:$G$249,3,FALSE())</f>
        <v>#N/A</v>
      </c>
      <c r="I39" s="33" t="e">
        <f aca="false">VLOOKUP(A39,'Power Summary by Day '!$Y$19:$AB$251,4,FALSE())</f>
        <v>#N/A</v>
      </c>
      <c r="J39" s="34" t="e">
        <f aca="false">H39-I39</f>
        <v>#N/A</v>
      </c>
      <c r="K39" s="33" t="e">
        <f aca="false">VLOOKUP(A39,'Power Summary by Day '!$A$19:$G$249,7,FALSE())</f>
        <v>#N/A</v>
      </c>
      <c r="L39" s="36" t="e">
        <f aca="false">K39-I39</f>
        <v>#N/A</v>
      </c>
      <c r="M39" s="37"/>
      <c r="N39" s="29"/>
      <c r="O39" s="30"/>
      <c r="P39" s="30"/>
      <c r="Q39" s="30"/>
      <c r="R39" s="30"/>
      <c r="S39" s="30"/>
      <c r="T39" s="30"/>
      <c r="U39" s="30"/>
      <c r="V39" s="30"/>
      <c r="W39" s="31"/>
      <c r="Y39" s="30"/>
      <c r="Z39" s="30"/>
      <c r="AA39" s="31"/>
      <c r="AB39" s="30"/>
      <c r="AC39" s="30"/>
      <c r="AD39" s="30"/>
      <c r="AE39" s="30"/>
      <c r="AF39" s="30"/>
      <c r="AG39" s="31"/>
    </row>
    <row r="40" customFormat="false" ht="12.75" hidden="false" customHeight="false" outlineLevel="0" collapsed="false">
      <c r="A40" s="20" t="n">
        <v>36581</v>
      </c>
      <c r="B40" s="32" t="n">
        <f aca="false">VLOOKUP($A40,'NG Summary by Day'!$A$22:$F$480,4,FALSE())*1000</f>
        <v>-1166000</v>
      </c>
      <c r="C40" s="33" t="n">
        <f aca="false">VLOOKUP(A40,'NG Summary by Day'!$T$21:$W$486,4,FALSE())</f>
        <v>-839405.332522172</v>
      </c>
      <c r="D40" s="34" t="n">
        <f aca="false">B40-C40</f>
        <v>-326594.667477828</v>
      </c>
      <c r="E40" s="32" t="n">
        <f aca="false">VLOOKUP(A40,'NG Summary by Day'!$A$22:$F$480,6,FALSE())*1000</f>
        <v>-1166000</v>
      </c>
      <c r="F40" s="34" t="n">
        <f aca="false">E40-C40</f>
        <v>-326594.667477828</v>
      </c>
      <c r="G40" s="37"/>
      <c r="H40" s="35" t="e">
        <f aca="false">VLOOKUP(A40,'Power Summary by Day '!$A$19:$G$249,3,FALSE())</f>
        <v>#N/A</v>
      </c>
      <c r="I40" s="33" t="e">
        <f aca="false">VLOOKUP(A40,'Power Summary by Day '!$Y$19:$AB$251,4,FALSE())</f>
        <v>#N/A</v>
      </c>
      <c r="J40" s="34" t="e">
        <f aca="false">H40-I40</f>
        <v>#N/A</v>
      </c>
      <c r="K40" s="33" t="e">
        <f aca="false">VLOOKUP(A40,'Power Summary by Day '!$A$19:$G$249,7,FALSE())</f>
        <v>#N/A</v>
      </c>
      <c r="L40" s="36" t="e">
        <f aca="false">K40-I40</f>
        <v>#N/A</v>
      </c>
      <c r="M40" s="37"/>
      <c r="N40" s="29"/>
      <c r="O40" s="30"/>
      <c r="P40" s="30"/>
      <c r="Q40" s="30"/>
      <c r="R40" s="30"/>
      <c r="S40" s="30"/>
      <c r="T40" s="30"/>
      <c r="U40" s="30"/>
      <c r="V40" s="30"/>
      <c r="W40" s="31"/>
      <c r="Y40" s="30"/>
      <c r="Z40" s="30"/>
      <c r="AA40" s="31"/>
      <c r="AB40" s="30"/>
      <c r="AC40" s="30"/>
      <c r="AD40" s="30"/>
      <c r="AE40" s="30"/>
      <c r="AF40" s="30"/>
      <c r="AG40" s="31"/>
    </row>
    <row r="41" customFormat="false" ht="12.75" hidden="false" customHeight="false" outlineLevel="0" collapsed="false">
      <c r="A41" s="20" t="n">
        <v>36584</v>
      </c>
      <c r="B41" s="32" t="n">
        <f aca="false">VLOOKUP($A41,'NG Summary by Day'!$A$22:$F$480,4,FALSE())*1000</f>
        <v>-289000</v>
      </c>
      <c r="C41" s="33" t="n">
        <f aca="false">VLOOKUP(A41,'NG Summary by Day'!$T$21:$W$486,4,FALSE())</f>
        <v>-2326031.4864</v>
      </c>
      <c r="D41" s="34" t="n">
        <f aca="false">B41-C41</f>
        <v>2037031.4864</v>
      </c>
      <c r="E41" s="32" t="n">
        <f aca="false">VLOOKUP(A41,'NG Summary by Day'!$A$22:$F$480,6,FALSE())*1000</f>
        <v>-289000</v>
      </c>
      <c r="F41" s="34" t="n">
        <f aca="false">E41-C41</f>
        <v>2037031.4864</v>
      </c>
      <c r="G41" s="37"/>
      <c r="H41" s="35" t="e">
        <f aca="false">VLOOKUP(A41,'Power Summary by Day '!$A$19:$G$249,3,FALSE())</f>
        <v>#N/A</v>
      </c>
      <c r="I41" s="33" t="e">
        <f aca="false">VLOOKUP(A41,'Power Summary by Day '!$Y$19:$AB$251,4,FALSE())</f>
        <v>#N/A</v>
      </c>
      <c r="J41" s="34" t="e">
        <f aca="false">H41-I41</f>
        <v>#N/A</v>
      </c>
      <c r="K41" s="33" t="e">
        <f aca="false">VLOOKUP(A41,'Power Summary by Day '!$A$19:$G$249,7,FALSE())</f>
        <v>#N/A</v>
      </c>
      <c r="L41" s="36" t="e">
        <f aca="false">K41-I41</f>
        <v>#N/A</v>
      </c>
      <c r="M41" s="37"/>
      <c r="N41" s="29"/>
      <c r="O41" s="30"/>
      <c r="P41" s="30"/>
      <c r="Q41" s="30"/>
      <c r="R41" s="30"/>
      <c r="S41" s="30"/>
      <c r="T41" s="30"/>
      <c r="U41" s="30"/>
      <c r="V41" s="30"/>
      <c r="W41" s="31"/>
      <c r="Y41" s="30"/>
      <c r="Z41" s="30"/>
      <c r="AA41" s="31"/>
      <c r="AB41" s="30"/>
      <c r="AC41" s="30"/>
      <c r="AD41" s="30"/>
      <c r="AE41" s="30"/>
      <c r="AF41" s="30"/>
      <c r="AG41" s="31"/>
    </row>
    <row r="42" customFormat="false" ht="12.75" hidden="false" customHeight="false" outlineLevel="0" collapsed="false">
      <c r="A42" s="20" t="n">
        <v>36585</v>
      </c>
      <c r="B42" s="32" t="n">
        <f aca="false">VLOOKUP($A42,'NG Summary by Day'!$A$22:$F$480,4,FALSE())*1000</f>
        <v>4156000</v>
      </c>
      <c r="C42" s="33" t="n">
        <f aca="false">VLOOKUP(A42,'NG Summary by Day'!$T$21:$W$486,4,FALSE())</f>
        <v>1549938.778</v>
      </c>
      <c r="D42" s="34" t="n">
        <f aca="false">B42-C42</f>
        <v>2606061.222</v>
      </c>
      <c r="E42" s="32" t="n">
        <f aca="false">VLOOKUP(A42,'NG Summary by Day'!$A$22:$F$480,6,FALSE())*1000</f>
        <v>4156000</v>
      </c>
      <c r="F42" s="34" t="n">
        <f aca="false">E42-C42</f>
        <v>2606061.222</v>
      </c>
      <c r="G42" s="37"/>
      <c r="H42" s="35" t="e">
        <f aca="false">VLOOKUP(A42,'Power Summary by Day '!$A$19:$G$249,3,FALSE())</f>
        <v>#N/A</v>
      </c>
      <c r="I42" s="33" t="e">
        <f aca="false">VLOOKUP(A42,'Power Summary by Day '!$Y$19:$AB$251,4,FALSE())</f>
        <v>#N/A</v>
      </c>
      <c r="J42" s="34" t="e">
        <f aca="false">H42-I42</f>
        <v>#N/A</v>
      </c>
      <c r="K42" s="33" t="e">
        <f aca="false">VLOOKUP(A42,'Power Summary by Day '!$A$19:$G$249,7,FALSE())</f>
        <v>#N/A</v>
      </c>
      <c r="L42" s="36" t="e">
        <f aca="false">K42-I42</f>
        <v>#N/A</v>
      </c>
      <c r="M42" s="37"/>
      <c r="N42" s="29"/>
      <c r="O42" s="30"/>
      <c r="P42" s="30"/>
      <c r="Q42" s="30"/>
      <c r="R42" s="30"/>
      <c r="S42" s="30"/>
      <c r="T42" s="30"/>
      <c r="U42" s="30"/>
      <c r="V42" s="30"/>
      <c r="W42" s="31"/>
      <c r="Y42" s="30"/>
      <c r="Z42" s="30"/>
      <c r="AA42" s="31"/>
      <c r="AB42" s="30"/>
      <c r="AC42" s="30"/>
      <c r="AD42" s="30"/>
      <c r="AE42" s="30"/>
      <c r="AF42" s="30"/>
      <c r="AG42" s="31"/>
    </row>
    <row r="43" customFormat="false" ht="12.75" hidden="false" customHeight="false" outlineLevel="0" collapsed="false">
      <c r="A43" s="20" t="n">
        <v>36586</v>
      </c>
      <c r="B43" s="32" t="n">
        <f aca="false">VLOOKUP($A43,'NG Summary by Day'!$A$22:$F$480,4,FALSE())*1000</f>
        <v>1659183.87666598</v>
      </c>
      <c r="C43" s="33" t="n">
        <f aca="false">VLOOKUP(A43,'NG Summary by Day'!$T$21:$W$486,4,FALSE())</f>
        <v>6031279.6213</v>
      </c>
      <c r="D43" s="34" t="n">
        <f aca="false">B43-C43</f>
        <v>-4372095.74463402</v>
      </c>
      <c r="E43" s="32" t="n">
        <f aca="false">VLOOKUP(A43,'NG Summary by Day'!$A$22:$F$480,6,FALSE())*1000</f>
        <v>1659183.87666598</v>
      </c>
      <c r="F43" s="34" t="n">
        <f aca="false">E43-C43</f>
        <v>-4372095.74463402</v>
      </c>
      <c r="G43" s="38"/>
      <c r="H43" s="35" t="e">
        <f aca="false">VLOOKUP(A43,'Power Summary by Day '!$A$19:$G$249,3,FALSE())</f>
        <v>#N/A</v>
      </c>
      <c r="I43" s="33" t="e">
        <f aca="false">VLOOKUP(A43,'Power Summary by Day '!$Y$19:$AB$251,4,FALSE())</f>
        <v>#N/A</v>
      </c>
      <c r="J43" s="34" t="e">
        <f aca="false">H43-I43</f>
        <v>#N/A</v>
      </c>
      <c r="K43" s="33" t="e">
        <f aca="false">VLOOKUP(A43,'Power Summary by Day '!$A$19:$G$249,7,FALSE())</f>
        <v>#N/A</v>
      </c>
      <c r="L43" s="36" t="e">
        <f aca="false">K43-I43</f>
        <v>#N/A</v>
      </c>
      <c r="M43" s="38"/>
      <c r="N43" s="29"/>
      <c r="O43" s="30"/>
      <c r="P43" s="30"/>
      <c r="Q43" s="30"/>
      <c r="R43" s="30"/>
      <c r="S43" s="30"/>
      <c r="T43" s="30"/>
      <c r="U43" s="30"/>
      <c r="V43" s="30"/>
      <c r="W43" s="31"/>
      <c r="Y43" s="30"/>
      <c r="Z43" s="30"/>
      <c r="AA43" s="31"/>
      <c r="AB43" s="30"/>
      <c r="AC43" s="30"/>
      <c r="AD43" s="30"/>
      <c r="AE43" s="30"/>
      <c r="AF43" s="30"/>
      <c r="AG43" s="31"/>
    </row>
    <row r="44" customFormat="false" ht="12.75" hidden="false" customHeight="false" outlineLevel="0" collapsed="false">
      <c r="A44" s="20" t="n">
        <v>36587</v>
      </c>
      <c r="B44" s="32" t="n">
        <f aca="false">VLOOKUP($A44,'NG Summary by Day'!$A$22:$F$480,4,FALSE())*1000</f>
        <v>7691820.30477036</v>
      </c>
      <c r="C44" s="33" t="n">
        <f aca="false">VLOOKUP(A44,'NG Summary by Day'!$T$21:$W$486,4,FALSE())</f>
        <v>3656213.68877732</v>
      </c>
      <c r="D44" s="34" t="n">
        <f aca="false">B44-C44</f>
        <v>4035606.61599304</v>
      </c>
      <c r="E44" s="32" t="n">
        <f aca="false">VLOOKUP(A44,'NG Summary by Day'!$A$22:$F$480,6,FALSE())*1000</f>
        <v>7691820.30477036</v>
      </c>
      <c r="F44" s="34" t="n">
        <f aca="false">E44-C44</f>
        <v>4035606.61599304</v>
      </c>
      <c r="G44" s="38"/>
      <c r="H44" s="35" t="e">
        <f aca="false">VLOOKUP(A44,'Power Summary by Day '!$A$19:$G$249,3,FALSE())</f>
        <v>#N/A</v>
      </c>
      <c r="I44" s="33" t="e">
        <f aca="false">VLOOKUP(A44,'Power Summary by Day '!$Y$19:$AB$251,4,FALSE())</f>
        <v>#N/A</v>
      </c>
      <c r="J44" s="34" t="e">
        <f aca="false">H44-I44</f>
        <v>#N/A</v>
      </c>
      <c r="K44" s="33" t="e">
        <f aca="false">VLOOKUP(A44,'Power Summary by Day '!$A$19:$G$249,7,FALSE())</f>
        <v>#N/A</v>
      </c>
      <c r="L44" s="36" t="e">
        <f aca="false">K44-I44</f>
        <v>#N/A</v>
      </c>
      <c r="M44" s="38"/>
      <c r="N44" s="29"/>
      <c r="O44" s="30"/>
      <c r="P44" s="30"/>
      <c r="Q44" s="30"/>
      <c r="R44" s="30"/>
      <c r="S44" s="30"/>
      <c r="T44" s="30"/>
      <c r="U44" s="30"/>
      <c r="V44" s="30"/>
      <c r="W44" s="31"/>
      <c r="Y44" s="30"/>
      <c r="Z44" s="30"/>
      <c r="AA44" s="31"/>
      <c r="AB44" s="30"/>
      <c r="AC44" s="30"/>
      <c r="AD44" s="30"/>
      <c r="AE44" s="30"/>
      <c r="AF44" s="30"/>
      <c r="AG44" s="31"/>
    </row>
    <row r="45" customFormat="false" ht="12.75" hidden="false" customHeight="false" outlineLevel="0" collapsed="false">
      <c r="A45" s="20" t="n">
        <v>36588</v>
      </c>
      <c r="B45" s="32" t="n">
        <f aca="false">VLOOKUP($A45,'NG Summary by Day'!$A$22:$F$480,4,FALSE())*1000</f>
        <v>-734128.522317632</v>
      </c>
      <c r="C45" s="33" t="n">
        <f aca="false">VLOOKUP(A45,'NG Summary by Day'!$T$21:$W$486,4,FALSE())</f>
        <v>305363.7727</v>
      </c>
      <c r="D45" s="34" t="n">
        <f aca="false">B45-C45</f>
        <v>-1039492.29501763</v>
      </c>
      <c r="E45" s="32" t="n">
        <f aca="false">VLOOKUP(A45,'NG Summary by Day'!$A$22:$F$480,6,FALSE())*1000</f>
        <v>-734128.522317632</v>
      </c>
      <c r="F45" s="34" t="n">
        <f aca="false">E45-C45</f>
        <v>-1039492.29501763</v>
      </c>
      <c r="G45" s="38"/>
      <c r="H45" s="35" t="e">
        <f aca="false">VLOOKUP(A45,'Power Summary by Day '!$A$19:$G$249,3,FALSE())</f>
        <v>#N/A</v>
      </c>
      <c r="I45" s="33" t="e">
        <f aca="false">VLOOKUP(A45,'Power Summary by Day '!$Y$19:$AB$251,4,FALSE())</f>
        <v>#N/A</v>
      </c>
      <c r="J45" s="34" t="e">
        <f aca="false">H45-I45</f>
        <v>#N/A</v>
      </c>
      <c r="K45" s="33" t="e">
        <f aca="false">VLOOKUP(A45,'Power Summary by Day '!$A$19:$G$249,7,FALSE())</f>
        <v>#N/A</v>
      </c>
      <c r="L45" s="36" t="e">
        <f aca="false">K45-I45</f>
        <v>#N/A</v>
      </c>
      <c r="M45" s="38"/>
      <c r="N45" s="29"/>
      <c r="O45" s="30"/>
      <c r="P45" s="30"/>
      <c r="Q45" s="30"/>
      <c r="R45" s="30"/>
      <c r="S45" s="30"/>
      <c r="T45" s="30"/>
      <c r="U45" s="30"/>
      <c r="V45" s="30"/>
      <c r="W45" s="31"/>
      <c r="Y45" s="30"/>
      <c r="Z45" s="30"/>
      <c r="AA45" s="31"/>
      <c r="AB45" s="30"/>
      <c r="AC45" s="30"/>
      <c r="AD45" s="30"/>
      <c r="AE45" s="30"/>
      <c r="AF45" s="30"/>
      <c r="AG45" s="31"/>
    </row>
    <row r="46" customFormat="false" ht="12.75" hidden="false" customHeight="false" outlineLevel="0" collapsed="false">
      <c r="A46" s="20" t="n">
        <v>36591</v>
      </c>
      <c r="B46" s="32" t="n">
        <f aca="false">VLOOKUP($A46,'NG Summary by Day'!$A$22:$F$480,4,FALSE())*1000</f>
        <v>6752809.86243359</v>
      </c>
      <c r="C46" s="33" t="n">
        <f aca="false">VLOOKUP(A46,'NG Summary by Day'!$T$21:$W$486,4,FALSE())</f>
        <v>4544682.2851</v>
      </c>
      <c r="D46" s="34" t="n">
        <f aca="false">B46-C46</f>
        <v>2208127.57733359</v>
      </c>
      <c r="E46" s="32" t="n">
        <f aca="false">VLOOKUP(A46,'NG Summary by Day'!$A$22:$F$480,6,FALSE())*1000</f>
        <v>6752809.86243359</v>
      </c>
      <c r="F46" s="34" t="n">
        <f aca="false">E46-C46</f>
        <v>2208127.57733359</v>
      </c>
      <c r="G46" s="38"/>
      <c r="H46" s="35" t="e">
        <f aca="false">VLOOKUP(A46,'Power Summary by Day '!$A$19:$G$249,3,FALSE())</f>
        <v>#N/A</v>
      </c>
      <c r="I46" s="33" t="e">
        <f aca="false">VLOOKUP(A46,'Power Summary by Day '!$Y$19:$AB$251,4,FALSE())</f>
        <v>#N/A</v>
      </c>
      <c r="J46" s="34" t="e">
        <f aca="false">H46-I46</f>
        <v>#N/A</v>
      </c>
      <c r="K46" s="33" t="e">
        <f aca="false">VLOOKUP(A46,'Power Summary by Day '!$A$19:$G$249,7,FALSE())</f>
        <v>#N/A</v>
      </c>
      <c r="L46" s="36" t="e">
        <f aca="false">K46-I46</f>
        <v>#N/A</v>
      </c>
      <c r="M46" s="38"/>
      <c r="N46" s="29"/>
      <c r="O46" s="30"/>
      <c r="P46" s="30"/>
      <c r="Q46" s="30"/>
      <c r="R46" s="30"/>
      <c r="S46" s="30"/>
      <c r="T46" s="30"/>
      <c r="U46" s="30"/>
      <c r="V46" s="30"/>
      <c r="W46" s="31"/>
      <c r="Y46" s="30"/>
      <c r="Z46" s="30"/>
      <c r="AA46" s="31"/>
      <c r="AB46" s="30"/>
      <c r="AC46" s="30"/>
      <c r="AD46" s="30"/>
      <c r="AE46" s="30"/>
      <c r="AF46" s="30"/>
      <c r="AG46" s="31"/>
    </row>
    <row r="47" customFormat="false" ht="12.75" hidden="false" customHeight="false" outlineLevel="0" collapsed="false">
      <c r="A47" s="20" t="n">
        <v>36592</v>
      </c>
      <c r="B47" s="32" t="n">
        <f aca="false">VLOOKUP($A47,'NG Summary by Day'!$A$22:$F$480,4,FALSE())*1000</f>
        <v>438056.63173972</v>
      </c>
      <c r="C47" s="33" t="n">
        <f aca="false">VLOOKUP(A47,'NG Summary by Day'!$T$21:$W$486,4,FALSE())</f>
        <v>2311692.8231</v>
      </c>
      <c r="D47" s="34" t="n">
        <f aca="false">B47-C47</f>
        <v>-1873636.19136028</v>
      </c>
      <c r="E47" s="32" t="n">
        <f aca="false">VLOOKUP(A47,'NG Summary by Day'!$A$22:$F$480,6,FALSE())*1000</f>
        <v>438056.63173972</v>
      </c>
      <c r="F47" s="34" t="n">
        <f aca="false">E47-C47</f>
        <v>-1873636.19136028</v>
      </c>
      <c r="G47" s="38"/>
      <c r="H47" s="35" t="e">
        <f aca="false">VLOOKUP(A47,'Power Summary by Day '!$A$19:$G$249,3,FALSE())</f>
        <v>#N/A</v>
      </c>
      <c r="I47" s="33" t="e">
        <f aca="false">VLOOKUP(A47,'Power Summary by Day '!$Y$19:$AB$251,4,FALSE())</f>
        <v>#N/A</v>
      </c>
      <c r="J47" s="34" t="e">
        <f aca="false">H47-I47</f>
        <v>#N/A</v>
      </c>
      <c r="K47" s="33" t="e">
        <f aca="false">VLOOKUP(A47,'Power Summary by Day '!$A$19:$G$249,7,FALSE())</f>
        <v>#N/A</v>
      </c>
      <c r="L47" s="36" t="e">
        <f aca="false">K47-I47</f>
        <v>#N/A</v>
      </c>
      <c r="M47" s="38"/>
      <c r="N47" s="29"/>
      <c r="O47" s="30"/>
      <c r="P47" s="30"/>
      <c r="Q47" s="30"/>
      <c r="R47" s="30"/>
      <c r="S47" s="30"/>
      <c r="T47" s="30"/>
      <c r="U47" s="30"/>
      <c r="V47" s="30"/>
      <c r="W47" s="31"/>
      <c r="Y47" s="30"/>
      <c r="Z47" s="30"/>
      <c r="AA47" s="31"/>
      <c r="AB47" s="30"/>
      <c r="AC47" s="30"/>
      <c r="AD47" s="30"/>
      <c r="AE47" s="30"/>
      <c r="AF47" s="30"/>
      <c r="AG47" s="31"/>
    </row>
    <row r="48" customFormat="false" ht="12.75" hidden="false" customHeight="false" outlineLevel="0" collapsed="false">
      <c r="A48" s="20" t="n">
        <v>36593</v>
      </c>
      <c r="B48" s="32" t="n">
        <f aca="false">VLOOKUP($A48,'NG Summary by Day'!$A$22:$F$480,4,FALSE())*1000</f>
        <v>3227521.08788343</v>
      </c>
      <c r="C48" s="33" t="n">
        <f aca="false">VLOOKUP(A48,'NG Summary by Day'!$T$21:$W$486,4,FALSE())</f>
        <v>4737657.6663396</v>
      </c>
      <c r="D48" s="34" t="n">
        <f aca="false">B48-C48</f>
        <v>-1510136.57845617</v>
      </c>
      <c r="E48" s="32" t="n">
        <f aca="false">VLOOKUP(A48,'NG Summary by Day'!$A$22:$F$480,6,FALSE())*1000</f>
        <v>3227521.08788343</v>
      </c>
      <c r="F48" s="34" t="n">
        <f aca="false">E48-C48</f>
        <v>-1510136.57845617</v>
      </c>
      <c r="G48" s="38"/>
      <c r="H48" s="35" t="e">
        <f aca="false">VLOOKUP(A48,'Power Summary by Day '!$A$19:$G$249,3,FALSE())</f>
        <v>#N/A</v>
      </c>
      <c r="I48" s="33" t="e">
        <f aca="false">VLOOKUP(A48,'Power Summary by Day '!$Y$19:$AB$251,4,FALSE())</f>
        <v>#N/A</v>
      </c>
      <c r="J48" s="34" t="e">
        <f aca="false">H48-I48</f>
        <v>#N/A</v>
      </c>
      <c r="K48" s="33" t="e">
        <f aca="false">VLOOKUP(A48,'Power Summary by Day '!$A$19:$G$249,7,FALSE())</f>
        <v>#N/A</v>
      </c>
      <c r="L48" s="36" t="e">
        <f aca="false">K48-I48</f>
        <v>#N/A</v>
      </c>
      <c r="M48" s="38"/>
      <c r="N48" s="29"/>
      <c r="O48" s="30"/>
      <c r="P48" s="30"/>
      <c r="Q48" s="30"/>
      <c r="R48" s="30"/>
      <c r="S48" s="30"/>
      <c r="T48" s="30"/>
      <c r="U48" s="30"/>
      <c r="V48" s="30"/>
      <c r="W48" s="31"/>
      <c r="Y48" s="30"/>
      <c r="Z48" s="30"/>
      <c r="AA48" s="31"/>
      <c r="AB48" s="30"/>
      <c r="AC48" s="30"/>
      <c r="AD48" s="30"/>
      <c r="AE48" s="30"/>
      <c r="AF48" s="30"/>
      <c r="AG48" s="31"/>
    </row>
    <row r="49" customFormat="false" ht="12.75" hidden="false" customHeight="false" outlineLevel="0" collapsed="false">
      <c r="A49" s="20" t="n">
        <v>36594</v>
      </c>
      <c r="B49" s="32" t="n">
        <f aca="false">VLOOKUP($A49,'NG Summary by Day'!$A$22:$F$480,4,FALSE())*1000</f>
        <v>-4357306.55245543</v>
      </c>
      <c r="C49" s="33" t="n">
        <f aca="false">VLOOKUP(A49,'NG Summary by Day'!$T$21:$W$486,4,FALSE())</f>
        <v>-3395561.3960994</v>
      </c>
      <c r="D49" s="34" t="n">
        <f aca="false">B49-C49</f>
        <v>-961745.156356033</v>
      </c>
      <c r="E49" s="32" t="n">
        <f aca="false">VLOOKUP(A49,'NG Summary by Day'!$A$22:$F$480,6,FALSE())*1000</f>
        <v>-4357306.55245543</v>
      </c>
      <c r="F49" s="34" t="n">
        <f aca="false">E49-C49</f>
        <v>-961745.156356033</v>
      </c>
      <c r="G49" s="38"/>
      <c r="H49" s="35" t="e">
        <f aca="false">VLOOKUP(A49,'Power Summary by Day '!$A$19:$G$249,3,FALSE())</f>
        <v>#N/A</v>
      </c>
      <c r="I49" s="33" t="e">
        <f aca="false">VLOOKUP(A49,'Power Summary by Day '!$Y$19:$AB$251,4,FALSE())</f>
        <v>#N/A</v>
      </c>
      <c r="J49" s="34" t="e">
        <f aca="false">H49-I49</f>
        <v>#N/A</v>
      </c>
      <c r="K49" s="33" t="e">
        <f aca="false">VLOOKUP(A49,'Power Summary by Day '!$A$19:$G$249,7,FALSE())</f>
        <v>#N/A</v>
      </c>
      <c r="L49" s="36" t="e">
        <f aca="false">K49-I49</f>
        <v>#N/A</v>
      </c>
      <c r="M49" s="38"/>
      <c r="N49" s="29"/>
      <c r="O49" s="30"/>
      <c r="P49" s="30"/>
      <c r="Q49" s="30"/>
      <c r="R49" s="30"/>
      <c r="S49" s="30"/>
      <c r="T49" s="30"/>
      <c r="U49" s="30"/>
      <c r="V49" s="30"/>
      <c r="W49" s="31"/>
      <c r="Y49" s="30"/>
      <c r="Z49" s="30"/>
      <c r="AA49" s="31"/>
      <c r="AB49" s="30"/>
      <c r="AC49" s="30"/>
      <c r="AD49" s="30"/>
      <c r="AE49" s="30"/>
      <c r="AF49" s="30"/>
      <c r="AG49" s="31"/>
    </row>
    <row r="50" customFormat="false" ht="12.75" hidden="false" customHeight="false" outlineLevel="0" collapsed="false">
      <c r="A50" s="20" t="n">
        <v>36595</v>
      </c>
      <c r="B50" s="32" t="n">
        <f aca="false">VLOOKUP($A50,'NG Summary by Day'!$A$22:$F$480,4,FALSE())*1000</f>
        <v>3315056.98286692</v>
      </c>
      <c r="C50" s="33" t="n">
        <f aca="false">VLOOKUP(A50,'NG Summary by Day'!$T$21:$W$486,4,FALSE())</f>
        <v>689370.462981475</v>
      </c>
      <c r="D50" s="34" t="n">
        <f aca="false">B50-C50</f>
        <v>2625686.51988545</v>
      </c>
      <c r="E50" s="32" t="n">
        <f aca="false">VLOOKUP(A50,'NG Summary by Day'!$A$22:$F$480,6,FALSE())*1000</f>
        <v>3315056.98286692</v>
      </c>
      <c r="F50" s="34" t="n">
        <f aca="false">E50-C50</f>
        <v>2625686.51988545</v>
      </c>
      <c r="G50" s="38"/>
      <c r="H50" s="35" t="e">
        <f aca="false">VLOOKUP(A50,'Power Summary by Day '!$A$19:$G$249,3,FALSE())</f>
        <v>#N/A</v>
      </c>
      <c r="I50" s="33" t="e">
        <f aca="false">VLOOKUP(A50,'Power Summary by Day '!$Y$19:$AB$251,4,FALSE())</f>
        <v>#N/A</v>
      </c>
      <c r="J50" s="34" t="e">
        <f aca="false">H50-I50</f>
        <v>#N/A</v>
      </c>
      <c r="K50" s="33" t="e">
        <f aca="false">VLOOKUP(A50,'Power Summary by Day '!$A$19:$G$249,7,FALSE())</f>
        <v>#N/A</v>
      </c>
      <c r="L50" s="36" t="e">
        <f aca="false">K50-I50</f>
        <v>#N/A</v>
      </c>
      <c r="M50" s="38"/>
      <c r="N50" s="29"/>
      <c r="O50" s="30"/>
      <c r="P50" s="30"/>
      <c r="Q50" s="30"/>
      <c r="R50" s="30"/>
      <c r="S50" s="30"/>
      <c r="T50" s="30"/>
      <c r="U50" s="30"/>
      <c r="V50" s="30"/>
      <c r="W50" s="31"/>
      <c r="Y50" s="30"/>
      <c r="Z50" s="30"/>
      <c r="AA50" s="31"/>
      <c r="AB50" s="30"/>
      <c r="AC50" s="30"/>
      <c r="AD50" s="30"/>
      <c r="AE50" s="30"/>
      <c r="AF50" s="30"/>
      <c r="AG50" s="31"/>
    </row>
    <row r="51" customFormat="false" ht="12.75" hidden="false" customHeight="false" outlineLevel="0" collapsed="false">
      <c r="A51" s="20" t="n">
        <v>36598</v>
      </c>
      <c r="B51" s="32" t="n">
        <f aca="false">VLOOKUP($A51,'NG Summary by Day'!$A$22:$F$480,4,FALSE())*1000</f>
        <v>-4337805.40943277</v>
      </c>
      <c r="C51" s="33" t="n">
        <f aca="false">VLOOKUP(A51,'NG Summary by Day'!$T$21:$W$486,4,FALSE())</f>
        <v>-5462561.782</v>
      </c>
      <c r="D51" s="34" t="n">
        <f aca="false">B51-C51</f>
        <v>1124756.37256723</v>
      </c>
      <c r="E51" s="32" t="n">
        <f aca="false">VLOOKUP(A51,'NG Summary by Day'!$A$22:$F$480,6,FALSE())*1000</f>
        <v>-4337805.40943277</v>
      </c>
      <c r="F51" s="34" t="n">
        <f aca="false">E51-C51</f>
        <v>1124756.37256723</v>
      </c>
      <c r="G51" s="38"/>
      <c r="H51" s="35" t="e">
        <f aca="false">VLOOKUP(A51,'Power Summary by Day '!$A$19:$G$249,3,FALSE())</f>
        <v>#N/A</v>
      </c>
      <c r="I51" s="33" t="e">
        <f aca="false">VLOOKUP(A51,'Power Summary by Day '!$Y$19:$AB$251,4,FALSE())</f>
        <v>#N/A</v>
      </c>
      <c r="J51" s="34" t="e">
        <f aca="false">H51-I51</f>
        <v>#N/A</v>
      </c>
      <c r="K51" s="33" t="e">
        <f aca="false">VLOOKUP(A51,'Power Summary by Day '!$A$19:$G$249,7,FALSE())</f>
        <v>#N/A</v>
      </c>
      <c r="L51" s="36" t="e">
        <f aca="false">K51-I51</f>
        <v>#N/A</v>
      </c>
      <c r="M51" s="38"/>
      <c r="N51" s="29"/>
      <c r="O51" s="30"/>
      <c r="P51" s="30"/>
      <c r="Q51" s="30"/>
      <c r="R51" s="30"/>
      <c r="S51" s="30"/>
      <c r="T51" s="30"/>
      <c r="U51" s="30"/>
      <c r="V51" s="30"/>
      <c r="W51" s="31"/>
      <c r="Y51" s="30"/>
      <c r="Z51" s="30"/>
      <c r="AA51" s="31"/>
      <c r="AB51" s="30"/>
      <c r="AC51" s="30"/>
      <c r="AD51" s="30"/>
      <c r="AE51" s="30"/>
      <c r="AF51" s="30"/>
      <c r="AG51" s="31"/>
    </row>
    <row r="52" customFormat="false" ht="12.75" hidden="false" customHeight="false" outlineLevel="0" collapsed="false">
      <c r="A52" s="20" t="n">
        <v>36599</v>
      </c>
      <c r="B52" s="32" t="n">
        <f aca="false">VLOOKUP($A52,'NG Summary by Day'!$A$22:$F$480,4,FALSE())*1000</f>
        <v>4097143.03344065</v>
      </c>
      <c r="C52" s="33" t="n">
        <f aca="false">VLOOKUP(A52,'NG Summary by Day'!$T$21:$W$486,4,FALSE())</f>
        <v>4034759.4875</v>
      </c>
      <c r="D52" s="34" t="n">
        <f aca="false">B52-C52</f>
        <v>62383.545940646</v>
      </c>
      <c r="E52" s="32" t="n">
        <f aca="false">VLOOKUP(A52,'NG Summary by Day'!$A$22:$F$480,6,FALSE())*1000</f>
        <v>4097143.03344065</v>
      </c>
      <c r="F52" s="34" t="n">
        <f aca="false">E52-C52</f>
        <v>62383.545940646</v>
      </c>
      <c r="G52" s="38"/>
      <c r="H52" s="35" t="e">
        <f aca="false">VLOOKUP(A52,'Power Summary by Day '!$A$19:$G$249,3,FALSE())</f>
        <v>#N/A</v>
      </c>
      <c r="I52" s="33" t="e">
        <f aca="false">VLOOKUP(A52,'Power Summary by Day '!$Y$19:$AB$251,4,FALSE())</f>
        <v>#N/A</v>
      </c>
      <c r="J52" s="34" t="e">
        <f aca="false">H52-I52</f>
        <v>#N/A</v>
      </c>
      <c r="K52" s="33" t="e">
        <f aca="false">VLOOKUP(A52,'Power Summary by Day '!$A$19:$G$249,7,FALSE())</f>
        <v>#N/A</v>
      </c>
      <c r="L52" s="36" t="e">
        <f aca="false">K52-I52</f>
        <v>#N/A</v>
      </c>
      <c r="M52" s="38"/>
      <c r="N52" s="29"/>
      <c r="O52" s="30"/>
      <c r="P52" s="30"/>
      <c r="Q52" s="30"/>
      <c r="R52" s="30"/>
      <c r="S52" s="30"/>
      <c r="T52" s="30"/>
      <c r="U52" s="30"/>
      <c r="V52" s="30"/>
      <c r="W52" s="31"/>
      <c r="Y52" s="30"/>
      <c r="Z52" s="30"/>
      <c r="AA52" s="31"/>
      <c r="AB52" s="30"/>
      <c r="AC52" s="30"/>
      <c r="AD52" s="30"/>
      <c r="AE52" s="30"/>
      <c r="AF52" s="30"/>
      <c r="AG52" s="31"/>
    </row>
    <row r="53" customFormat="false" ht="12.75" hidden="false" customHeight="false" outlineLevel="0" collapsed="false">
      <c r="A53" s="20" t="n">
        <v>36600</v>
      </c>
      <c r="B53" s="32" t="n">
        <f aca="false">VLOOKUP($A53,'NG Summary by Day'!$A$22:$F$480,4,FALSE())*1000</f>
        <v>1822808.99832568</v>
      </c>
      <c r="C53" s="33" t="n">
        <f aca="false">VLOOKUP(A53,'NG Summary by Day'!$T$21:$W$486,4,FALSE())</f>
        <v>-246739.474366396</v>
      </c>
      <c r="D53" s="34" t="n">
        <f aca="false">B53-C53</f>
        <v>2069548.47269207</v>
      </c>
      <c r="E53" s="32" t="n">
        <f aca="false">VLOOKUP(A53,'NG Summary by Day'!$A$22:$F$480,6,FALSE())*1000</f>
        <v>1822808.99832568</v>
      </c>
      <c r="F53" s="34" t="n">
        <f aca="false">E53-C53</f>
        <v>2069548.47269207</v>
      </c>
      <c r="G53" s="38"/>
      <c r="H53" s="35" t="e">
        <f aca="false">VLOOKUP(A53,'Power Summary by Day '!$A$19:$G$249,3,FALSE())</f>
        <v>#N/A</v>
      </c>
      <c r="I53" s="33" t="e">
        <f aca="false">VLOOKUP(A53,'Power Summary by Day '!$Y$19:$AB$251,4,FALSE())</f>
        <v>#N/A</v>
      </c>
      <c r="J53" s="34" t="e">
        <f aca="false">H53-I53</f>
        <v>#N/A</v>
      </c>
      <c r="K53" s="33" t="e">
        <f aca="false">VLOOKUP(A53,'Power Summary by Day '!$A$19:$G$249,7,FALSE())</f>
        <v>#N/A</v>
      </c>
      <c r="L53" s="36" t="e">
        <f aca="false">K53-I53</f>
        <v>#N/A</v>
      </c>
      <c r="M53" s="38"/>
      <c r="N53" s="29"/>
      <c r="O53" s="30"/>
      <c r="P53" s="30"/>
      <c r="Q53" s="30"/>
      <c r="R53" s="30"/>
      <c r="S53" s="30"/>
      <c r="T53" s="30"/>
      <c r="U53" s="30"/>
      <c r="V53" s="30"/>
      <c r="W53" s="31"/>
      <c r="Y53" s="30"/>
      <c r="Z53" s="30"/>
      <c r="AA53" s="31"/>
      <c r="AB53" s="30"/>
      <c r="AC53" s="30"/>
      <c r="AD53" s="30"/>
      <c r="AE53" s="30"/>
      <c r="AF53" s="30"/>
      <c r="AG53" s="31"/>
    </row>
    <row r="54" customFormat="false" ht="12.75" hidden="false" customHeight="false" outlineLevel="0" collapsed="false">
      <c r="A54" s="20" t="n">
        <v>36601</v>
      </c>
      <c r="B54" s="32" t="n">
        <f aca="false">VLOOKUP($A54,'NG Summary by Day'!$A$22:$F$480,4,FALSE())*1000</f>
        <v>-2139946.54441893</v>
      </c>
      <c r="C54" s="33" t="n">
        <f aca="false">VLOOKUP(A54,'NG Summary by Day'!$T$21:$W$486,4,FALSE())</f>
        <v>-1296647.5099</v>
      </c>
      <c r="D54" s="34" t="n">
        <f aca="false">B54-C54</f>
        <v>-843299.034518929</v>
      </c>
      <c r="E54" s="32" t="n">
        <f aca="false">VLOOKUP(A54,'NG Summary by Day'!$A$22:$F$480,6,FALSE())*1000</f>
        <v>-2139946.54441893</v>
      </c>
      <c r="F54" s="34" t="n">
        <f aca="false">E54-C54</f>
        <v>-843299.034518929</v>
      </c>
      <c r="G54" s="38"/>
      <c r="H54" s="35" t="e">
        <f aca="false">VLOOKUP(A54,'Power Summary by Day '!$A$19:$G$249,3,FALSE())</f>
        <v>#N/A</v>
      </c>
      <c r="I54" s="33" t="e">
        <f aca="false">VLOOKUP(A54,'Power Summary by Day '!$Y$19:$AB$251,4,FALSE())</f>
        <v>#N/A</v>
      </c>
      <c r="J54" s="34" t="e">
        <f aca="false">H54-I54</f>
        <v>#N/A</v>
      </c>
      <c r="K54" s="33" t="e">
        <f aca="false">VLOOKUP(A54,'Power Summary by Day '!$A$19:$G$249,7,FALSE())</f>
        <v>#N/A</v>
      </c>
      <c r="L54" s="36" t="e">
        <f aca="false">K54-I54</f>
        <v>#N/A</v>
      </c>
      <c r="M54" s="38"/>
      <c r="N54" s="29"/>
      <c r="O54" s="30"/>
      <c r="P54" s="30"/>
      <c r="Q54" s="30"/>
      <c r="R54" s="30"/>
      <c r="S54" s="30"/>
      <c r="T54" s="30"/>
      <c r="U54" s="30"/>
      <c r="V54" s="30"/>
      <c r="W54" s="31"/>
      <c r="Y54" s="30"/>
      <c r="Z54" s="30"/>
      <c r="AA54" s="31"/>
      <c r="AB54" s="30"/>
      <c r="AC54" s="30"/>
      <c r="AD54" s="30"/>
      <c r="AE54" s="30"/>
      <c r="AF54" s="30"/>
      <c r="AG54" s="31"/>
    </row>
    <row r="55" customFormat="false" ht="12.75" hidden="false" customHeight="false" outlineLevel="0" collapsed="false">
      <c r="A55" s="20" t="n">
        <v>36602</v>
      </c>
      <c r="B55" s="32" t="n">
        <f aca="false">VLOOKUP($A55,'NG Summary by Day'!$A$22:$F$480,4,FALSE())*1000</f>
        <v>502546.978868805</v>
      </c>
      <c r="C55" s="33" t="n">
        <f aca="false">VLOOKUP(A55,'NG Summary by Day'!$T$21:$W$486,4,FALSE())</f>
        <v>1353152.1272</v>
      </c>
      <c r="D55" s="34" t="n">
        <f aca="false">B55-C55</f>
        <v>-850605.148331195</v>
      </c>
      <c r="E55" s="32" t="n">
        <f aca="false">VLOOKUP(A55,'NG Summary by Day'!$A$22:$F$480,6,FALSE())*1000</f>
        <v>502546.978868805</v>
      </c>
      <c r="F55" s="34" t="n">
        <f aca="false">E55-C55</f>
        <v>-850605.148331195</v>
      </c>
      <c r="G55" s="38"/>
      <c r="H55" s="35" t="e">
        <f aca="false">VLOOKUP(A55,'Power Summary by Day '!$A$19:$G$249,3,FALSE())</f>
        <v>#N/A</v>
      </c>
      <c r="I55" s="33" t="e">
        <f aca="false">VLOOKUP(A55,'Power Summary by Day '!$Y$19:$AB$251,4,FALSE())</f>
        <v>#N/A</v>
      </c>
      <c r="J55" s="34" t="e">
        <f aca="false">H55-I55</f>
        <v>#N/A</v>
      </c>
      <c r="K55" s="33" t="e">
        <f aca="false">VLOOKUP(A55,'Power Summary by Day '!$A$19:$G$249,7,FALSE())</f>
        <v>#N/A</v>
      </c>
      <c r="L55" s="36" t="e">
        <f aca="false">K55-I55</f>
        <v>#N/A</v>
      </c>
      <c r="M55" s="38"/>
      <c r="N55" s="29"/>
      <c r="O55" s="30"/>
      <c r="P55" s="30"/>
      <c r="Q55" s="30"/>
      <c r="R55" s="30"/>
      <c r="S55" s="30"/>
      <c r="T55" s="30"/>
      <c r="U55" s="30"/>
      <c r="V55" s="30"/>
      <c r="W55" s="31"/>
      <c r="Y55" s="30"/>
      <c r="Z55" s="30"/>
      <c r="AA55" s="31"/>
      <c r="AB55" s="30"/>
      <c r="AC55" s="30"/>
      <c r="AD55" s="30"/>
      <c r="AE55" s="30"/>
      <c r="AF55" s="30"/>
      <c r="AG55" s="31"/>
    </row>
    <row r="56" customFormat="false" ht="12.75" hidden="false" customHeight="false" outlineLevel="0" collapsed="false">
      <c r="A56" s="20" t="n">
        <v>36605</v>
      </c>
      <c r="B56" s="32" t="n">
        <f aca="false">VLOOKUP($A56,'NG Summary by Day'!$A$22:$F$480,4,FALSE())*1000</f>
        <v>-949924.870738429</v>
      </c>
      <c r="C56" s="33" t="n">
        <f aca="false">VLOOKUP(A56,'NG Summary by Day'!$T$21:$W$486,4,FALSE())</f>
        <v>-105694.683200003</v>
      </c>
      <c r="D56" s="34" t="n">
        <f aca="false">B56-C56</f>
        <v>-844230.187538426</v>
      </c>
      <c r="E56" s="32" t="n">
        <f aca="false">VLOOKUP(A56,'NG Summary by Day'!$A$22:$F$480,6,FALSE())*1000</f>
        <v>-949924.870738429</v>
      </c>
      <c r="F56" s="34" t="n">
        <f aca="false">E56-C56</f>
        <v>-844230.187538426</v>
      </c>
      <c r="G56" s="38"/>
      <c r="H56" s="35" t="e">
        <f aca="false">VLOOKUP(A56,'Power Summary by Day '!$A$19:$G$249,3,FALSE())</f>
        <v>#N/A</v>
      </c>
      <c r="I56" s="33" t="e">
        <f aca="false">VLOOKUP(A56,'Power Summary by Day '!$Y$19:$AB$251,4,FALSE())</f>
        <v>#N/A</v>
      </c>
      <c r="J56" s="34" t="e">
        <f aca="false">H56-I56</f>
        <v>#N/A</v>
      </c>
      <c r="K56" s="33" t="e">
        <f aca="false">VLOOKUP(A56,'Power Summary by Day '!$A$19:$G$249,7,FALSE())</f>
        <v>#N/A</v>
      </c>
      <c r="L56" s="36" t="e">
        <f aca="false">K56-I56</f>
        <v>#N/A</v>
      </c>
      <c r="M56" s="38"/>
      <c r="N56" s="29"/>
      <c r="O56" s="30"/>
      <c r="P56" s="30"/>
      <c r="Q56" s="30"/>
      <c r="R56" s="30"/>
      <c r="S56" s="30"/>
      <c r="T56" s="30"/>
      <c r="U56" s="30"/>
      <c r="V56" s="30"/>
      <c r="W56" s="31"/>
      <c r="Y56" s="30"/>
      <c r="Z56" s="30"/>
      <c r="AA56" s="31"/>
      <c r="AB56" s="30"/>
      <c r="AC56" s="30"/>
      <c r="AD56" s="30"/>
      <c r="AE56" s="30"/>
      <c r="AF56" s="30"/>
      <c r="AG56" s="31"/>
    </row>
    <row r="57" customFormat="false" ht="12.75" hidden="false" customHeight="false" outlineLevel="0" collapsed="false">
      <c r="A57" s="20" t="n">
        <v>36606</v>
      </c>
      <c r="B57" s="32" t="n">
        <f aca="false">VLOOKUP($A57,'NG Summary by Day'!$A$22:$F$480,4,FALSE())*1000</f>
        <v>1214900.5241866</v>
      </c>
      <c r="C57" s="33" t="n">
        <f aca="false">VLOOKUP(A57,'NG Summary by Day'!$T$21:$W$486,4,FALSE())</f>
        <v>1116640.6703</v>
      </c>
      <c r="D57" s="34" t="n">
        <f aca="false">B57-C57</f>
        <v>98259.8538865985</v>
      </c>
      <c r="E57" s="32" t="n">
        <f aca="false">VLOOKUP(A57,'NG Summary by Day'!$A$22:$F$480,6,FALSE())*1000</f>
        <v>1214900.5241866</v>
      </c>
      <c r="F57" s="34" t="n">
        <f aca="false">E57-C57</f>
        <v>98259.8538865985</v>
      </c>
      <c r="G57" s="38"/>
      <c r="H57" s="35" t="e">
        <f aca="false">VLOOKUP(A57,'Power Summary by Day '!$A$19:$G$249,3,FALSE())</f>
        <v>#N/A</v>
      </c>
      <c r="I57" s="33" t="e">
        <f aca="false">VLOOKUP(A57,'Power Summary by Day '!$Y$19:$AB$251,4,FALSE())</f>
        <v>#N/A</v>
      </c>
      <c r="J57" s="34" t="e">
        <f aca="false">H57-I57</f>
        <v>#N/A</v>
      </c>
      <c r="K57" s="33" t="e">
        <f aca="false">VLOOKUP(A57,'Power Summary by Day '!$A$19:$G$249,7,FALSE())</f>
        <v>#N/A</v>
      </c>
      <c r="L57" s="36" t="e">
        <f aca="false">K57-I57</f>
        <v>#N/A</v>
      </c>
      <c r="M57" s="38"/>
      <c r="N57" s="29"/>
      <c r="O57" s="30"/>
      <c r="P57" s="30"/>
      <c r="Q57" s="30"/>
      <c r="R57" s="30"/>
      <c r="S57" s="30"/>
      <c r="T57" s="30"/>
      <c r="U57" s="30"/>
      <c r="V57" s="30"/>
      <c r="W57" s="31"/>
      <c r="Y57" s="30"/>
      <c r="Z57" s="30"/>
      <c r="AA57" s="31"/>
      <c r="AB57" s="30"/>
      <c r="AC57" s="30"/>
      <c r="AD57" s="30"/>
      <c r="AE57" s="30"/>
      <c r="AF57" s="30"/>
      <c r="AG57" s="31"/>
    </row>
    <row r="58" customFormat="false" ht="12.75" hidden="false" customHeight="false" outlineLevel="0" collapsed="false">
      <c r="A58" s="20" t="n">
        <v>36607</v>
      </c>
      <c r="B58" s="32" t="n">
        <f aca="false">VLOOKUP($A58,'NG Summary by Day'!$A$22:$F$480,4,FALSE())*1000</f>
        <v>2141279.56207578</v>
      </c>
      <c r="C58" s="33" t="n">
        <f aca="false">VLOOKUP(A58,'NG Summary by Day'!$T$21:$W$486,4,FALSE())</f>
        <v>2751446.59833456</v>
      </c>
      <c r="D58" s="34" t="n">
        <f aca="false">B58-C58</f>
        <v>-610167.036258785</v>
      </c>
      <c r="E58" s="32" t="n">
        <f aca="false">VLOOKUP(A58,'NG Summary by Day'!$A$22:$F$480,6,FALSE())*1000</f>
        <v>2141279.56207578</v>
      </c>
      <c r="F58" s="34" t="n">
        <f aca="false">E58-C58</f>
        <v>-610167.036258785</v>
      </c>
      <c r="G58" s="38"/>
      <c r="H58" s="35" t="e">
        <f aca="false">VLOOKUP(A58,'Power Summary by Day '!$A$19:$G$249,3,FALSE())</f>
        <v>#N/A</v>
      </c>
      <c r="I58" s="33" t="e">
        <f aca="false">VLOOKUP(A58,'Power Summary by Day '!$Y$19:$AB$251,4,FALSE())</f>
        <v>#N/A</v>
      </c>
      <c r="J58" s="34" t="e">
        <f aca="false">H58-I58</f>
        <v>#N/A</v>
      </c>
      <c r="K58" s="33" t="e">
        <f aca="false">VLOOKUP(A58,'Power Summary by Day '!$A$19:$G$249,7,FALSE())</f>
        <v>#N/A</v>
      </c>
      <c r="L58" s="36" t="e">
        <f aca="false">K58-I58</f>
        <v>#N/A</v>
      </c>
      <c r="M58" s="38"/>
      <c r="N58" s="29"/>
      <c r="O58" s="30"/>
      <c r="P58" s="30"/>
      <c r="Q58" s="30"/>
      <c r="R58" s="30"/>
      <c r="S58" s="30"/>
      <c r="T58" s="30"/>
      <c r="U58" s="30"/>
      <c r="V58" s="30"/>
      <c r="W58" s="31"/>
      <c r="Y58" s="30"/>
      <c r="Z58" s="30"/>
      <c r="AA58" s="31"/>
      <c r="AB58" s="30"/>
      <c r="AC58" s="30"/>
      <c r="AD58" s="30"/>
      <c r="AE58" s="30"/>
      <c r="AF58" s="30"/>
      <c r="AG58" s="31"/>
    </row>
    <row r="59" customFormat="false" ht="12.75" hidden="false" customHeight="false" outlineLevel="0" collapsed="false">
      <c r="A59" s="20" t="n">
        <v>36608</v>
      </c>
      <c r="B59" s="32" t="n">
        <f aca="false">VLOOKUP($A59,'NG Summary by Day'!$A$22:$F$480,4,FALSE())*1000</f>
        <v>2838070.12648584</v>
      </c>
      <c r="C59" s="33" t="n">
        <f aca="false">VLOOKUP(A59,'NG Summary by Day'!$T$21:$W$486,4,FALSE())</f>
        <v>1666544.930361</v>
      </c>
      <c r="D59" s="34" t="n">
        <f aca="false">B59-C59</f>
        <v>1171525.19612484</v>
      </c>
      <c r="E59" s="32" t="n">
        <f aca="false">VLOOKUP(A59,'NG Summary by Day'!$A$22:$F$480,6,FALSE())*1000</f>
        <v>2838070.12648584</v>
      </c>
      <c r="F59" s="34" t="n">
        <f aca="false">E59-C59</f>
        <v>1171525.19612484</v>
      </c>
      <c r="G59" s="38"/>
      <c r="H59" s="35" t="e">
        <f aca="false">VLOOKUP(A59,'Power Summary by Day '!$A$19:$G$249,3,FALSE())</f>
        <v>#N/A</v>
      </c>
      <c r="I59" s="33" t="e">
        <f aca="false">VLOOKUP(A59,'Power Summary by Day '!$Y$19:$AB$251,4,FALSE())</f>
        <v>#N/A</v>
      </c>
      <c r="J59" s="34" t="e">
        <f aca="false">H59-I59</f>
        <v>#N/A</v>
      </c>
      <c r="K59" s="33" t="e">
        <f aca="false">VLOOKUP(A59,'Power Summary by Day '!$A$19:$G$249,7,FALSE())</f>
        <v>#N/A</v>
      </c>
      <c r="L59" s="36" t="e">
        <f aca="false">K59-I59</f>
        <v>#N/A</v>
      </c>
      <c r="M59" s="38"/>
      <c r="N59" s="29"/>
      <c r="O59" s="30"/>
      <c r="P59" s="30"/>
      <c r="Q59" s="30"/>
      <c r="R59" s="30"/>
      <c r="S59" s="30"/>
      <c r="T59" s="30"/>
      <c r="U59" s="30"/>
      <c r="V59" s="30"/>
      <c r="W59" s="31"/>
      <c r="Y59" s="30"/>
      <c r="Z59" s="30"/>
      <c r="AA59" s="31"/>
      <c r="AB59" s="30"/>
      <c r="AC59" s="30"/>
      <c r="AD59" s="30"/>
      <c r="AE59" s="30"/>
      <c r="AF59" s="30"/>
      <c r="AG59" s="31"/>
    </row>
    <row r="60" customFormat="false" ht="12.75" hidden="false" customHeight="false" outlineLevel="0" collapsed="false">
      <c r="A60" s="20" t="n">
        <v>36609</v>
      </c>
      <c r="B60" s="32" t="n">
        <f aca="false">VLOOKUP($A60,'NG Summary by Day'!$A$22:$F$480,4,FALSE())*1000</f>
        <v>-4271918.89618851</v>
      </c>
      <c r="C60" s="33" t="n">
        <f aca="false">VLOOKUP(A60,'NG Summary by Day'!$T$21:$W$486,4,FALSE())</f>
        <v>-2873651.75058123</v>
      </c>
      <c r="D60" s="34" t="n">
        <f aca="false">B60-C60</f>
        <v>-1398267.14560728</v>
      </c>
      <c r="E60" s="32" t="n">
        <f aca="false">VLOOKUP(A60,'NG Summary by Day'!$A$22:$F$480,6,FALSE())*1000</f>
        <v>-4271918.89618851</v>
      </c>
      <c r="F60" s="34" t="n">
        <f aca="false">E60-C60</f>
        <v>-1398267.14560728</v>
      </c>
      <c r="G60" s="38"/>
      <c r="H60" s="35" t="e">
        <f aca="false">VLOOKUP(A60,'Power Summary by Day '!$A$19:$G$249,3,FALSE())</f>
        <v>#N/A</v>
      </c>
      <c r="I60" s="33" t="e">
        <f aca="false">VLOOKUP(A60,'Power Summary by Day '!$Y$19:$AB$251,4,FALSE())</f>
        <v>#N/A</v>
      </c>
      <c r="J60" s="34" t="e">
        <f aca="false">H60-I60</f>
        <v>#N/A</v>
      </c>
      <c r="K60" s="33" t="e">
        <f aca="false">VLOOKUP(A60,'Power Summary by Day '!$A$19:$G$249,7,FALSE())</f>
        <v>#N/A</v>
      </c>
      <c r="L60" s="36" t="e">
        <f aca="false">K60-I60</f>
        <v>#N/A</v>
      </c>
      <c r="M60" s="38"/>
      <c r="N60" s="29"/>
      <c r="O60" s="30"/>
      <c r="P60" s="30"/>
      <c r="Q60" s="30"/>
      <c r="R60" s="30"/>
      <c r="S60" s="30"/>
      <c r="T60" s="30"/>
      <c r="U60" s="30"/>
      <c r="V60" s="30"/>
      <c r="W60" s="31"/>
      <c r="Y60" s="30"/>
      <c r="Z60" s="30"/>
      <c r="AA60" s="31"/>
      <c r="AB60" s="30"/>
      <c r="AC60" s="30"/>
      <c r="AD60" s="30"/>
      <c r="AE60" s="30"/>
      <c r="AF60" s="30"/>
      <c r="AG60" s="31"/>
    </row>
    <row r="61" customFormat="false" ht="12.75" hidden="false" customHeight="false" outlineLevel="0" collapsed="false">
      <c r="A61" s="20" t="n">
        <v>36612</v>
      </c>
      <c r="B61" s="32" t="n">
        <f aca="false">VLOOKUP($A61,'NG Summary by Day'!$A$22:$F$480,4,FALSE())*1000</f>
        <v>6960499.16794092</v>
      </c>
      <c r="C61" s="33" t="n">
        <f aca="false">VLOOKUP(A61,'NG Summary by Day'!$T$21:$W$486,4,FALSE())</f>
        <v>5264215.5138</v>
      </c>
      <c r="D61" s="34" t="n">
        <f aca="false">B61-C61</f>
        <v>1696283.65414092</v>
      </c>
      <c r="E61" s="32" t="n">
        <f aca="false">VLOOKUP(A61,'NG Summary by Day'!$A$22:$F$480,6,FALSE())*1000</f>
        <v>6960499.16794092</v>
      </c>
      <c r="F61" s="34" t="n">
        <f aca="false">E61-C61</f>
        <v>1696283.65414092</v>
      </c>
      <c r="G61" s="38"/>
      <c r="H61" s="35" t="e">
        <f aca="false">VLOOKUP(A61,'Power Summary by Day '!$A$19:$G$249,3,FALSE())</f>
        <v>#N/A</v>
      </c>
      <c r="I61" s="33" t="e">
        <f aca="false">VLOOKUP(A61,'Power Summary by Day '!$Y$19:$AB$251,4,FALSE())</f>
        <v>#N/A</v>
      </c>
      <c r="J61" s="34" t="e">
        <f aca="false">H61-I61</f>
        <v>#N/A</v>
      </c>
      <c r="K61" s="33" t="e">
        <f aca="false">VLOOKUP(A61,'Power Summary by Day '!$A$19:$G$249,7,FALSE())</f>
        <v>#N/A</v>
      </c>
      <c r="L61" s="36" t="e">
        <f aca="false">K61-I61</f>
        <v>#N/A</v>
      </c>
      <c r="M61" s="38"/>
      <c r="N61" s="29"/>
      <c r="O61" s="30"/>
      <c r="P61" s="30"/>
      <c r="Q61" s="30"/>
      <c r="R61" s="30"/>
      <c r="S61" s="30"/>
      <c r="T61" s="30"/>
      <c r="U61" s="30"/>
      <c r="V61" s="30"/>
      <c r="W61" s="31"/>
      <c r="Y61" s="30"/>
      <c r="Z61" s="30"/>
      <c r="AA61" s="31"/>
      <c r="AB61" s="30"/>
      <c r="AC61" s="30"/>
      <c r="AD61" s="30"/>
      <c r="AE61" s="30"/>
      <c r="AF61" s="30"/>
      <c r="AG61" s="31"/>
    </row>
    <row r="62" customFormat="false" ht="12.75" hidden="false" customHeight="false" outlineLevel="0" collapsed="false">
      <c r="A62" s="20" t="n">
        <v>36613</v>
      </c>
      <c r="B62" s="32" t="n">
        <f aca="false">VLOOKUP($A62,'NG Summary by Day'!$A$22:$F$480,4,FALSE())*1000</f>
        <v>4182222.32512055</v>
      </c>
      <c r="C62" s="33" t="n">
        <f aca="false">VLOOKUP(A62,'NG Summary by Day'!$T$21:$W$486,4,FALSE())</f>
        <v>3167574.0443</v>
      </c>
      <c r="D62" s="34" t="n">
        <f aca="false">B62-C62</f>
        <v>1014648.28082055</v>
      </c>
      <c r="E62" s="32" t="n">
        <f aca="false">VLOOKUP(A62,'NG Summary by Day'!$A$22:$F$480,6,FALSE())*1000</f>
        <v>4182222.32512055</v>
      </c>
      <c r="F62" s="34" t="n">
        <f aca="false">E62-C62</f>
        <v>1014648.28082055</v>
      </c>
      <c r="G62" s="38"/>
      <c r="H62" s="35" t="e">
        <f aca="false">VLOOKUP(A62,'Power Summary by Day '!$A$19:$G$249,3,FALSE())</f>
        <v>#N/A</v>
      </c>
      <c r="I62" s="33" t="e">
        <f aca="false">VLOOKUP(A62,'Power Summary by Day '!$Y$19:$AB$251,4,FALSE())</f>
        <v>#N/A</v>
      </c>
      <c r="J62" s="34" t="e">
        <f aca="false">H62-I62</f>
        <v>#N/A</v>
      </c>
      <c r="K62" s="33" t="e">
        <f aca="false">VLOOKUP(A62,'Power Summary by Day '!$A$19:$G$249,7,FALSE())</f>
        <v>#N/A</v>
      </c>
      <c r="L62" s="36" t="e">
        <f aca="false">K62-I62</f>
        <v>#N/A</v>
      </c>
      <c r="M62" s="38"/>
      <c r="N62" s="29"/>
      <c r="O62" s="30"/>
      <c r="P62" s="30"/>
      <c r="Q62" s="30"/>
      <c r="R62" s="30"/>
      <c r="S62" s="30"/>
      <c r="T62" s="30"/>
      <c r="U62" s="30"/>
      <c r="V62" s="30"/>
      <c r="W62" s="31"/>
      <c r="Y62" s="30"/>
      <c r="Z62" s="30"/>
      <c r="AA62" s="31"/>
      <c r="AB62" s="30"/>
      <c r="AC62" s="30"/>
      <c r="AD62" s="30"/>
      <c r="AE62" s="30"/>
      <c r="AF62" s="30"/>
      <c r="AG62" s="31"/>
    </row>
    <row r="63" customFormat="false" ht="12.75" hidden="false" customHeight="false" outlineLevel="0" collapsed="false">
      <c r="A63" s="20" t="n">
        <v>36614</v>
      </c>
      <c r="B63" s="32" t="n">
        <f aca="false">VLOOKUP($A63,'NG Summary by Day'!$A$22:$F$480,4,FALSE())*1000</f>
        <v>-1874153.52249034</v>
      </c>
      <c r="C63" s="33" t="n">
        <f aca="false">VLOOKUP(A63,'NG Summary by Day'!$T$21:$W$486,4,FALSE())</f>
        <v>-2644501.4461</v>
      </c>
      <c r="D63" s="34" t="n">
        <f aca="false">B63-C63</f>
        <v>770347.923609664</v>
      </c>
      <c r="E63" s="32" t="n">
        <f aca="false">VLOOKUP(A63,'NG Summary by Day'!$A$22:$F$480,6,FALSE())*1000</f>
        <v>-1874153.52249034</v>
      </c>
      <c r="F63" s="34" t="n">
        <f aca="false">E63-C63</f>
        <v>770347.923609664</v>
      </c>
      <c r="G63" s="38"/>
      <c r="H63" s="35" t="e">
        <f aca="false">VLOOKUP(A63,'Power Summary by Day '!$A$19:$G$249,3,FALSE())</f>
        <v>#N/A</v>
      </c>
      <c r="I63" s="33" t="e">
        <f aca="false">VLOOKUP(A63,'Power Summary by Day '!$Y$19:$AB$251,4,FALSE())</f>
        <v>#N/A</v>
      </c>
      <c r="J63" s="34" t="e">
        <f aca="false">H63-I63</f>
        <v>#N/A</v>
      </c>
      <c r="K63" s="33" t="e">
        <f aca="false">VLOOKUP(A63,'Power Summary by Day '!$A$19:$G$249,7,FALSE())</f>
        <v>#N/A</v>
      </c>
      <c r="L63" s="36" t="e">
        <f aca="false">K63-I63</f>
        <v>#N/A</v>
      </c>
      <c r="M63" s="38"/>
      <c r="N63" s="29"/>
      <c r="O63" s="30"/>
      <c r="P63" s="30"/>
      <c r="Q63" s="30"/>
      <c r="R63" s="30"/>
      <c r="S63" s="30"/>
      <c r="T63" s="30"/>
      <c r="U63" s="30"/>
      <c r="V63" s="30"/>
      <c r="W63" s="31"/>
      <c r="Y63" s="30"/>
      <c r="Z63" s="30"/>
      <c r="AA63" s="31"/>
      <c r="AB63" s="30"/>
      <c r="AC63" s="30"/>
      <c r="AD63" s="30"/>
      <c r="AE63" s="30"/>
      <c r="AF63" s="30"/>
      <c r="AG63" s="31"/>
    </row>
    <row r="64" customFormat="false" ht="12.75" hidden="false" customHeight="false" outlineLevel="0" collapsed="false">
      <c r="A64" s="20" t="n">
        <v>36615</v>
      </c>
      <c r="B64" s="32" t="n">
        <f aca="false">VLOOKUP($A64,'NG Summary by Day'!$A$22:$F$480,4,FALSE())*1000</f>
        <v>-2959947.58975551</v>
      </c>
      <c r="C64" s="33" t="n">
        <f aca="false">VLOOKUP(A64,'NG Summary by Day'!$T$21:$W$486,4,FALSE())</f>
        <v>-1516479.2502</v>
      </c>
      <c r="D64" s="34" t="n">
        <f aca="false">B64-C64</f>
        <v>-1443468.33955551</v>
      </c>
      <c r="E64" s="32" t="n">
        <f aca="false">VLOOKUP(A64,'NG Summary by Day'!$A$22:$F$480,6,FALSE())*1000</f>
        <v>-2959947.58975551</v>
      </c>
      <c r="F64" s="34" t="n">
        <f aca="false">E64-C64</f>
        <v>-1443468.33955551</v>
      </c>
      <c r="G64" s="38"/>
      <c r="H64" s="35" t="e">
        <f aca="false">VLOOKUP(A64,'Power Summary by Day '!$A$19:$G$249,3,FALSE())</f>
        <v>#N/A</v>
      </c>
      <c r="I64" s="33" t="e">
        <f aca="false">VLOOKUP(A64,'Power Summary by Day '!$Y$19:$AB$251,4,FALSE())</f>
        <v>#N/A</v>
      </c>
      <c r="J64" s="34" t="e">
        <f aca="false">H64-I64</f>
        <v>#N/A</v>
      </c>
      <c r="K64" s="33" t="e">
        <f aca="false">VLOOKUP(A64,'Power Summary by Day '!$A$19:$G$249,7,FALSE())</f>
        <v>#N/A</v>
      </c>
      <c r="L64" s="36" t="e">
        <f aca="false">K64-I64</f>
        <v>#N/A</v>
      </c>
      <c r="M64" s="38"/>
      <c r="N64" s="29"/>
      <c r="O64" s="30"/>
      <c r="P64" s="30"/>
      <c r="Q64" s="30"/>
      <c r="R64" s="30"/>
      <c r="S64" s="30"/>
      <c r="T64" s="30"/>
      <c r="U64" s="30"/>
      <c r="V64" s="30"/>
      <c r="W64" s="31"/>
      <c r="Y64" s="30"/>
      <c r="Z64" s="30"/>
      <c r="AA64" s="31"/>
      <c r="AB64" s="30"/>
      <c r="AC64" s="30"/>
      <c r="AD64" s="30"/>
      <c r="AE64" s="30"/>
      <c r="AF64" s="30"/>
      <c r="AG64" s="31"/>
    </row>
    <row r="65" customFormat="false" ht="12.75" hidden="false" customHeight="false" outlineLevel="0" collapsed="false">
      <c r="A65" s="20" t="n">
        <v>36616</v>
      </c>
      <c r="B65" s="32" t="n">
        <f aca="false">VLOOKUP($A65,'NG Summary by Day'!$A$22:$F$480,4,FALSE())*1000</f>
        <v>-1530514.17607065</v>
      </c>
      <c r="C65" s="33" t="n">
        <f aca="false">VLOOKUP(A65,'NG Summary by Day'!$T$21:$W$486,4,FALSE())</f>
        <v>-1154602.0452</v>
      </c>
      <c r="D65" s="34" t="n">
        <f aca="false">B65-C65</f>
        <v>-375912.130870655</v>
      </c>
      <c r="E65" s="32" t="n">
        <f aca="false">VLOOKUP(A65,'NG Summary by Day'!$A$22:$F$480,6,FALSE())*1000</f>
        <v>-1530514.17607065</v>
      </c>
      <c r="F65" s="34" t="n">
        <f aca="false">E65-C65</f>
        <v>-375912.130870655</v>
      </c>
      <c r="G65" s="38"/>
      <c r="H65" s="35" t="e">
        <f aca="false">VLOOKUP(A65,'Power Summary by Day '!$A$19:$G$249,3,FALSE())</f>
        <v>#N/A</v>
      </c>
      <c r="I65" s="33" t="e">
        <f aca="false">VLOOKUP(A65,'Power Summary by Day '!$Y$19:$AB$251,4,FALSE())</f>
        <v>#N/A</v>
      </c>
      <c r="J65" s="34" t="e">
        <f aca="false">H65-I65</f>
        <v>#N/A</v>
      </c>
      <c r="K65" s="33" t="e">
        <f aca="false">VLOOKUP(A65,'Power Summary by Day '!$A$19:$G$249,7,FALSE())</f>
        <v>#N/A</v>
      </c>
      <c r="L65" s="36" t="e">
        <f aca="false">K65-I65</f>
        <v>#N/A</v>
      </c>
      <c r="M65" s="38"/>
      <c r="N65" s="29"/>
      <c r="O65" s="30"/>
      <c r="P65" s="30"/>
      <c r="Q65" s="30"/>
      <c r="R65" s="30"/>
      <c r="S65" s="30"/>
      <c r="T65" s="30"/>
      <c r="U65" s="30"/>
      <c r="V65" s="30"/>
      <c r="W65" s="31"/>
      <c r="Y65" s="30"/>
      <c r="Z65" s="30"/>
      <c r="AA65" s="31"/>
      <c r="AB65" s="30"/>
      <c r="AC65" s="30"/>
      <c r="AD65" s="30"/>
      <c r="AE65" s="30"/>
      <c r="AF65" s="30"/>
      <c r="AG65" s="31"/>
    </row>
    <row r="66" customFormat="false" ht="12.75" hidden="false" customHeight="false" outlineLevel="0" collapsed="false">
      <c r="A66" s="20" t="n">
        <v>36619</v>
      </c>
      <c r="B66" s="32" t="n">
        <f aca="false">VLOOKUP($A66,'NG Summary by Day'!$A$22:$F$480,4,FALSE())*1000</f>
        <v>-5718000</v>
      </c>
      <c r="C66" s="33" t="n">
        <f aca="false">VLOOKUP(A66,'NG Summary by Day'!$T$21:$W$486,4,FALSE())</f>
        <v>-911967.344699999</v>
      </c>
      <c r="D66" s="34" t="n">
        <f aca="false">B66-C66</f>
        <v>-4806032.6553</v>
      </c>
      <c r="E66" s="32" t="n">
        <f aca="false">VLOOKUP(A66,'NG Summary by Day'!$A$22:$F$480,6,FALSE())*1000</f>
        <v>-5718000</v>
      </c>
      <c r="F66" s="34" t="n">
        <f aca="false">E66-C66</f>
        <v>-4806032.6553</v>
      </c>
      <c r="G66" s="37"/>
      <c r="H66" s="35" t="e">
        <f aca="false">VLOOKUP(A66,'Power Summary by Day '!$A$19:$G$249,3,FALSE())</f>
        <v>#N/A</v>
      </c>
      <c r="I66" s="33" t="e">
        <f aca="false">VLOOKUP(A66,'Power Summary by Day '!$Y$19:$AB$251,4,FALSE())</f>
        <v>#N/A</v>
      </c>
      <c r="J66" s="34" t="e">
        <f aca="false">H66-I66</f>
        <v>#N/A</v>
      </c>
      <c r="K66" s="33" t="e">
        <f aca="false">VLOOKUP(A66,'Power Summary by Day '!$A$19:$G$249,7,FALSE())</f>
        <v>#N/A</v>
      </c>
      <c r="L66" s="36" t="e">
        <f aca="false">K66-I66</f>
        <v>#N/A</v>
      </c>
      <c r="M66" s="37"/>
      <c r="N66" s="29"/>
      <c r="O66" s="30"/>
      <c r="P66" s="30"/>
      <c r="Q66" s="30"/>
      <c r="R66" s="30"/>
      <c r="S66" s="30"/>
      <c r="T66" s="30"/>
      <c r="U66" s="30"/>
      <c r="V66" s="30"/>
      <c r="W66" s="31"/>
      <c r="Y66" s="30"/>
      <c r="Z66" s="30"/>
      <c r="AA66" s="31"/>
      <c r="AB66" s="30"/>
      <c r="AC66" s="30"/>
      <c r="AD66" s="30"/>
      <c r="AE66" s="30"/>
      <c r="AF66" s="30"/>
      <c r="AG66" s="31"/>
    </row>
    <row r="67" customFormat="false" ht="12.75" hidden="false" customHeight="false" outlineLevel="0" collapsed="false">
      <c r="A67" s="20" t="n">
        <v>36620</v>
      </c>
      <c r="B67" s="32" t="n">
        <f aca="false">VLOOKUP($A67,'NG Summary by Day'!$A$22:$F$480,4,FALSE())*1000</f>
        <v>-2926000</v>
      </c>
      <c r="C67" s="33" t="n">
        <f aca="false">VLOOKUP(A67,'NG Summary by Day'!$T$21:$W$486,4,FALSE())</f>
        <v>-1702499.2524</v>
      </c>
      <c r="D67" s="34" t="n">
        <f aca="false">B67-C67</f>
        <v>-1223500.7476</v>
      </c>
      <c r="E67" s="32" t="n">
        <f aca="false">VLOOKUP(A67,'NG Summary by Day'!$A$22:$F$480,6,FALSE())*1000</f>
        <v>-2926000</v>
      </c>
      <c r="F67" s="34" t="n">
        <f aca="false">E67-C67</f>
        <v>-1223500.7476</v>
      </c>
      <c r="G67" s="37"/>
      <c r="H67" s="35" t="e">
        <f aca="false">VLOOKUP(A67,'Power Summary by Day '!$A$19:$G$249,3,FALSE())</f>
        <v>#N/A</v>
      </c>
      <c r="I67" s="33" t="e">
        <f aca="false">VLOOKUP(A67,'Power Summary by Day '!$Y$19:$AB$251,4,FALSE())</f>
        <v>#N/A</v>
      </c>
      <c r="J67" s="34" t="e">
        <f aca="false">H67-I67</f>
        <v>#N/A</v>
      </c>
      <c r="K67" s="33" t="e">
        <f aca="false">VLOOKUP(A67,'Power Summary by Day '!$A$19:$G$249,7,FALSE())</f>
        <v>#N/A</v>
      </c>
      <c r="L67" s="36" t="e">
        <f aca="false">K67-I67</f>
        <v>#N/A</v>
      </c>
      <c r="M67" s="37"/>
      <c r="N67" s="29"/>
      <c r="O67" s="30"/>
      <c r="P67" s="30"/>
      <c r="Q67" s="30"/>
      <c r="R67" s="30"/>
      <c r="S67" s="30"/>
      <c r="T67" s="30"/>
      <c r="U67" s="30"/>
      <c r="V67" s="30"/>
      <c r="W67" s="31"/>
      <c r="Y67" s="30"/>
      <c r="Z67" s="30"/>
      <c r="AA67" s="31"/>
      <c r="AB67" s="30"/>
      <c r="AC67" s="30"/>
      <c r="AD67" s="30"/>
      <c r="AE67" s="30"/>
      <c r="AF67" s="30"/>
      <c r="AG67" s="31"/>
    </row>
    <row r="68" customFormat="false" ht="12.75" hidden="false" customHeight="false" outlineLevel="0" collapsed="false">
      <c r="A68" s="20" t="n">
        <v>36621</v>
      </c>
      <c r="B68" s="32" t="n">
        <f aca="false">VLOOKUP($A68,'NG Summary by Day'!$A$22:$F$480,4,FALSE())*1000</f>
        <v>1490000</v>
      </c>
      <c r="C68" s="33" t="n">
        <f aca="false">VLOOKUP(A68,'NG Summary by Day'!$T$21:$W$486,4,FALSE())</f>
        <v>-386607.958100001</v>
      </c>
      <c r="D68" s="34" t="n">
        <f aca="false">B68-C68</f>
        <v>1876607.9581</v>
      </c>
      <c r="E68" s="32" t="n">
        <f aca="false">VLOOKUP(A68,'NG Summary by Day'!$A$22:$F$480,6,FALSE())*1000</f>
        <v>1490000</v>
      </c>
      <c r="F68" s="34" t="n">
        <f aca="false">E68-C68</f>
        <v>1876607.9581</v>
      </c>
      <c r="G68" s="37"/>
      <c r="H68" s="35" t="e">
        <f aca="false">VLOOKUP(A68,'Power Summary by Day '!$A$19:$G$249,3,FALSE())</f>
        <v>#N/A</v>
      </c>
      <c r="I68" s="33" t="e">
        <f aca="false">VLOOKUP(A68,'Power Summary by Day '!$Y$19:$AB$251,4,FALSE())</f>
        <v>#N/A</v>
      </c>
      <c r="J68" s="34" t="e">
        <f aca="false">H68-I68</f>
        <v>#N/A</v>
      </c>
      <c r="K68" s="33" t="e">
        <f aca="false">VLOOKUP(A68,'Power Summary by Day '!$A$19:$G$249,7,FALSE())</f>
        <v>#N/A</v>
      </c>
      <c r="L68" s="36" t="e">
        <f aca="false">K68-I68</f>
        <v>#N/A</v>
      </c>
      <c r="M68" s="37"/>
      <c r="N68" s="29"/>
      <c r="O68" s="30"/>
      <c r="P68" s="30"/>
      <c r="Q68" s="30"/>
      <c r="R68" s="30"/>
      <c r="S68" s="30"/>
      <c r="T68" s="30"/>
      <c r="U68" s="30"/>
      <c r="V68" s="30"/>
      <c r="W68" s="31"/>
      <c r="Y68" s="30"/>
      <c r="Z68" s="30"/>
      <c r="AA68" s="31"/>
      <c r="AB68" s="30"/>
      <c r="AC68" s="30"/>
      <c r="AD68" s="30"/>
      <c r="AE68" s="30"/>
      <c r="AF68" s="30"/>
      <c r="AG68" s="31"/>
    </row>
    <row r="69" customFormat="false" ht="12.75" hidden="false" customHeight="false" outlineLevel="0" collapsed="false">
      <c r="A69" s="20" t="n">
        <v>36622</v>
      </c>
      <c r="B69" s="32" t="n">
        <f aca="false">VLOOKUP($A69,'NG Summary by Day'!$A$22:$F$480,4,FALSE())*1000</f>
        <v>3476000</v>
      </c>
      <c r="C69" s="33" t="n">
        <f aca="false">VLOOKUP(A69,'NG Summary by Day'!$T$21:$W$486,4,FALSE())</f>
        <v>1693150.3935</v>
      </c>
      <c r="D69" s="34" t="n">
        <f aca="false">B69-C69</f>
        <v>1782849.6065</v>
      </c>
      <c r="E69" s="32" t="n">
        <f aca="false">VLOOKUP(A69,'NG Summary by Day'!$A$22:$F$480,6,FALSE())*1000</f>
        <v>3476000</v>
      </c>
      <c r="F69" s="34" t="n">
        <f aca="false">E69-C69</f>
        <v>1782849.6065</v>
      </c>
      <c r="G69" s="37"/>
      <c r="H69" s="35" t="e">
        <f aca="false">VLOOKUP(A69,'Power Summary by Day '!$A$19:$G$249,3,FALSE())</f>
        <v>#N/A</v>
      </c>
      <c r="I69" s="33" t="e">
        <f aca="false">VLOOKUP(A69,'Power Summary by Day '!$Y$19:$AB$251,4,FALSE())</f>
        <v>#N/A</v>
      </c>
      <c r="J69" s="34" t="e">
        <f aca="false">H69-I69</f>
        <v>#N/A</v>
      </c>
      <c r="K69" s="33" t="e">
        <f aca="false">VLOOKUP(A69,'Power Summary by Day '!$A$19:$G$249,7,FALSE())</f>
        <v>#N/A</v>
      </c>
      <c r="L69" s="36" t="e">
        <f aca="false">K69-I69</f>
        <v>#N/A</v>
      </c>
      <c r="M69" s="37"/>
      <c r="N69" s="29"/>
      <c r="O69" s="30"/>
      <c r="P69" s="30"/>
      <c r="Q69" s="30"/>
      <c r="R69" s="30"/>
      <c r="S69" s="30"/>
      <c r="T69" s="30"/>
      <c r="U69" s="30"/>
      <c r="V69" s="30"/>
      <c r="W69" s="31"/>
      <c r="Y69" s="30"/>
      <c r="Z69" s="30"/>
      <c r="AA69" s="31"/>
      <c r="AB69" s="30"/>
      <c r="AC69" s="30"/>
      <c r="AD69" s="30"/>
      <c r="AE69" s="30"/>
      <c r="AF69" s="30"/>
      <c r="AG69" s="31"/>
    </row>
    <row r="70" customFormat="false" ht="12.75" hidden="false" customHeight="false" outlineLevel="0" collapsed="false">
      <c r="A70" s="20" t="n">
        <v>36623</v>
      </c>
      <c r="B70" s="32" t="n">
        <f aca="false">VLOOKUP($A70,'NG Summary by Day'!$A$22:$F$480,4,FALSE())*1000</f>
        <v>5267000</v>
      </c>
      <c r="C70" s="33" t="n">
        <f aca="false">VLOOKUP(A70,'NG Summary by Day'!$T$21:$W$486,4,FALSE())</f>
        <v>2942302.9331</v>
      </c>
      <c r="D70" s="34" t="n">
        <f aca="false">B70-C70</f>
        <v>2324697.0669</v>
      </c>
      <c r="E70" s="32" t="n">
        <f aca="false">VLOOKUP(A70,'NG Summary by Day'!$A$22:$F$480,6,FALSE())*1000</f>
        <v>5267000</v>
      </c>
      <c r="F70" s="34" t="n">
        <f aca="false">E70-C70</f>
        <v>2324697.0669</v>
      </c>
      <c r="G70" s="37"/>
      <c r="H70" s="35" t="e">
        <f aca="false">VLOOKUP(A70,'Power Summary by Day '!$A$19:$G$249,3,FALSE())</f>
        <v>#N/A</v>
      </c>
      <c r="I70" s="33" t="e">
        <f aca="false">VLOOKUP(A70,'Power Summary by Day '!$Y$19:$AB$251,4,FALSE())</f>
        <v>#N/A</v>
      </c>
      <c r="J70" s="34" t="e">
        <f aca="false">H70-I70</f>
        <v>#N/A</v>
      </c>
      <c r="K70" s="33" t="e">
        <f aca="false">VLOOKUP(A70,'Power Summary by Day '!$A$19:$G$249,7,FALSE())</f>
        <v>#N/A</v>
      </c>
      <c r="L70" s="36" t="e">
        <f aca="false">K70-I70</f>
        <v>#N/A</v>
      </c>
      <c r="M70" s="37"/>
      <c r="N70" s="29"/>
      <c r="O70" s="30"/>
      <c r="P70" s="30"/>
      <c r="Q70" s="30"/>
      <c r="R70" s="30"/>
      <c r="S70" s="30"/>
      <c r="T70" s="30"/>
      <c r="U70" s="30"/>
      <c r="V70" s="30"/>
      <c r="W70" s="31"/>
      <c r="Y70" s="30"/>
      <c r="Z70" s="30"/>
      <c r="AA70" s="31"/>
      <c r="AB70" s="30"/>
      <c r="AC70" s="30"/>
      <c r="AD70" s="30"/>
      <c r="AE70" s="30"/>
      <c r="AF70" s="30"/>
      <c r="AG70" s="31"/>
    </row>
    <row r="71" customFormat="false" ht="12.75" hidden="false" customHeight="false" outlineLevel="0" collapsed="false">
      <c r="A71" s="20" t="n">
        <v>36626</v>
      </c>
      <c r="B71" s="32" t="n">
        <f aca="false">VLOOKUP($A71,'NG Summary by Day'!$A$22:$F$480,4,FALSE())*1000</f>
        <v>-52000</v>
      </c>
      <c r="C71" s="33" t="n">
        <f aca="false">VLOOKUP(A71,'NG Summary by Day'!$T$21:$W$486,4,FALSE())</f>
        <v>2051200.2552</v>
      </c>
      <c r="D71" s="34" t="n">
        <f aca="false">B71-C71</f>
        <v>-2103200.2552</v>
      </c>
      <c r="E71" s="32" t="n">
        <f aca="false">VLOOKUP(A71,'NG Summary by Day'!$A$22:$F$480,6,FALSE())*1000</f>
        <v>-52000</v>
      </c>
      <c r="F71" s="34" t="n">
        <f aca="false">E71-C71</f>
        <v>-2103200.2552</v>
      </c>
      <c r="G71" s="37"/>
      <c r="H71" s="35" t="e">
        <f aca="false">VLOOKUP(A71,'Power Summary by Day '!$A$19:$G$249,3,FALSE())</f>
        <v>#N/A</v>
      </c>
      <c r="I71" s="33" t="e">
        <f aca="false">VLOOKUP(A71,'Power Summary by Day '!$Y$19:$AB$251,4,FALSE())</f>
        <v>#N/A</v>
      </c>
      <c r="J71" s="34" t="e">
        <f aca="false">H71-I71</f>
        <v>#N/A</v>
      </c>
      <c r="K71" s="33" t="e">
        <f aca="false">VLOOKUP(A71,'Power Summary by Day '!$A$19:$G$249,7,FALSE())</f>
        <v>#N/A</v>
      </c>
      <c r="L71" s="36" t="e">
        <f aca="false">K71-I71</f>
        <v>#N/A</v>
      </c>
      <c r="M71" s="37"/>
      <c r="N71" s="29"/>
      <c r="O71" s="30"/>
      <c r="P71" s="30"/>
      <c r="Q71" s="30"/>
      <c r="R71" s="30"/>
      <c r="S71" s="30"/>
      <c r="T71" s="30"/>
      <c r="U71" s="30"/>
      <c r="V71" s="30"/>
      <c r="W71" s="31"/>
      <c r="Y71" s="30"/>
      <c r="Z71" s="30"/>
      <c r="AA71" s="31"/>
      <c r="AB71" s="30"/>
      <c r="AC71" s="30"/>
      <c r="AD71" s="30"/>
      <c r="AE71" s="30"/>
      <c r="AF71" s="30"/>
      <c r="AG71" s="31"/>
    </row>
    <row r="72" customFormat="false" ht="12.75" hidden="false" customHeight="false" outlineLevel="0" collapsed="false">
      <c r="A72" s="20" t="n">
        <v>36627</v>
      </c>
      <c r="B72" s="32" t="n">
        <f aca="false">VLOOKUP($A72,'NG Summary by Day'!$A$22:$F$480,4,FALSE())*1000</f>
        <v>-6342000</v>
      </c>
      <c r="C72" s="33" t="n">
        <f aca="false">VLOOKUP(A72,'NG Summary by Day'!$T$21:$W$486,4,FALSE())</f>
        <v>-4517568.3459</v>
      </c>
      <c r="D72" s="34" t="n">
        <f aca="false">B72-C72</f>
        <v>-1824431.6541</v>
      </c>
      <c r="E72" s="32" t="n">
        <f aca="false">VLOOKUP(A72,'NG Summary by Day'!$A$22:$F$480,6,FALSE())*1000</f>
        <v>-6342000</v>
      </c>
      <c r="F72" s="34" t="n">
        <f aca="false">E72-C72</f>
        <v>-1824431.6541</v>
      </c>
      <c r="G72" s="37"/>
      <c r="H72" s="35" t="e">
        <f aca="false">VLOOKUP(A72,'Power Summary by Day '!$A$19:$G$249,3,FALSE())</f>
        <v>#N/A</v>
      </c>
      <c r="I72" s="33" t="e">
        <f aca="false">VLOOKUP(A72,'Power Summary by Day '!$Y$19:$AB$251,4,FALSE())</f>
        <v>#N/A</v>
      </c>
      <c r="J72" s="34" t="e">
        <f aca="false">H72-I72</f>
        <v>#N/A</v>
      </c>
      <c r="K72" s="33" t="e">
        <f aca="false">VLOOKUP(A72,'Power Summary by Day '!$A$19:$G$249,7,FALSE())</f>
        <v>#N/A</v>
      </c>
      <c r="L72" s="36" t="e">
        <f aca="false">K72-I72</f>
        <v>#N/A</v>
      </c>
      <c r="M72" s="37"/>
      <c r="N72" s="29"/>
      <c r="O72" s="30"/>
      <c r="P72" s="30"/>
      <c r="Q72" s="30"/>
      <c r="R72" s="30"/>
      <c r="S72" s="30"/>
      <c r="T72" s="30"/>
      <c r="U72" s="30"/>
      <c r="V72" s="30"/>
      <c r="W72" s="31"/>
      <c r="Y72" s="30"/>
      <c r="Z72" s="30"/>
      <c r="AA72" s="31"/>
      <c r="AB72" s="30"/>
      <c r="AC72" s="30"/>
      <c r="AD72" s="30"/>
      <c r="AE72" s="30"/>
      <c r="AF72" s="30"/>
      <c r="AG72" s="31"/>
    </row>
    <row r="73" customFormat="false" ht="12.75" hidden="false" customHeight="false" outlineLevel="0" collapsed="false">
      <c r="A73" s="20" t="n">
        <v>36628</v>
      </c>
      <c r="B73" s="32" t="n">
        <f aca="false">VLOOKUP($A73,'NG Summary by Day'!$A$22:$F$480,4,FALSE())*1000</f>
        <v>15632000</v>
      </c>
      <c r="C73" s="33" t="n">
        <f aca="false">VLOOKUP(A73,'NG Summary by Day'!$T$21:$W$486,4,FALSE())</f>
        <v>15008624.2431</v>
      </c>
      <c r="D73" s="34" t="n">
        <f aca="false">B73-C73</f>
        <v>623375.756900001</v>
      </c>
      <c r="E73" s="32" t="n">
        <f aca="false">VLOOKUP(A73,'NG Summary by Day'!$A$22:$F$480,6,FALSE())*1000</f>
        <v>15632000</v>
      </c>
      <c r="F73" s="34" t="n">
        <f aca="false">E73-C73</f>
        <v>623375.756900001</v>
      </c>
      <c r="G73" s="37"/>
      <c r="H73" s="35" t="e">
        <f aca="false">VLOOKUP(A73,'Power Summary by Day '!$A$19:$G$249,3,FALSE())</f>
        <v>#N/A</v>
      </c>
      <c r="I73" s="33" t="e">
        <f aca="false">VLOOKUP(A73,'Power Summary by Day '!$Y$19:$AB$251,4,FALSE())</f>
        <v>#N/A</v>
      </c>
      <c r="J73" s="34" t="e">
        <f aca="false">H73-I73</f>
        <v>#N/A</v>
      </c>
      <c r="K73" s="33" t="e">
        <f aca="false">VLOOKUP(A73,'Power Summary by Day '!$A$19:$G$249,7,FALSE())</f>
        <v>#N/A</v>
      </c>
      <c r="L73" s="36" t="e">
        <f aca="false">K73-I73</f>
        <v>#N/A</v>
      </c>
      <c r="M73" s="37"/>
      <c r="N73" s="29"/>
      <c r="O73" s="30"/>
      <c r="P73" s="30"/>
      <c r="Q73" s="30"/>
      <c r="R73" s="30"/>
      <c r="S73" s="30"/>
      <c r="T73" s="30"/>
      <c r="U73" s="30"/>
      <c r="V73" s="30"/>
      <c r="W73" s="31"/>
      <c r="Y73" s="30"/>
      <c r="Z73" s="30"/>
      <c r="AA73" s="31"/>
      <c r="AB73" s="30"/>
      <c r="AC73" s="30"/>
      <c r="AD73" s="30"/>
      <c r="AE73" s="30"/>
      <c r="AF73" s="30"/>
      <c r="AG73" s="31"/>
    </row>
    <row r="74" customFormat="false" ht="12.75" hidden="false" customHeight="false" outlineLevel="0" collapsed="false">
      <c r="A74" s="20" t="n">
        <v>36629</v>
      </c>
      <c r="B74" s="32" t="n">
        <f aca="false">VLOOKUP($A74,'NG Summary by Day'!$A$22:$F$480,4,FALSE())*1000</f>
        <v>15408000</v>
      </c>
      <c r="C74" s="33" t="n">
        <f aca="false">VLOOKUP(A74,'NG Summary by Day'!$T$21:$W$486,4,FALSE())</f>
        <v>16359383.8176</v>
      </c>
      <c r="D74" s="34" t="n">
        <f aca="false">B74-C74</f>
        <v>-951383.817599999</v>
      </c>
      <c r="E74" s="32" t="n">
        <f aca="false">VLOOKUP(A74,'NG Summary by Day'!$A$22:$F$480,6,FALSE())*1000</f>
        <v>15408000</v>
      </c>
      <c r="F74" s="34" t="n">
        <f aca="false">E74-C74</f>
        <v>-951383.817599999</v>
      </c>
      <c r="G74" s="37"/>
      <c r="H74" s="35" t="e">
        <f aca="false">VLOOKUP(A74,'Power Summary by Day '!$A$19:$G$249,3,FALSE())</f>
        <v>#N/A</v>
      </c>
      <c r="I74" s="33" t="e">
        <f aca="false">VLOOKUP(A74,'Power Summary by Day '!$Y$19:$AB$251,4,FALSE())</f>
        <v>#N/A</v>
      </c>
      <c r="J74" s="34" t="e">
        <f aca="false">H74-I74</f>
        <v>#N/A</v>
      </c>
      <c r="K74" s="33" t="e">
        <f aca="false">VLOOKUP(A74,'Power Summary by Day '!$A$19:$G$249,7,FALSE())</f>
        <v>#N/A</v>
      </c>
      <c r="L74" s="36" t="e">
        <f aca="false">K74-I74</f>
        <v>#N/A</v>
      </c>
      <c r="M74" s="37"/>
      <c r="N74" s="29"/>
      <c r="O74" s="30"/>
      <c r="P74" s="30"/>
      <c r="Q74" s="30"/>
      <c r="R74" s="30"/>
      <c r="S74" s="30"/>
      <c r="T74" s="30"/>
      <c r="U74" s="30"/>
      <c r="V74" s="30"/>
      <c r="W74" s="31"/>
      <c r="Y74" s="30"/>
      <c r="Z74" s="30"/>
      <c r="AA74" s="31"/>
      <c r="AB74" s="30"/>
      <c r="AC74" s="30"/>
      <c r="AD74" s="30"/>
      <c r="AE74" s="30"/>
      <c r="AF74" s="30"/>
      <c r="AG74" s="31"/>
    </row>
    <row r="75" customFormat="false" ht="12.75" hidden="false" customHeight="false" outlineLevel="0" collapsed="false">
      <c r="A75" s="20" t="n">
        <v>36630</v>
      </c>
      <c r="B75" s="32" t="n">
        <f aca="false">VLOOKUP($A75,'NG Summary by Day'!$A$22:$F$480,4,FALSE())*1000</f>
        <v>-4259000</v>
      </c>
      <c r="C75" s="33" t="n">
        <f aca="false">VLOOKUP(A75,'NG Summary by Day'!$T$21:$W$486,4,FALSE())</f>
        <v>-3428368.2738</v>
      </c>
      <c r="D75" s="34" t="n">
        <f aca="false">B75-C75</f>
        <v>-830631.7262</v>
      </c>
      <c r="E75" s="32" t="n">
        <f aca="false">VLOOKUP(A75,'NG Summary by Day'!$A$22:$F$480,6,FALSE())*1000</f>
        <v>-4259000</v>
      </c>
      <c r="F75" s="34" t="n">
        <f aca="false">E75-C75</f>
        <v>-830631.7262</v>
      </c>
      <c r="G75" s="37"/>
      <c r="H75" s="35" t="e">
        <f aca="false">VLOOKUP(A75,'Power Summary by Day '!$A$19:$G$249,3,FALSE())</f>
        <v>#N/A</v>
      </c>
      <c r="I75" s="33" t="e">
        <f aca="false">VLOOKUP(A75,'Power Summary by Day '!$Y$19:$AB$251,4,FALSE())</f>
        <v>#N/A</v>
      </c>
      <c r="J75" s="34" t="e">
        <f aca="false">H75-I75</f>
        <v>#N/A</v>
      </c>
      <c r="K75" s="33" t="e">
        <f aca="false">VLOOKUP(A75,'Power Summary by Day '!$A$19:$G$249,7,FALSE())</f>
        <v>#N/A</v>
      </c>
      <c r="L75" s="36" t="e">
        <f aca="false">K75-I75</f>
        <v>#N/A</v>
      </c>
      <c r="M75" s="37"/>
      <c r="N75" s="29"/>
      <c r="O75" s="30"/>
      <c r="P75" s="30"/>
      <c r="Q75" s="30"/>
      <c r="R75" s="30"/>
      <c r="S75" s="30"/>
      <c r="T75" s="30"/>
      <c r="U75" s="30"/>
      <c r="V75" s="30"/>
      <c r="W75" s="31"/>
      <c r="Y75" s="30"/>
      <c r="Z75" s="30"/>
      <c r="AA75" s="31"/>
      <c r="AB75" s="30"/>
      <c r="AC75" s="30"/>
      <c r="AD75" s="30"/>
      <c r="AE75" s="30"/>
      <c r="AF75" s="30"/>
      <c r="AG75" s="31"/>
    </row>
    <row r="76" customFormat="false" ht="12.75" hidden="false" customHeight="false" outlineLevel="0" collapsed="false">
      <c r="A76" s="20" t="n">
        <v>36633</v>
      </c>
      <c r="B76" s="32" t="n">
        <f aca="false">VLOOKUP($A76,'NG Summary by Day'!$A$22:$F$480,4,FALSE())*1000</f>
        <v>22786000</v>
      </c>
      <c r="C76" s="33" t="n">
        <f aca="false">VLOOKUP(A76,'NG Summary by Day'!$T$21:$W$486,4,FALSE())</f>
        <v>22475588.9553</v>
      </c>
      <c r="D76" s="34" t="n">
        <f aca="false">B76-C76</f>
        <v>310411.0447</v>
      </c>
      <c r="E76" s="32" t="n">
        <f aca="false">VLOOKUP(A76,'NG Summary by Day'!$A$22:$F$480,6,FALSE())*1000</f>
        <v>22786000</v>
      </c>
      <c r="F76" s="34" t="n">
        <f aca="false">E76-C76</f>
        <v>310411.0447</v>
      </c>
      <c r="G76" s="37"/>
      <c r="H76" s="35" t="e">
        <f aca="false">VLOOKUP(A76,'Power Summary by Day '!$A$19:$G$249,3,FALSE())</f>
        <v>#N/A</v>
      </c>
      <c r="I76" s="33" t="e">
        <f aca="false">VLOOKUP(A76,'Power Summary by Day '!$Y$19:$AB$251,4,FALSE())</f>
        <v>#N/A</v>
      </c>
      <c r="J76" s="34" t="e">
        <f aca="false">H76-I76</f>
        <v>#N/A</v>
      </c>
      <c r="K76" s="33" t="e">
        <f aca="false">VLOOKUP(A76,'Power Summary by Day '!$A$19:$G$249,7,FALSE())</f>
        <v>#N/A</v>
      </c>
      <c r="L76" s="36" t="e">
        <f aca="false">K76-I76</f>
        <v>#N/A</v>
      </c>
      <c r="M76" s="37"/>
      <c r="N76" s="29"/>
      <c r="O76" s="30"/>
      <c r="P76" s="30"/>
      <c r="Q76" s="30"/>
      <c r="R76" s="30"/>
      <c r="S76" s="30"/>
      <c r="T76" s="30"/>
      <c r="U76" s="30"/>
      <c r="V76" s="30"/>
      <c r="W76" s="31"/>
      <c r="Y76" s="30"/>
      <c r="Z76" s="30"/>
      <c r="AA76" s="31"/>
      <c r="AB76" s="30"/>
      <c r="AC76" s="30"/>
      <c r="AD76" s="30"/>
      <c r="AE76" s="30"/>
      <c r="AF76" s="30"/>
      <c r="AG76" s="31"/>
    </row>
    <row r="77" customFormat="false" ht="12.75" hidden="false" customHeight="false" outlineLevel="0" collapsed="false">
      <c r="A77" s="20" t="n">
        <v>36634</v>
      </c>
      <c r="B77" s="32" t="n">
        <f aca="false">VLOOKUP($A77,'NG Summary by Day'!$A$22:$F$480,4,FALSE())*1000</f>
        <v>-12833000</v>
      </c>
      <c r="C77" s="33" t="n">
        <f aca="false">VLOOKUP(A77,'NG Summary by Day'!$T$21:$W$486,4,FALSE())</f>
        <v>-15335240.4192</v>
      </c>
      <c r="D77" s="34" t="n">
        <f aca="false">B77-C77</f>
        <v>2502240.4192</v>
      </c>
      <c r="E77" s="32" t="n">
        <f aca="false">VLOOKUP(A77,'NG Summary by Day'!$A$22:$F$480,6,FALSE())*1000</f>
        <v>-12833000</v>
      </c>
      <c r="F77" s="34" t="n">
        <f aca="false">E77-C77</f>
        <v>2502240.4192</v>
      </c>
      <c r="G77" s="37"/>
      <c r="H77" s="35" t="e">
        <f aca="false">VLOOKUP(A77,'Power Summary by Day '!$A$19:$G$249,3,FALSE())</f>
        <v>#N/A</v>
      </c>
      <c r="I77" s="33" t="e">
        <f aca="false">VLOOKUP(A77,'Power Summary by Day '!$Y$19:$AB$251,4,FALSE())</f>
        <v>#N/A</v>
      </c>
      <c r="J77" s="34" t="e">
        <f aca="false">H77-I77</f>
        <v>#N/A</v>
      </c>
      <c r="K77" s="33" t="e">
        <f aca="false">VLOOKUP(A77,'Power Summary by Day '!$A$19:$G$249,7,FALSE())</f>
        <v>#N/A</v>
      </c>
      <c r="L77" s="36" t="e">
        <f aca="false">K77-I77</f>
        <v>#N/A</v>
      </c>
      <c r="M77" s="37"/>
      <c r="N77" s="29"/>
      <c r="O77" s="30"/>
      <c r="P77" s="30"/>
      <c r="Q77" s="30"/>
      <c r="R77" s="30"/>
      <c r="S77" s="30"/>
      <c r="T77" s="30"/>
      <c r="U77" s="30"/>
      <c r="V77" s="30"/>
      <c r="W77" s="31"/>
      <c r="Y77" s="30"/>
      <c r="Z77" s="30"/>
      <c r="AA77" s="31"/>
      <c r="AB77" s="30"/>
      <c r="AC77" s="30"/>
      <c r="AD77" s="30"/>
      <c r="AE77" s="30"/>
      <c r="AF77" s="30"/>
      <c r="AG77" s="31"/>
    </row>
    <row r="78" customFormat="false" ht="12.75" hidden="false" customHeight="false" outlineLevel="0" collapsed="false">
      <c r="A78" s="20" t="n">
        <v>36635</v>
      </c>
      <c r="B78" s="32" t="n">
        <f aca="false">VLOOKUP($A78,'NG Summary by Day'!$A$22:$F$480,4,FALSE())*1000</f>
        <v>-9871000</v>
      </c>
      <c r="C78" s="33" t="n">
        <f aca="false">VLOOKUP(A78,'NG Summary by Day'!$T$21:$W$486,4,FALSE())</f>
        <v>-12542503.3514</v>
      </c>
      <c r="D78" s="34" t="n">
        <f aca="false">B78-C78</f>
        <v>2671503.3514</v>
      </c>
      <c r="E78" s="32" t="n">
        <f aca="false">VLOOKUP(A78,'NG Summary by Day'!$A$22:$F$480,6,FALSE())*1000</f>
        <v>-9871000</v>
      </c>
      <c r="F78" s="34" t="n">
        <f aca="false">E78-C78</f>
        <v>2671503.3514</v>
      </c>
      <c r="G78" s="37"/>
      <c r="H78" s="35" t="e">
        <f aca="false">VLOOKUP(A78,'Power Summary by Day '!$A$19:$G$249,3,FALSE())</f>
        <v>#N/A</v>
      </c>
      <c r="I78" s="33" t="e">
        <f aca="false">VLOOKUP(A78,'Power Summary by Day '!$Y$19:$AB$251,4,FALSE())</f>
        <v>#N/A</v>
      </c>
      <c r="J78" s="34" t="e">
        <f aca="false">H78-I78</f>
        <v>#N/A</v>
      </c>
      <c r="K78" s="33" t="e">
        <f aca="false">VLOOKUP(A78,'Power Summary by Day '!$A$19:$G$249,7,FALSE())</f>
        <v>#N/A</v>
      </c>
      <c r="L78" s="36" t="e">
        <f aca="false">K78-I78</f>
        <v>#N/A</v>
      </c>
      <c r="M78" s="37"/>
      <c r="N78" s="29"/>
      <c r="O78" s="30"/>
      <c r="P78" s="30"/>
      <c r="Q78" s="30"/>
      <c r="R78" s="30"/>
      <c r="S78" s="30"/>
      <c r="T78" s="30"/>
      <c r="U78" s="30"/>
      <c r="V78" s="30"/>
      <c r="W78" s="31"/>
      <c r="Y78" s="30"/>
      <c r="Z78" s="30"/>
      <c r="AA78" s="31"/>
      <c r="AB78" s="30"/>
      <c r="AC78" s="30"/>
      <c r="AD78" s="30"/>
      <c r="AE78" s="30"/>
      <c r="AF78" s="30"/>
      <c r="AG78" s="31"/>
    </row>
    <row r="79" customFormat="false" ht="12.75" hidden="false" customHeight="false" outlineLevel="0" collapsed="false">
      <c r="A79" s="20" t="n">
        <v>36636</v>
      </c>
      <c r="B79" s="32" t="n">
        <f aca="false">VLOOKUP($A79,'NG Summary by Day'!$A$22:$F$480,4,FALSE())*1000</f>
        <v>4506000</v>
      </c>
      <c r="C79" s="33" t="n">
        <f aca="false">VLOOKUP(A79,'NG Summary by Day'!$T$21:$W$486,4,FALSE())</f>
        <v>4807468.8471</v>
      </c>
      <c r="D79" s="34" t="n">
        <f aca="false">B79-C79</f>
        <v>-301468.8471</v>
      </c>
      <c r="E79" s="32" t="n">
        <f aca="false">VLOOKUP(A79,'NG Summary by Day'!$A$22:$F$480,6,FALSE())*1000</f>
        <v>4506000</v>
      </c>
      <c r="F79" s="34" t="n">
        <f aca="false">E79-C79</f>
        <v>-301468.8471</v>
      </c>
      <c r="G79" s="37"/>
      <c r="H79" s="35" t="e">
        <f aca="false">VLOOKUP(A79,'Power Summary by Day '!$A$19:$G$249,3,FALSE())</f>
        <v>#N/A</v>
      </c>
      <c r="I79" s="33" t="e">
        <f aca="false">VLOOKUP(A79,'Power Summary by Day '!$Y$19:$AB$251,4,FALSE())</f>
        <v>#N/A</v>
      </c>
      <c r="J79" s="34" t="e">
        <f aca="false">H79-I79</f>
        <v>#N/A</v>
      </c>
      <c r="K79" s="33" t="e">
        <f aca="false">VLOOKUP(A79,'Power Summary by Day '!$A$19:$G$249,7,FALSE())</f>
        <v>#N/A</v>
      </c>
      <c r="L79" s="36" t="e">
        <f aca="false">K79-I79</f>
        <v>#N/A</v>
      </c>
      <c r="M79" s="37"/>
      <c r="N79" s="29"/>
      <c r="O79" s="30"/>
      <c r="P79" s="30"/>
      <c r="Q79" s="30"/>
      <c r="R79" s="30"/>
      <c r="S79" s="30"/>
      <c r="T79" s="30"/>
      <c r="U79" s="30"/>
      <c r="V79" s="30"/>
      <c r="W79" s="31"/>
      <c r="Y79" s="30"/>
      <c r="Z79" s="30"/>
      <c r="AA79" s="31"/>
      <c r="AB79" s="30"/>
      <c r="AC79" s="30"/>
      <c r="AD79" s="30"/>
      <c r="AE79" s="30"/>
      <c r="AF79" s="30"/>
      <c r="AG79" s="31"/>
    </row>
    <row r="80" customFormat="false" ht="12.75" hidden="false" customHeight="false" outlineLevel="0" collapsed="false">
      <c r="A80" s="20" t="n">
        <v>36640</v>
      </c>
      <c r="B80" s="32" t="n">
        <f aca="false">VLOOKUP($A80,'NG Summary by Day'!$A$22:$F$480,4,FALSE())*1000</f>
        <v>14506000</v>
      </c>
      <c r="C80" s="33" t="n">
        <f aca="false">VLOOKUP(A80,'NG Summary by Day'!$T$21:$W$486,4,FALSE())</f>
        <v>16088263.453</v>
      </c>
      <c r="D80" s="34" t="n">
        <f aca="false">B80-C80</f>
        <v>-1582263.453</v>
      </c>
      <c r="E80" s="32" t="n">
        <f aca="false">VLOOKUP(A80,'NG Summary by Day'!$A$22:$F$480,6,FALSE())*1000</f>
        <v>14506000</v>
      </c>
      <c r="F80" s="34" t="n">
        <f aca="false">E80-C80</f>
        <v>-1582263.453</v>
      </c>
      <c r="G80" s="37"/>
      <c r="H80" s="35" t="e">
        <f aca="false">VLOOKUP(A80,'Power Summary by Day '!$A$19:$G$249,3,FALSE())</f>
        <v>#N/A</v>
      </c>
      <c r="I80" s="33" t="e">
        <f aca="false">VLOOKUP(A80,'Power Summary by Day '!$Y$19:$AB$251,4,FALSE())</f>
        <v>#N/A</v>
      </c>
      <c r="J80" s="34" t="e">
        <f aca="false">H80-I80</f>
        <v>#N/A</v>
      </c>
      <c r="K80" s="33" t="e">
        <f aca="false">VLOOKUP(A80,'Power Summary by Day '!$A$19:$G$249,7,FALSE())</f>
        <v>#N/A</v>
      </c>
      <c r="L80" s="36" t="e">
        <f aca="false">K80-I80</f>
        <v>#N/A</v>
      </c>
      <c r="M80" s="37"/>
      <c r="N80" s="29"/>
      <c r="O80" s="30"/>
      <c r="P80" s="30"/>
      <c r="Q80" s="30"/>
      <c r="R80" s="30"/>
      <c r="S80" s="30"/>
      <c r="T80" s="30"/>
      <c r="U80" s="30"/>
      <c r="V80" s="30"/>
      <c r="W80" s="31"/>
      <c r="Y80" s="30"/>
      <c r="Z80" s="30"/>
      <c r="AA80" s="31"/>
      <c r="AB80" s="30"/>
      <c r="AC80" s="30"/>
      <c r="AD80" s="30"/>
      <c r="AE80" s="30"/>
      <c r="AF80" s="30"/>
      <c r="AG80" s="31"/>
    </row>
    <row r="81" customFormat="false" ht="12.75" hidden="false" customHeight="false" outlineLevel="0" collapsed="false">
      <c r="A81" s="20" t="n">
        <v>36641</v>
      </c>
      <c r="B81" s="32" t="n">
        <f aca="false">VLOOKUP($A81,'NG Summary by Day'!$A$22:$F$480,4,FALSE())*1000</f>
        <v>-8037000</v>
      </c>
      <c r="C81" s="33" t="n">
        <f aca="false">VLOOKUP(A81,'NG Summary by Day'!$T$21:$W$486,4,FALSE())</f>
        <v>-5753723.8807</v>
      </c>
      <c r="D81" s="34" t="n">
        <f aca="false">B81-C81</f>
        <v>-2283276.1193</v>
      </c>
      <c r="E81" s="32" t="n">
        <f aca="false">VLOOKUP(A81,'NG Summary by Day'!$A$22:$F$480,6,FALSE())*1000</f>
        <v>-8037000</v>
      </c>
      <c r="F81" s="34" t="n">
        <f aca="false">E81-C81</f>
        <v>-2283276.1193</v>
      </c>
      <c r="G81" s="37"/>
      <c r="H81" s="35" t="e">
        <f aca="false">VLOOKUP(A81,'Power Summary by Day '!$A$19:$G$249,3,FALSE())</f>
        <v>#N/A</v>
      </c>
      <c r="I81" s="33" t="e">
        <f aca="false">VLOOKUP(A81,'Power Summary by Day '!$Y$19:$AB$251,4,FALSE())</f>
        <v>#N/A</v>
      </c>
      <c r="J81" s="34" t="e">
        <f aca="false">H81-I81</f>
        <v>#N/A</v>
      </c>
      <c r="K81" s="33" t="e">
        <f aca="false">VLOOKUP(A81,'Power Summary by Day '!$A$19:$G$249,7,FALSE())</f>
        <v>#N/A</v>
      </c>
      <c r="L81" s="36" t="e">
        <f aca="false">K81-I81</f>
        <v>#N/A</v>
      </c>
      <c r="M81" s="37"/>
      <c r="N81" s="29"/>
      <c r="O81" s="30"/>
      <c r="P81" s="30"/>
      <c r="Q81" s="30"/>
      <c r="R81" s="30"/>
      <c r="S81" s="30"/>
      <c r="T81" s="30"/>
      <c r="U81" s="30"/>
      <c r="V81" s="30"/>
      <c r="W81" s="31"/>
      <c r="Y81" s="30"/>
      <c r="Z81" s="30"/>
      <c r="AA81" s="31"/>
      <c r="AB81" s="30"/>
      <c r="AC81" s="30"/>
      <c r="AD81" s="30"/>
      <c r="AE81" s="30"/>
      <c r="AF81" s="30"/>
      <c r="AG81" s="31"/>
    </row>
    <row r="82" customFormat="false" ht="12.75" hidden="false" customHeight="false" outlineLevel="0" collapsed="false">
      <c r="A82" s="20" t="n">
        <v>36642</v>
      </c>
      <c r="B82" s="32" t="n">
        <f aca="false">VLOOKUP($A82,'NG Summary by Day'!$A$22:$F$480,4,FALSE())*1000</f>
        <v>-10059000</v>
      </c>
      <c r="C82" s="33" t="n">
        <f aca="false">VLOOKUP(A82,'NG Summary by Day'!$T$21:$W$486,4,FALSE())</f>
        <v>-9581642.1183</v>
      </c>
      <c r="D82" s="34" t="n">
        <f aca="false">B82-C82</f>
        <v>-477357.8817</v>
      </c>
      <c r="E82" s="32" t="n">
        <f aca="false">VLOOKUP(A82,'NG Summary by Day'!$A$22:$F$480,6,FALSE())*1000</f>
        <v>-10059000</v>
      </c>
      <c r="F82" s="34" t="n">
        <f aca="false">E82-C82</f>
        <v>-477357.8817</v>
      </c>
      <c r="G82" s="37"/>
      <c r="H82" s="35" t="e">
        <f aca="false">VLOOKUP(A82,'Power Summary by Day '!$A$19:$G$249,3,FALSE())</f>
        <v>#N/A</v>
      </c>
      <c r="I82" s="33" t="e">
        <f aca="false">VLOOKUP(A82,'Power Summary by Day '!$Y$19:$AB$251,4,FALSE())</f>
        <v>#N/A</v>
      </c>
      <c r="J82" s="34" t="e">
        <f aca="false">H82-I82</f>
        <v>#N/A</v>
      </c>
      <c r="K82" s="33" t="e">
        <f aca="false">VLOOKUP(A82,'Power Summary by Day '!$A$19:$G$249,7,FALSE())</f>
        <v>#N/A</v>
      </c>
      <c r="L82" s="36" t="e">
        <f aca="false">K82-I82</f>
        <v>#N/A</v>
      </c>
      <c r="M82" s="37"/>
      <c r="N82" s="29"/>
      <c r="O82" s="30"/>
      <c r="P82" s="30"/>
      <c r="Q82" s="30"/>
      <c r="R82" s="30"/>
      <c r="S82" s="30"/>
      <c r="T82" s="30"/>
      <c r="U82" s="30"/>
      <c r="V82" s="30"/>
      <c r="W82" s="31"/>
      <c r="Y82" s="30"/>
      <c r="Z82" s="30"/>
      <c r="AA82" s="31"/>
      <c r="AB82" s="30"/>
      <c r="AC82" s="30"/>
      <c r="AD82" s="30"/>
      <c r="AE82" s="30"/>
      <c r="AF82" s="30"/>
      <c r="AG82" s="31"/>
    </row>
    <row r="83" customFormat="false" ht="12.75" hidden="false" customHeight="false" outlineLevel="0" collapsed="false">
      <c r="A83" s="20" t="n">
        <v>36643</v>
      </c>
      <c r="B83" s="32" t="n">
        <f aca="false">VLOOKUP($A83,'NG Summary by Day'!$A$22:$F$480,4,FALSE())*1000</f>
        <v>-6033000</v>
      </c>
      <c r="C83" s="33" t="n">
        <f aca="false">VLOOKUP(A83,'NG Summary by Day'!$T$21:$W$486,4,FALSE())</f>
        <v>-3073890.6414</v>
      </c>
      <c r="D83" s="34" t="n">
        <f aca="false">B83-C83</f>
        <v>-2959109.3586</v>
      </c>
      <c r="E83" s="32" t="n">
        <f aca="false">VLOOKUP(A83,'NG Summary by Day'!$A$22:$F$480,6,FALSE())*1000</f>
        <v>-6033000</v>
      </c>
      <c r="F83" s="34" t="n">
        <f aca="false">E83-C83</f>
        <v>-2959109.3586</v>
      </c>
      <c r="G83" s="37"/>
      <c r="H83" s="35" t="e">
        <f aca="false">VLOOKUP(A83,'Power Summary by Day '!$A$19:$G$249,3,FALSE())</f>
        <v>#N/A</v>
      </c>
      <c r="I83" s="33" t="e">
        <f aca="false">VLOOKUP(A83,'Power Summary by Day '!$Y$19:$AB$251,4,FALSE())</f>
        <v>#N/A</v>
      </c>
      <c r="J83" s="34" t="e">
        <f aca="false">H83-I83</f>
        <v>#N/A</v>
      </c>
      <c r="K83" s="33" t="e">
        <f aca="false">VLOOKUP(A83,'Power Summary by Day '!$A$19:$G$249,7,FALSE())</f>
        <v>#N/A</v>
      </c>
      <c r="L83" s="36" t="e">
        <f aca="false">K83-I83</f>
        <v>#N/A</v>
      </c>
      <c r="M83" s="37"/>
      <c r="N83" s="29"/>
      <c r="O83" s="30"/>
      <c r="P83" s="30"/>
      <c r="Q83" s="30"/>
      <c r="R83" s="30"/>
      <c r="S83" s="30"/>
      <c r="T83" s="30"/>
      <c r="U83" s="30"/>
      <c r="V83" s="30"/>
      <c r="W83" s="31"/>
      <c r="Y83" s="30"/>
      <c r="Z83" s="30"/>
      <c r="AA83" s="31"/>
      <c r="AB83" s="30"/>
      <c r="AC83" s="30"/>
      <c r="AD83" s="30"/>
      <c r="AE83" s="30"/>
      <c r="AF83" s="30"/>
      <c r="AG83" s="31"/>
    </row>
    <row r="84" customFormat="false" ht="12.75" hidden="false" customHeight="false" outlineLevel="0" collapsed="false">
      <c r="A84" s="20" t="n">
        <v>36644</v>
      </c>
      <c r="B84" s="32" t="n">
        <f aca="false">VLOOKUP($A84,'NG Summary by Day'!$A$22:$F$480,4,FALSE())*1000</f>
        <v>19072000</v>
      </c>
      <c r="C84" s="33" t="n">
        <f aca="false">VLOOKUP(A84,'NG Summary by Day'!$T$21:$W$486,4,FALSE())</f>
        <v>21820509.4127</v>
      </c>
      <c r="D84" s="34" t="n">
        <f aca="false">B84-C84</f>
        <v>-2748509.4127</v>
      </c>
      <c r="E84" s="32" t="n">
        <f aca="false">VLOOKUP(A84,'NG Summary by Day'!$A$22:$F$480,6,FALSE())*1000</f>
        <v>19072000</v>
      </c>
      <c r="F84" s="34" t="n">
        <f aca="false">E84-C84</f>
        <v>-2748509.4127</v>
      </c>
      <c r="G84" s="37"/>
      <c r="H84" s="35" t="e">
        <f aca="false">VLOOKUP(A84,'Power Summary by Day '!$A$19:$G$249,3,FALSE())</f>
        <v>#N/A</v>
      </c>
      <c r="I84" s="33" t="e">
        <f aca="false">VLOOKUP(A84,'Power Summary by Day '!$Y$19:$AB$251,4,FALSE())</f>
        <v>#N/A</v>
      </c>
      <c r="J84" s="34" t="e">
        <f aca="false">H84-I84</f>
        <v>#N/A</v>
      </c>
      <c r="K84" s="33" t="e">
        <f aca="false">VLOOKUP(A84,'Power Summary by Day '!$A$19:$G$249,7,FALSE())</f>
        <v>#N/A</v>
      </c>
      <c r="L84" s="36" t="e">
        <f aca="false">K84-I84</f>
        <v>#N/A</v>
      </c>
      <c r="M84" s="37"/>
      <c r="N84" s="29"/>
      <c r="O84" s="30"/>
      <c r="P84" s="30"/>
      <c r="Q84" s="30"/>
      <c r="R84" s="30"/>
      <c r="S84" s="30"/>
      <c r="T84" s="30"/>
      <c r="U84" s="30"/>
      <c r="V84" s="30"/>
      <c r="W84" s="31"/>
      <c r="Y84" s="30"/>
      <c r="Z84" s="30"/>
      <c r="AA84" s="31"/>
      <c r="AB84" s="30"/>
      <c r="AC84" s="30"/>
      <c r="AD84" s="30"/>
      <c r="AE84" s="30"/>
      <c r="AF84" s="30"/>
      <c r="AG84" s="31"/>
    </row>
    <row r="85" customFormat="false" ht="12.75" hidden="false" customHeight="false" outlineLevel="0" collapsed="false">
      <c r="A85" s="20" t="n">
        <v>36647</v>
      </c>
      <c r="B85" s="32" t="n">
        <f aca="false">VLOOKUP($A85,'NG Summary by Day'!$A$22:$F$480,4,FALSE())*1000</f>
        <v>17449633.3338205</v>
      </c>
      <c r="C85" s="33" t="n">
        <f aca="false">VLOOKUP(A85,'NG Summary by Day'!$T$21:$W$486,4,FALSE())</f>
        <v>13465389.6328</v>
      </c>
      <c r="D85" s="34" t="n">
        <f aca="false">B85-C85</f>
        <v>3984243.70102053</v>
      </c>
      <c r="E85" s="32" t="n">
        <f aca="false">VLOOKUP(A85,'NG Summary by Day'!$A$22:$F$480,6,FALSE())*1000</f>
        <v>17449633.3338205</v>
      </c>
      <c r="F85" s="34" t="n">
        <f aca="false">E85-C85</f>
        <v>3984243.70102053</v>
      </c>
      <c r="G85" s="37"/>
      <c r="H85" s="35" t="e">
        <f aca="false">VLOOKUP(A85,'Power Summary by Day '!$A$19:$G$249,3,FALSE())</f>
        <v>#N/A</v>
      </c>
      <c r="I85" s="33" t="e">
        <f aca="false">VLOOKUP(A85,'Power Summary by Day '!$Y$19:$AB$251,4,FALSE())</f>
        <v>#N/A</v>
      </c>
      <c r="J85" s="34" t="e">
        <f aca="false">H85-I85</f>
        <v>#N/A</v>
      </c>
      <c r="K85" s="33" t="e">
        <f aca="false">VLOOKUP(A85,'Power Summary by Day '!$A$19:$G$249,7,FALSE())</f>
        <v>#N/A</v>
      </c>
      <c r="L85" s="36" t="e">
        <f aca="false">K85-I85</f>
        <v>#N/A</v>
      </c>
      <c r="M85" s="37"/>
      <c r="N85" s="29"/>
      <c r="O85" s="30"/>
      <c r="P85" s="30"/>
      <c r="Q85" s="30"/>
      <c r="R85" s="30"/>
      <c r="S85" s="30"/>
      <c r="T85" s="30"/>
      <c r="U85" s="30"/>
      <c r="V85" s="30"/>
      <c r="W85" s="31"/>
      <c r="Y85" s="30"/>
      <c r="Z85" s="30"/>
      <c r="AA85" s="31"/>
      <c r="AB85" s="30"/>
      <c r="AC85" s="30"/>
      <c r="AD85" s="30"/>
      <c r="AE85" s="30"/>
      <c r="AF85" s="30"/>
      <c r="AG85" s="31"/>
    </row>
    <row r="86" customFormat="false" ht="12.75" hidden="false" customHeight="false" outlineLevel="0" collapsed="false">
      <c r="A86" s="20" t="n">
        <v>36648</v>
      </c>
      <c r="B86" s="32" t="n">
        <f aca="false">VLOOKUP($A86,'NG Summary by Day'!$A$22:$F$480,4,FALSE())*1000</f>
        <v>-7618.17818231089</v>
      </c>
      <c r="C86" s="33" t="n">
        <f aca="false">VLOOKUP(A86,'NG Summary by Day'!$T$21:$W$486,4,FALSE())</f>
        <v>135683.5138</v>
      </c>
      <c r="D86" s="34" t="n">
        <f aca="false">B86-C86</f>
        <v>-143301.691982311</v>
      </c>
      <c r="E86" s="32" t="n">
        <f aca="false">VLOOKUP(A86,'NG Summary by Day'!$A$22:$F$480,6,FALSE())*1000</f>
        <v>-7618.17818231089</v>
      </c>
      <c r="F86" s="34" t="n">
        <f aca="false">E86-C86</f>
        <v>-143301.691982311</v>
      </c>
      <c r="G86" s="37"/>
      <c r="H86" s="35" t="e">
        <f aca="false">VLOOKUP(A86,'Power Summary by Day '!$A$19:$G$249,3,FALSE())</f>
        <v>#N/A</v>
      </c>
      <c r="I86" s="33" t="e">
        <f aca="false">VLOOKUP(A86,'Power Summary by Day '!$Y$19:$AB$251,4,FALSE())</f>
        <v>#N/A</v>
      </c>
      <c r="J86" s="34" t="e">
        <f aca="false">H86-I86</f>
        <v>#N/A</v>
      </c>
      <c r="K86" s="33" t="e">
        <f aca="false">VLOOKUP(A86,'Power Summary by Day '!$A$19:$G$249,7,FALSE())</f>
        <v>#N/A</v>
      </c>
      <c r="L86" s="36" t="e">
        <f aca="false">K86-I86</f>
        <v>#N/A</v>
      </c>
      <c r="M86" s="37"/>
      <c r="N86" s="29"/>
      <c r="O86" s="30"/>
      <c r="P86" s="30"/>
      <c r="Q86" s="30"/>
      <c r="R86" s="30"/>
      <c r="S86" s="30"/>
      <c r="T86" s="30"/>
      <c r="U86" s="30"/>
      <c r="V86" s="30"/>
      <c r="W86" s="31"/>
      <c r="Y86" s="30"/>
      <c r="Z86" s="30"/>
      <c r="AA86" s="31"/>
      <c r="AB86" s="30"/>
      <c r="AC86" s="30"/>
      <c r="AD86" s="30"/>
      <c r="AE86" s="30"/>
      <c r="AF86" s="30"/>
      <c r="AG86" s="31"/>
    </row>
    <row r="87" customFormat="false" ht="12.75" hidden="false" customHeight="false" outlineLevel="0" collapsed="false">
      <c r="A87" s="20" t="n">
        <v>36649</v>
      </c>
      <c r="B87" s="32" t="n">
        <f aca="false">VLOOKUP($A87,'NG Summary by Day'!$A$22:$F$480,4,FALSE())*1000</f>
        <v>-19105276.4713985</v>
      </c>
      <c r="C87" s="33" t="n">
        <f aca="false">VLOOKUP(A87,'NG Summary by Day'!$T$21:$W$486,4,FALSE())</f>
        <v>-13600506.4762</v>
      </c>
      <c r="D87" s="34" t="n">
        <f aca="false">B87-C87</f>
        <v>-5504769.9951985</v>
      </c>
      <c r="E87" s="32" t="n">
        <f aca="false">VLOOKUP(A87,'NG Summary by Day'!$A$22:$F$480,6,FALSE())*1000</f>
        <v>-19105276.4713985</v>
      </c>
      <c r="F87" s="34" t="n">
        <f aca="false">E87-C87</f>
        <v>-5504769.9951985</v>
      </c>
      <c r="G87" s="37"/>
      <c r="H87" s="35" t="e">
        <f aca="false">VLOOKUP(A87,'Power Summary by Day '!$A$19:$G$249,3,FALSE())</f>
        <v>#N/A</v>
      </c>
      <c r="I87" s="33" t="e">
        <f aca="false">VLOOKUP(A87,'Power Summary by Day '!$Y$19:$AB$251,4,FALSE())</f>
        <v>#N/A</v>
      </c>
      <c r="J87" s="34" t="e">
        <f aca="false">H87-I87</f>
        <v>#N/A</v>
      </c>
      <c r="K87" s="33" t="e">
        <f aca="false">VLOOKUP(A87,'Power Summary by Day '!$A$19:$G$249,7,FALSE())</f>
        <v>#N/A</v>
      </c>
      <c r="L87" s="36" t="e">
        <f aca="false">K87-I87</f>
        <v>#N/A</v>
      </c>
      <c r="M87" s="37"/>
      <c r="N87" s="29"/>
      <c r="O87" s="30"/>
      <c r="P87" s="30"/>
      <c r="Q87" s="30"/>
      <c r="R87" s="30"/>
      <c r="S87" s="30"/>
      <c r="T87" s="30"/>
      <c r="U87" s="30"/>
      <c r="V87" s="30"/>
      <c r="W87" s="31"/>
      <c r="Y87" s="30"/>
      <c r="Z87" s="30"/>
      <c r="AA87" s="31"/>
      <c r="AB87" s="30"/>
      <c r="AC87" s="30"/>
      <c r="AD87" s="30"/>
      <c r="AE87" s="30"/>
      <c r="AF87" s="30"/>
      <c r="AG87" s="31"/>
    </row>
    <row r="88" customFormat="false" ht="12.75" hidden="false" customHeight="false" outlineLevel="0" collapsed="false">
      <c r="A88" s="20" t="n">
        <v>36650</v>
      </c>
      <c r="B88" s="32" t="n">
        <f aca="false">VLOOKUP($A88,'NG Summary by Day'!$A$22:$F$480,4,FALSE())*1000</f>
        <v>-1687479.51829413</v>
      </c>
      <c r="C88" s="33" t="n">
        <f aca="false">VLOOKUP(A88,'NG Summary by Day'!$T$21:$W$486,4,FALSE())</f>
        <v>-325635.093</v>
      </c>
      <c r="D88" s="34" t="n">
        <f aca="false">B88-C88</f>
        <v>-1361844.42529413</v>
      </c>
      <c r="E88" s="32" t="n">
        <f aca="false">VLOOKUP(A88,'NG Summary by Day'!$A$22:$F$480,6,FALSE())*1000</f>
        <v>-1687479.51829413</v>
      </c>
      <c r="F88" s="34" t="n">
        <f aca="false">E88-C88</f>
        <v>-1361844.42529413</v>
      </c>
      <c r="G88" s="37"/>
      <c r="H88" s="35" t="e">
        <f aca="false">VLOOKUP(A88,'Power Summary by Day '!$A$19:$G$249,3,FALSE())</f>
        <v>#N/A</v>
      </c>
      <c r="I88" s="33" t="e">
        <f aca="false">VLOOKUP(A88,'Power Summary by Day '!$Y$19:$AB$251,4,FALSE())</f>
        <v>#N/A</v>
      </c>
      <c r="J88" s="34" t="e">
        <f aca="false">H88-I88</f>
        <v>#N/A</v>
      </c>
      <c r="K88" s="33" t="e">
        <f aca="false">VLOOKUP(A88,'Power Summary by Day '!$A$19:$G$249,7,FALSE())</f>
        <v>#N/A</v>
      </c>
      <c r="L88" s="36" t="e">
        <f aca="false">K88-I88</f>
        <v>#N/A</v>
      </c>
      <c r="M88" s="37"/>
      <c r="N88" s="29"/>
      <c r="O88" s="30"/>
      <c r="P88" s="30"/>
      <c r="Q88" s="30"/>
      <c r="R88" s="30"/>
      <c r="S88" s="30"/>
      <c r="T88" s="30"/>
      <c r="U88" s="30"/>
      <c r="V88" s="30"/>
      <c r="W88" s="31"/>
      <c r="Y88" s="30"/>
      <c r="Z88" s="30"/>
      <c r="AA88" s="31"/>
      <c r="AB88" s="30"/>
      <c r="AC88" s="30"/>
      <c r="AD88" s="30"/>
      <c r="AE88" s="30"/>
      <c r="AF88" s="30"/>
      <c r="AG88" s="31"/>
    </row>
    <row r="89" customFormat="false" ht="12.75" hidden="false" customHeight="false" outlineLevel="0" collapsed="false">
      <c r="A89" s="20" t="n">
        <v>36651</v>
      </c>
      <c r="B89" s="32" t="n">
        <f aca="false">VLOOKUP($A89,'NG Summary by Day'!$A$22:$F$480,4,FALSE())*1000</f>
        <v>-6850381.43471752</v>
      </c>
      <c r="C89" s="33" t="n">
        <f aca="false">VLOOKUP(A89,'NG Summary by Day'!$T$21:$W$486,4,FALSE())</f>
        <v>-3776151.7752</v>
      </c>
      <c r="D89" s="34" t="n">
        <f aca="false">B89-C89</f>
        <v>-3074229.65951752</v>
      </c>
      <c r="E89" s="32" t="n">
        <f aca="false">VLOOKUP(A89,'NG Summary by Day'!$A$22:$F$480,6,FALSE())*1000</f>
        <v>-6850381.43471752</v>
      </c>
      <c r="F89" s="34" t="n">
        <f aca="false">E89-C89</f>
        <v>-3074229.65951752</v>
      </c>
      <c r="G89" s="37"/>
      <c r="H89" s="35" t="e">
        <f aca="false">VLOOKUP(A89,'Power Summary by Day '!$A$19:$G$249,3,FALSE())</f>
        <v>#N/A</v>
      </c>
      <c r="I89" s="33" t="e">
        <f aca="false">VLOOKUP(A89,'Power Summary by Day '!$Y$19:$AB$251,4,FALSE())</f>
        <v>#N/A</v>
      </c>
      <c r="J89" s="34" t="e">
        <f aca="false">H89-I89</f>
        <v>#N/A</v>
      </c>
      <c r="K89" s="33" t="e">
        <f aca="false">VLOOKUP(A89,'Power Summary by Day '!$A$19:$G$249,7,FALSE())</f>
        <v>#N/A</v>
      </c>
      <c r="L89" s="36" t="e">
        <f aca="false">K89-I89</f>
        <v>#N/A</v>
      </c>
      <c r="M89" s="37"/>
      <c r="N89" s="29"/>
      <c r="O89" s="30"/>
      <c r="P89" s="30"/>
      <c r="Q89" s="30"/>
      <c r="R89" s="30"/>
      <c r="S89" s="30"/>
      <c r="T89" s="30"/>
      <c r="U89" s="30"/>
      <c r="V89" s="30"/>
      <c r="W89" s="31"/>
      <c r="Y89" s="30"/>
      <c r="Z89" s="30"/>
      <c r="AA89" s="31"/>
      <c r="AB89" s="30"/>
      <c r="AC89" s="30"/>
      <c r="AD89" s="30"/>
      <c r="AE89" s="30"/>
      <c r="AF89" s="30"/>
      <c r="AG89" s="31"/>
    </row>
    <row r="90" customFormat="false" ht="12.75" hidden="false" customHeight="false" outlineLevel="0" collapsed="false">
      <c r="A90" s="20" t="n">
        <v>36654</v>
      </c>
      <c r="B90" s="32" t="n">
        <f aca="false">VLOOKUP($A90,'NG Summary by Day'!$A$22:$F$480,4,FALSE())*1000</f>
        <v>12889931.3302309</v>
      </c>
      <c r="C90" s="33" t="e">
        <f aca="false">VLOOKUP(A90,'NG Summary by Day'!$T$21:$W$486,4,FALSE())</f>
        <v>#N/A</v>
      </c>
      <c r="D90" s="34" t="e">
        <f aca="false">B90-C90</f>
        <v>#N/A</v>
      </c>
      <c r="E90" s="32" t="n">
        <f aca="false">VLOOKUP(A90,'NG Summary by Day'!$A$22:$F$480,6,FALSE())*1000</f>
        <v>12889931.3302309</v>
      </c>
      <c r="F90" s="34" t="e">
        <f aca="false">E90-C90</f>
        <v>#N/A</v>
      </c>
      <c r="G90" s="37"/>
      <c r="H90" s="35" t="e">
        <f aca="false">VLOOKUP(A90,'Power Summary by Day '!$A$19:$G$249,3,FALSE())</f>
        <v>#N/A</v>
      </c>
      <c r="I90" s="33" t="e">
        <f aca="false">VLOOKUP(A90,'Power Summary by Day '!$Y$19:$AB$251,4,FALSE())</f>
        <v>#N/A</v>
      </c>
      <c r="J90" s="34" t="e">
        <f aca="false">H90-I90</f>
        <v>#N/A</v>
      </c>
      <c r="K90" s="33" t="e">
        <f aca="false">VLOOKUP(A90,'Power Summary by Day '!$A$19:$G$249,7,FALSE())</f>
        <v>#N/A</v>
      </c>
      <c r="L90" s="36" t="e">
        <f aca="false">K90-I90</f>
        <v>#N/A</v>
      </c>
      <c r="M90" s="37"/>
      <c r="N90" s="29"/>
      <c r="O90" s="30"/>
      <c r="P90" s="30"/>
      <c r="Q90" s="30"/>
      <c r="R90" s="30"/>
      <c r="S90" s="30"/>
      <c r="T90" s="30"/>
      <c r="U90" s="30"/>
      <c r="V90" s="30"/>
      <c r="W90" s="31"/>
      <c r="Y90" s="30"/>
      <c r="Z90" s="30"/>
      <c r="AA90" s="31"/>
      <c r="AB90" s="30"/>
      <c r="AC90" s="30"/>
      <c r="AD90" s="30"/>
      <c r="AE90" s="30"/>
      <c r="AF90" s="30"/>
      <c r="AG90" s="31"/>
    </row>
    <row r="91" customFormat="false" ht="12.75" hidden="false" customHeight="false" outlineLevel="0" collapsed="false">
      <c r="A91" s="20" t="n">
        <v>36655</v>
      </c>
      <c r="B91" s="32" t="n">
        <f aca="false">VLOOKUP($A91,'NG Summary by Day'!$A$22:$F$480,4,FALSE())*1000</f>
        <v>961252.101245815</v>
      </c>
      <c r="C91" s="33" t="e">
        <f aca="false">VLOOKUP(A91,'NG Summary by Day'!$T$21:$W$486,4,FALSE())</f>
        <v>#N/A</v>
      </c>
      <c r="D91" s="34" t="e">
        <f aca="false">B91-C91</f>
        <v>#N/A</v>
      </c>
      <c r="E91" s="32" t="n">
        <f aca="false">VLOOKUP(A91,'NG Summary by Day'!$A$22:$F$480,6,FALSE())*1000</f>
        <v>961252.101245815</v>
      </c>
      <c r="F91" s="34" t="e">
        <f aca="false">E91-C91</f>
        <v>#N/A</v>
      </c>
      <c r="G91" s="37"/>
      <c r="H91" s="35" t="e">
        <f aca="false">VLOOKUP(A91,'Power Summary by Day '!$A$19:$G$249,3,FALSE())</f>
        <v>#N/A</v>
      </c>
      <c r="I91" s="33" t="e">
        <f aca="false">VLOOKUP(A91,'Power Summary by Day '!$Y$19:$AB$251,4,FALSE())</f>
        <v>#N/A</v>
      </c>
      <c r="J91" s="34" t="e">
        <f aca="false">H91-I91</f>
        <v>#N/A</v>
      </c>
      <c r="K91" s="33" t="e">
        <f aca="false">VLOOKUP(A91,'Power Summary by Day '!$A$19:$G$249,7,FALSE())</f>
        <v>#N/A</v>
      </c>
      <c r="L91" s="36" t="e">
        <f aca="false">K91-I91</f>
        <v>#N/A</v>
      </c>
      <c r="M91" s="37"/>
      <c r="N91" s="29"/>
      <c r="O91" s="30"/>
      <c r="P91" s="30"/>
      <c r="Q91" s="30"/>
      <c r="R91" s="30"/>
      <c r="S91" s="30"/>
      <c r="T91" s="30"/>
      <c r="U91" s="30"/>
      <c r="V91" s="30"/>
      <c r="W91" s="31"/>
      <c r="Y91" s="30"/>
      <c r="Z91" s="30"/>
      <c r="AA91" s="31"/>
      <c r="AB91" s="30"/>
      <c r="AC91" s="30"/>
      <c r="AD91" s="30"/>
      <c r="AE91" s="30"/>
      <c r="AF91" s="30"/>
      <c r="AG91" s="31"/>
    </row>
    <row r="92" customFormat="false" ht="12.75" hidden="false" customHeight="false" outlineLevel="0" collapsed="false">
      <c r="A92" s="20" t="n">
        <v>36656</v>
      </c>
      <c r="B92" s="32" t="n">
        <f aca="false">VLOOKUP($A92,'NG Summary by Day'!$A$22:$F$480,4,FALSE())*1000</f>
        <v>20287797.3237569</v>
      </c>
      <c r="C92" s="33" t="e">
        <f aca="false">VLOOKUP(A92,'NG Summary by Day'!$T$21:$W$486,4,FALSE())</f>
        <v>#N/A</v>
      </c>
      <c r="D92" s="34" t="e">
        <f aca="false">B92-C92</f>
        <v>#N/A</v>
      </c>
      <c r="E92" s="32" t="n">
        <f aca="false">VLOOKUP(A92,'NG Summary by Day'!$A$22:$F$480,6,FALSE())*1000</f>
        <v>20287797.3237569</v>
      </c>
      <c r="F92" s="34" t="e">
        <f aca="false">E92-C92</f>
        <v>#N/A</v>
      </c>
      <c r="G92" s="37"/>
      <c r="H92" s="35" t="e">
        <f aca="false">VLOOKUP(A92,'Power Summary by Day '!$A$19:$G$249,3,FALSE())</f>
        <v>#N/A</v>
      </c>
      <c r="I92" s="33" t="e">
        <f aca="false">VLOOKUP(A92,'Power Summary by Day '!$Y$19:$AB$251,4,FALSE())</f>
        <v>#N/A</v>
      </c>
      <c r="J92" s="34" t="e">
        <f aca="false">H92-I92</f>
        <v>#N/A</v>
      </c>
      <c r="K92" s="33" t="e">
        <f aca="false">VLOOKUP(A92,'Power Summary by Day '!$A$19:$G$249,7,FALSE())</f>
        <v>#N/A</v>
      </c>
      <c r="L92" s="36" t="e">
        <f aca="false">K92-I92</f>
        <v>#N/A</v>
      </c>
      <c r="M92" s="37"/>
      <c r="N92" s="29"/>
      <c r="O92" s="30"/>
      <c r="P92" s="30"/>
      <c r="Q92" s="30"/>
      <c r="R92" s="30"/>
      <c r="S92" s="30"/>
      <c r="T92" s="30"/>
      <c r="U92" s="30"/>
      <c r="V92" s="30"/>
      <c r="W92" s="31"/>
      <c r="Y92" s="30"/>
      <c r="Z92" s="30"/>
      <c r="AA92" s="31"/>
      <c r="AB92" s="30"/>
      <c r="AC92" s="30"/>
      <c r="AD92" s="30"/>
      <c r="AE92" s="30"/>
      <c r="AF92" s="30"/>
      <c r="AG92" s="31"/>
    </row>
    <row r="93" customFormat="false" ht="12.75" hidden="false" customHeight="false" outlineLevel="0" collapsed="false">
      <c r="A93" s="20" t="n">
        <v>36657</v>
      </c>
      <c r="B93" s="32" t="n">
        <f aca="false">VLOOKUP($A93,'NG Summary by Day'!$A$22:$F$480,4,FALSE())*1000</f>
        <v>14526563.2534576</v>
      </c>
      <c r="C93" s="33" t="e">
        <f aca="false">VLOOKUP(A93,'NG Summary by Day'!$T$21:$W$486,4,FALSE())</f>
        <v>#N/A</v>
      </c>
      <c r="D93" s="34" t="e">
        <f aca="false">B93-C93</f>
        <v>#N/A</v>
      </c>
      <c r="E93" s="32" t="n">
        <f aca="false">VLOOKUP(A93,'NG Summary by Day'!$A$22:$F$480,6,FALSE())*1000</f>
        <v>14526563.2534576</v>
      </c>
      <c r="F93" s="34" t="e">
        <f aca="false">E93-C93</f>
        <v>#N/A</v>
      </c>
      <c r="G93" s="37"/>
      <c r="H93" s="35" t="e">
        <f aca="false">VLOOKUP(A93,'Power Summary by Day '!$A$19:$G$249,3,FALSE())</f>
        <v>#N/A</v>
      </c>
      <c r="I93" s="33" t="e">
        <f aca="false">VLOOKUP(A93,'Power Summary by Day '!$Y$19:$AB$251,4,FALSE())</f>
        <v>#N/A</v>
      </c>
      <c r="J93" s="34" t="e">
        <f aca="false">H93-I93</f>
        <v>#N/A</v>
      </c>
      <c r="K93" s="33" t="e">
        <f aca="false">VLOOKUP(A93,'Power Summary by Day '!$A$19:$G$249,7,FALSE())</f>
        <v>#N/A</v>
      </c>
      <c r="L93" s="36" t="e">
        <f aca="false">K93-I93</f>
        <v>#N/A</v>
      </c>
      <c r="M93" s="37"/>
      <c r="N93" s="29"/>
      <c r="O93" s="30"/>
      <c r="P93" s="30"/>
      <c r="Q93" s="30"/>
      <c r="R93" s="30"/>
      <c r="S93" s="30"/>
      <c r="T93" s="30"/>
      <c r="U93" s="30"/>
      <c r="V93" s="30"/>
      <c r="W93" s="31"/>
      <c r="Y93" s="30"/>
      <c r="Z93" s="30"/>
      <c r="AA93" s="31"/>
      <c r="AB93" s="30"/>
      <c r="AC93" s="30"/>
      <c r="AD93" s="30"/>
      <c r="AE93" s="30"/>
      <c r="AF93" s="30"/>
      <c r="AG93" s="31"/>
    </row>
    <row r="94" customFormat="false" ht="12.75" hidden="false" customHeight="false" outlineLevel="0" collapsed="false">
      <c r="A94" s="20" t="n">
        <v>36658</v>
      </c>
      <c r="B94" s="32" t="n">
        <f aca="false">VLOOKUP($A94,'NG Summary by Day'!$A$22:$F$480,4,FALSE())*1000</f>
        <v>1524488.10985806</v>
      </c>
      <c r="C94" s="33" t="n">
        <f aca="false">VLOOKUP(A94,'NG Summary by Day'!$T$21:$W$486,4,FALSE())</f>
        <v>1266088.3074</v>
      </c>
      <c r="D94" s="34" t="n">
        <f aca="false">B94-C94</f>
        <v>258399.802458059</v>
      </c>
      <c r="E94" s="32" t="n">
        <f aca="false">VLOOKUP(A94,'NG Summary by Day'!$A$22:$F$480,6,FALSE())*1000</f>
        <v>1524488.10985806</v>
      </c>
      <c r="F94" s="34" t="n">
        <f aca="false">E94-C94</f>
        <v>258399.802458059</v>
      </c>
      <c r="G94" s="37"/>
      <c r="H94" s="35" t="e">
        <f aca="false">VLOOKUP(A94,'Power Summary by Day '!$A$19:$G$249,3,FALSE())</f>
        <v>#N/A</v>
      </c>
      <c r="I94" s="33" t="e">
        <f aca="false">VLOOKUP(A94,'Power Summary by Day '!$Y$19:$AB$251,4,FALSE())</f>
        <v>#N/A</v>
      </c>
      <c r="J94" s="34" t="e">
        <f aca="false">H94-I94</f>
        <v>#N/A</v>
      </c>
      <c r="K94" s="33" t="e">
        <f aca="false">VLOOKUP(A94,'Power Summary by Day '!$A$19:$G$249,7,FALSE())</f>
        <v>#N/A</v>
      </c>
      <c r="L94" s="36" t="e">
        <f aca="false">K94-I94</f>
        <v>#N/A</v>
      </c>
      <c r="M94" s="37"/>
      <c r="N94" s="29"/>
      <c r="O94" s="30"/>
      <c r="P94" s="30"/>
      <c r="Q94" s="30"/>
      <c r="R94" s="30"/>
      <c r="S94" s="30"/>
      <c r="T94" s="30"/>
      <c r="U94" s="30"/>
      <c r="V94" s="30"/>
      <c r="W94" s="31"/>
      <c r="Y94" s="30"/>
      <c r="Z94" s="30"/>
      <c r="AA94" s="31"/>
      <c r="AB94" s="30"/>
      <c r="AC94" s="30"/>
      <c r="AD94" s="30"/>
      <c r="AE94" s="30"/>
      <c r="AF94" s="30"/>
      <c r="AG94" s="31"/>
    </row>
    <row r="95" customFormat="false" ht="12.75" hidden="false" customHeight="false" outlineLevel="0" collapsed="false">
      <c r="A95" s="20" t="n">
        <v>36661</v>
      </c>
      <c r="B95" s="32" t="n">
        <f aca="false">VLOOKUP($A95,'NG Summary by Day'!$A$22:$F$480,4,FALSE())*1000</f>
        <v>1508556.89961683</v>
      </c>
      <c r="C95" s="33" t="n">
        <f aca="false">VLOOKUP(A95,'NG Summary by Day'!$T$21:$W$486,4,FALSE())</f>
        <v>154160.1081</v>
      </c>
      <c r="D95" s="34" t="n">
        <f aca="false">B95-C95</f>
        <v>1354396.79151683</v>
      </c>
      <c r="E95" s="32" t="n">
        <f aca="false">VLOOKUP(A95,'NG Summary by Day'!$A$22:$F$480,6,FALSE())*1000</f>
        <v>1508556.89961683</v>
      </c>
      <c r="F95" s="34" t="n">
        <f aca="false">E95-C95</f>
        <v>1354396.79151683</v>
      </c>
      <c r="G95" s="37"/>
      <c r="H95" s="35" t="e">
        <f aca="false">VLOOKUP(A95,'Power Summary by Day '!$A$19:$G$249,3,FALSE())</f>
        <v>#N/A</v>
      </c>
      <c r="I95" s="33" t="e">
        <f aca="false">VLOOKUP(A95,'Power Summary by Day '!$Y$19:$AB$251,4,FALSE())</f>
        <v>#N/A</v>
      </c>
      <c r="J95" s="34" t="e">
        <f aca="false">H95-I95</f>
        <v>#N/A</v>
      </c>
      <c r="K95" s="33" t="e">
        <f aca="false">VLOOKUP(A95,'Power Summary by Day '!$A$19:$G$249,7,FALSE())</f>
        <v>#N/A</v>
      </c>
      <c r="L95" s="36" t="e">
        <f aca="false">K95-I95</f>
        <v>#N/A</v>
      </c>
      <c r="M95" s="37"/>
      <c r="N95" s="29"/>
      <c r="O95" s="30"/>
      <c r="P95" s="30"/>
      <c r="Q95" s="30"/>
      <c r="R95" s="30"/>
      <c r="S95" s="30"/>
      <c r="T95" s="30"/>
      <c r="U95" s="30"/>
      <c r="V95" s="30"/>
      <c r="W95" s="31"/>
      <c r="Y95" s="30"/>
      <c r="Z95" s="30"/>
      <c r="AA95" s="31"/>
      <c r="AB95" s="30"/>
      <c r="AC95" s="30"/>
      <c r="AD95" s="30"/>
      <c r="AE95" s="30"/>
      <c r="AF95" s="30"/>
      <c r="AG95" s="31"/>
    </row>
    <row r="96" customFormat="false" ht="12.75" hidden="false" customHeight="false" outlineLevel="0" collapsed="false">
      <c r="A96" s="20" t="n">
        <v>36662</v>
      </c>
      <c r="B96" s="32" t="n">
        <f aca="false">VLOOKUP($A96,'NG Summary by Day'!$A$22:$F$480,4,FALSE())*1000</f>
        <v>4806237.59719092</v>
      </c>
      <c r="C96" s="33" t="n">
        <f aca="false">VLOOKUP(A96,'NG Summary by Day'!$T$21:$W$486,4,FALSE())</f>
        <v>3962588.64040001</v>
      </c>
      <c r="D96" s="34" t="n">
        <f aca="false">B96-C96</f>
        <v>843648.956790912</v>
      </c>
      <c r="E96" s="32" t="n">
        <f aca="false">VLOOKUP(A96,'NG Summary by Day'!$A$22:$F$480,6,FALSE())*1000</f>
        <v>4806237.59719092</v>
      </c>
      <c r="F96" s="34" t="n">
        <f aca="false">E96-C96</f>
        <v>843648.956790912</v>
      </c>
      <c r="G96" s="37"/>
      <c r="H96" s="35" t="e">
        <f aca="false">VLOOKUP(A96,'Power Summary by Day '!$A$19:$G$249,3,FALSE())</f>
        <v>#N/A</v>
      </c>
      <c r="I96" s="33" t="e">
        <f aca="false">VLOOKUP(A96,'Power Summary by Day '!$Y$19:$AB$251,4,FALSE())</f>
        <v>#N/A</v>
      </c>
      <c r="J96" s="34" t="e">
        <f aca="false">H96-I96</f>
        <v>#N/A</v>
      </c>
      <c r="K96" s="33" t="e">
        <f aca="false">VLOOKUP(A96,'Power Summary by Day '!$A$19:$G$249,7,FALSE())</f>
        <v>#N/A</v>
      </c>
      <c r="L96" s="36" t="e">
        <f aca="false">K96-I96</f>
        <v>#N/A</v>
      </c>
      <c r="M96" s="37"/>
      <c r="N96" s="29"/>
      <c r="O96" s="30"/>
      <c r="P96" s="30"/>
      <c r="Q96" s="30"/>
      <c r="R96" s="30"/>
      <c r="S96" s="30"/>
      <c r="T96" s="30"/>
      <c r="U96" s="30"/>
      <c r="V96" s="30"/>
      <c r="W96" s="31"/>
      <c r="Y96" s="30"/>
      <c r="Z96" s="30"/>
      <c r="AA96" s="31"/>
      <c r="AB96" s="30"/>
      <c r="AC96" s="30"/>
      <c r="AD96" s="30"/>
      <c r="AE96" s="30"/>
      <c r="AF96" s="30"/>
      <c r="AG96" s="31"/>
    </row>
    <row r="97" customFormat="false" ht="12.75" hidden="false" customHeight="false" outlineLevel="0" collapsed="false">
      <c r="A97" s="20" t="n">
        <v>36663</v>
      </c>
      <c r="B97" s="32" t="n">
        <f aca="false">VLOOKUP($A97,'NG Summary by Day'!$A$22:$F$480,4,FALSE())*1000</f>
        <v>33624135.2594707</v>
      </c>
      <c r="C97" s="33" t="n">
        <f aca="false">VLOOKUP(A97,'NG Summary by Day'!$T$21:$W$486,4,FALSE())</f>
        <v>26622843.248</v>
      </c>
      <c r="D97" s="34" t="n">
        <f aca="false">B97-C97</f>
        <v>7001292.0114707</v>
      </c>
      <c r="E97" s="32" t="n">
        <f aca="false">VLOOKUP(A97,'NG Summary by Day'!$A$22:$F$480,6,FALSE())*1000</f>
        <v>33624135.2594707</v>
      </c>
      <c r="F97" s="34" t="n">
        <f aca="false">E97-C97</f>
        <v>7001292.0114707</v>
      </c>
      <c r="G97" s="37"/>
      <c r="H97" s="35" t="e">
        <f aca="false">VLOOKUP(A97,'Power Summary by Day '!$A$19:$G$249,3,FALSE())</f>
        <v>#N/A</v>
      </c>
      <c r="I97" s="33" t="e">
        <f aca="false">VLOOKUP(A97,'Power Summary by Day '!$Y$19:$AB$251,4,FALSE())</f>
        <v>#N/A</v>
      </c>
      <c r="J97" s="34" t="e">
        <f aca="false">H97-I97</f>
        <v>#N/A</v>
      </c>
      <c r="K97" s="33" t="e">
        <f aca="false">VLOOKUP(A97,'Power Summary by Day '!$A$19:$G$249,7,FALSE())</f>
        <v>#N/A</v>
      </c>
      <c r="L97" s="36" t="e">
        <f aca="false">K97-I97</f>
        <v>#N/A</v>
      </c>
      <c r="M97" s="37"/>
      <c r="N97" s="29"/>
      <c r="O97" s="30"/>
      <c r="P97" s="30"/>
      <c r="Q97" s="30"/>
      <c r="R97" s="30"/>
      <c r="S97" s="30"/>
      <c r="T97" s="30"/>
      <c r="U97" s="30"/>
      <c r="V97" s="30"/>
      <c r="W97" s="31"/>
      <c r="Y97" s="30"/>
      <c r="Z97" s="30"/>
      <c r="AA97" s="31"/>
      <c r="AB97" s="30"/>
      <c r="AC97" s="30"/>
      <c r="AD97" s="30"/>
      <c r="AE97" s="30"/>
      <c r="AF97" s="30"/>
      <c r="AG97" s="31"/>
    </row>
    <row r="98" customFormat="false" ht="12.75" hidden="false" customHeight="false" outlineLevel="0" collapsed="false">
      <c r="A98" s="20" t="n">
        <v>36664</v>
      </c>
      <c r="B98" s="32" t="n">
        <f aca="false">VLOOKUP($A98,'NG Summary by Day'!$A$22:$F$480,4,FALSE())*1000</f>
        <v>-9298255.56495306</v>
      </c>
      <c r="C98" s="33" t="n">
        <f aca="false">VLOOKUP(A98,'NG Summary by Day'!$T$21:$W$486,4,FALSE())</f>
        <v>-10397344.955</v>
      </c>
      <c r="D98" s="34" t="n">
        <f aca="false">B98-C98</f>
        <v>1099089.39004694</v>
      </c>
      <c r="E98" s="32" t="n">
        <f aca="false">VLOOKUP(A98,'NG Summary by Day'!$A$22:$F$480,6,FALSE())*1000</f>
        <v>-9298255.56495306</v>
      </c>
      <c r="F98" s="34" t="n">
        <f aca="false">E98-C98</f>
        <v>1099089.39004694</v>
      </c>
      <c r="G98" s="37"/>
      <c r="H98" s="35" t="e">
        <f aca="false">VLOOKUP(A98,'Power Summary by Day '!$A$19:$G$249,3,FALSE())</f>
        <v>#N/A</v>
      </c>
      <c r="I98" s="33" t="e">
        <f aca="false">VLOOKUP(A98,'Power Summary by Day '!$Y$19:$AB$251,4,FALSE())</f>
        <v>#N/A</v>
      </c>
      <c r="J98" s="34" t="e">
        <f aca="false">H98-I98</f>
        <v>#N/A</v>
      </c>
      <c r="K98" s="33" t="e">
        <f aca="false">VLOOKUP(A98,'Power Summary by Day '!$A$19:$G$249,7,FALSE())</f>
        <v>#N/A</v>
      </c>
      <c r="L98" s="36" t="e">
        <f aca="false">K98-I98</f>
        <v>#N/A</v>
      </c>
      <c r="M98" s="37"/>
      <c r="N98" s="29"/>
      <c r="O98" s="30"/>
      <c r="P98" s="30"/>
      <c r="Q98" s="30"/>
      <c r="R98" s="30"/>
      <c r="S98" s="30"/>
      <c r="T98" s="30"/>
      <c r="U98" s="30"/>
      <c r="V98" s="30"/>
      <c r="W98" s="31"/>
      <c r="Y98" s="30"/>
      <c r="Z98" s="30"/>
      <c r="AA98" s="31"/>
      <c r="AB98" s="30"/>
      <c r="AC98" s="30"/>
      <c r="AD98" s="30"/>
      <c r="AE98" s="30"/>
      <c r="AF98" s="30"/>
      <c r="AG98" s="31"/>
    </row>
    <row r="99" customFormat="false" ht="12.75" hidden="false" customHeight="false" outlineLevel="0" collapsed="false">
      <c r="A99" s="20" t="n">
        <v>36665</v>
      </c>
      <c r="B99" s="32" t="n">
        <f aca="false">VLOOKUP($A99,'NG Summary by Day'!$A$22:$F$480,4,FALSE())*1000</f>
        <v>14572435.8725081</v>
      </c>
      <c r="C99" s="33" t="e">
        <f aca="false">VLOOKUP(A99,'NG Summary by Day'!$T$21:$W$486,4,FALSE())</f>
        <v>#N/A</v>
      </c>
      <c r="D99" s="34" t="e">
        <f aca="false">B99-C99</f>
        <v>#N/A</v>
      </c>
      <c r="E99" s="32" t="n">
        <f aca="false">VLOOKUP(A99,'NG Summary by Day'!$A$22:$F$480,6,FALSE())*1000</f>
        <v>14572435.8725081</v>
      </c>
      <c r="F99" s="34" t="e">
        <f aca="false">E99-C99</f>
        <v>#N/A</v>
      </c>
      <c r="G99" s="37"/>
      <c r="H99" s="35" t="e">
        <f aca="false">VLOOKUP(A99,'Power Summary by Day '!$A$19:$G$249,3,FALSE())</f>
        <v>#N/A</v>
      </c>
      <c r="I99" s="33" t="e">
        <f aca="false">VLOOKUP(A99,'Power Summary by Day '!$Y$19:$AB$251,4,FALSE())</f>
        <v>#N/A</v>
      </c>
      <c r="J99" s="34" t="e">
        <f aca="false">H99-I99</f>
        <v>#N/A</v>
      </c>
      <c r="K99" s="33" t="e">
        <f aca="false">VLOOKUP(A99,'Power Summary by Day '!$A$19:$G$249,7,FALSE())</f>
        <v>#N/A</v>
      </c>
      <c r="L99" s="36" t="e">
        <f aca="false">K99-I99</f>
        <v>#N/A</v>
      </c>
      <c r="M99" s="37"/>
      <c r="N99" s="29"/>
      <c r="O99" s="30"/>
      <c r="P99" s="30"/>
      <c r="Q99" s="30"/>
      <c r="R99" s="30"/>
      <c r="S99" s="30"/>
      <c r="T99" s="30"/>
      <c r="U99" s="30"/>
      <c r="V99" s="30"/>
      <c r="W99" s="31"/>
      <c r="Y99" s="30"/>
      <c r="Z99" s="30"/>
      <c r="AA99" s="31"/>
      <c r="AB99" s="30"/>
      <c r="AC99" s="30"/>
      <c r="AD99" s="30"/>
      <c r="AE99" s="30"/>
      <c r="AF99" s="30"/>
      <c r="AG99" s="31"/>
    </row>
    <row r="100" customFormat="false" ht="12.75" hidden="false" customHeight="false" outlineLevel="0" collapsed="false">
      <c r="A100" s="20" t="n">
        <v>36668</v>
      </c>
      <c r="B100" s="32" t="n">
        <f aca="false">VLOOKUP($A100,'NG Summary by Day'!$A$22:$F$480,4,FALSE())*1000</f>
        <v>-8783911.46913472</v>
      </c>
      <c r="C100" s="33" t="n">
        <f aca="false">VLOOKUP(A100,'NG Summary by Day'!$T$21:$W$486,4,FALSE())</f>
        <v>-6594136.3538</v>
      </c>
      <c r="D100" s="34" t="n">
        <f aca="false">B100-C100</f>
        <v>-2189775.11533472</v>
      </c>
      <c r="E100" s="32" t="n">
        <f aca="false">VLOOKUP(A100,'NG Summary by Day'!$A$22:$F$480,6,FALSE())*1000</f>
        <v>-8783911.46913472</v>
      </c>
      <c r="F100" s="34" t="n">
        <f aca="false">E100-C100</f>
        <v>-2189775.11533472</v>
      </c>
      <c r="G100" s="37"/>
      <c r="H100" s="35" t="e">
        <f aca="false">VLOOKUP(A100,'Power Summary by Day '!$A$19:$G$249,3,FALSE())</f>
        <v>#N/A</v>
      </c>
      <c r="I100" s="33" t="e">
        <f aca="false">VLOOKUP(A100,'Power Summary by Day '!$Y$19:$AB$251,4,FALSE())</f>
        <v>#N/A</v>
      </c>
      <c r="J100" s="34" t="e">
        <f aca="false">H100-I100</f>
        <v>#N/A</v>
      </c>
      <c r="K100" s="33" t="e">
        <f aca="false">VLOOKUP(A100,'Power Summary by Day '!$A$19:$G$249,7,FALSE())</f>
        <v>#N/A</v>
      </c>
      <c r="L100" s="36" t="e">
        <f aca="false">K100-I100</f>
        <v>#N/A</v>
      </c>
      <c r="M100" s="37"/>
      <c r="N100" s="29"/>
      <c r="O100" s="30"/>
      <c r="P100" s="30"/>
      <c r="Q100" s="30"/>
      <c r="R100" s="30"/>
      <c r="S100" s="30"/>
      <c r="T100" s="30"/>
      <c r="U100" s="30"/>
      <c r="V100" s="30"/>
      <c r="W100" s="31"/>
      <c r="Y100" s="30"/>
      <c r="Z100" s="30"/>
      <c r="AA100" s="31"/>
      <c r="AB100" s="30"/>
      <c r="AC100" s="30"/>
      <c r="AD100" s="30"/>
      <c r="AE100" s="30"/>
      <c r="AF100" s="30"/>
      <c r="AG100" s="31"/>
    </row>
    <row r="101" customFormat="false" ht="12.75" hidden="false" customHeight="false" outlineLevel="0" collapsed="false">
      <c r="A101" s="20" t="n">
        <v>36669</v>
      </c>
      <c r="B101" s="32" t="n">
        <f aca="false">VLOOKUP($A101,'NG Summary by Day'!$A$22:$F$480,4,FALSE())*1000</f>
        <v>8395111.42985109</v>
      </c>
      <c r="C101" s="33" t="n">
        <f aca="false">VLOOKUP(A101,'NG Summary by Day'!$T$21:$W$486,4,FALSE())</f>
        <v>8349817.8541</v>
      </c>
      <c r="D101" s="34" t="n">
        <f aca="false">B101-C101</f>
        <v>45293.5757510848</v>
      </c>
      <c r="E101" s="32" t="n">
        <f aca="false">VLOOKUP(A101,'NG Summary by Day'!$A$22:$F$480,6,FALSE())*1000</f>
        <v>8395111.42985109</v>
      </c>
      <c r="F101" s="34" t="n">
        <f aca="false">E101-C101</f>
        <v>45293.5757510848</v>
      </c>
      <c r="G101" s="37"/>
      <c r="H101" s="35" t="e">
        <f aca="false">VLOOKUP(A101,'Power Summary by Day '!$A$19:$G$249,3,FALSE())</f>
        <v>#N/A</v>
      </c>
      <c r="I101" s="33" t="e">
        <f aca="false">VLOOKUP(A101,'Power Summary by Day '!$Y$19:$AB$251,4,FALSE())</f>
        <v>#N/A</v>
      </c>
      <c r="J101" s="34" t="e">
        <f aca="false">H101-I101</f>
        <v>#N/A</v>
      </c>
      <c r="K101" s="33" t="e">
        <f aca="false">VLOOKUP(A101,'Power Summary by Day '!$A$19:$G$249,7,FALSE())</f>
        <v>#N/A</v>
      </c>
      <c r="L101" s="36" t="e">
        <f aca="false">K101-I101</f>
        <v>#N/A</v>
      </c>
      <c r="M101" s="37"/>
      <c r="N101" s="29"/>
      <c r="O101" s="30"/>
      <c r="P101" s="30"/>
      <c r="Q101" s="30"/>
      <c r="R101" s="30"/>
      <c r="S101" s="30"/>
      <c r="T101" s="30"/>
      <c r="U101" s="30"/>
      <c r="V101" s="30"/>
      <c r="W101" s="31"/>
      <c r="Y101" s="30"/>
      <c r="Z101" s="30"/>
      <c r="AA101" s="31"/>
      <c r="AB101" s="30"/>
      <c r="AC101" s="30"/>
      <c r="AD101" s="30"/>
      <c r="AE101" s="30"/>
      <c r="AF101" s="30"/>
      <c r="AG101" s="31"/>
    </row>
    <row r="102" customFormat="false" ht="12.75" hidden="false" customHeight="false" outlineLevel="0" collapsed="false">
      <c r="A102" s="20" t="n">
        <v>36670</v>
      </c>
      <c r="B102" s="32" t="n">
        <f aca="false">VLOOKUP($A102,'NG Summary by Day'!$A$22:$F$480,4,FALSE())*1000</f>
        <v>58807401.1572709</v>
      </c>
      <c r="C102" s="33" t="n">
        <f aca="false">VLOOKUP(A102,'NG Summary by Day'!$T$21:$W$486,4,FALSE())</f>
        <v>58492368.6671</v>
      </c>
      <c r="D102" s="34" t="n">
        <f aca="false">B102-C102</f>
        <v>315032.490170918</v>
      </c>
      <c r="E102" s="32" t="n">
        <f aca="false">VLOOKUP(A102,'NG Summary by Day'!$A$22:$F$480,6,FALSE())*1000</f>
        <v>58807401.1572709</v>
      </c>
      <c r="F102" s="34" t="n">
        <f aca="false">E102-C102</f>
        <v>315032.490170918</v>
      </c>
      <c r="G102" s="37"/>
      <c r="H102" s="35" t="e">
        <f aca="false">VLOOKUP(A102,'Power Summary by Day '!$A$19:$G$249,3,FALSE())</f>
        <v>#N/A</v>
      </c>
      <c r="I102" s="33" t="e">
        <f aca="false">VLOOKUP(A102,'Power Summary by Day '!$Y$19:$AB$251,4,FALSE())</f>
        <v>#N/A</v>
      </c>
      <c r="J102" s="34" t="e">
        <f aca="false">H102-I102</f>
        <v>#N/A</v>
      </c>
      <c r="K102" s="33" t="e">
        <f aca="false">VLOOKUP(A102,'Power Summary by Day '!$A$19:$G$249,7,FALSE())</f>
        <v>#N/A</v>
      </c>
      <c r="L102" s="36" t="e">
        <f aca="false">K102-I102</f>
        <v>#N/A</v>
      </c>
      <c r="M102" s="37"/>
      <c r="N102" s="29"/>
      <c r="O102" s="30"/>
      <c r="P102" s="30"/>
      <c r="Q102" s="30"/>
      <c r="R102" s="30"/>
      <c r="S102" s="30"/>
      <c r="T102" s="30"/>
      <c r="U102" s="30"/>
      <c r="V102" s="30"/>
      <c r="W102" s="31"/>
      <c r="Y102" s="30"/>
      <c r="Z102" s="30"/>
      <c r="AA102" s="31"/>
      <c r="AB102" s="30"/>
      <c r="AC102" s="30"/>
      <c r="AD102" s="30"/>
      <c r="AE102" s="30"/>
      <c r="AF102" s="30"/>
      <c r="AG102" s="31"/>
    </row>
    <row r="103" customFormat="false" ht="12.75" hidden="false" customHeight="false" outlineLevel="0" collapsed="false">
      <c r="A103" s="20" t="n">
        <v>36671</v>
      </c>
      <c r="B103" s="32" t="n">
        <f aca="false">VLOOKUP($A103,'NG Summary by Day'!$A$22:$F$480,4,FALSE())*1000</f>
        <v>23134000</v>
      </c>
      <c r="C103" s="33" t="n">
        <f aca="false">VLOOKUP(A103,'NG Summary by Day'!$T$21:$W$486,4,FALSE())</f>
        <v>23204375.2292</v>
      </c>
      <c r="D103" s="34" t="n">
        <f aca="false">B103-C103</f>
        <v>-70375.2292000018</v>
      </c>
      <c r="E103" s="32" t="n">
        <f aca="false">VLOOKUP(A103,'NG Summary by Day'!$A$22:$F$480,6,FALSE())*1000</f>
        <v>23134000</v>
      </c>
      <c r="F103" s="34" t="n">
        <f aca="false">E103-C103</f>
        <v>-70375.2292000018</v>
      </c>
      <c r="G103" s="37"/>
      <c r="H103" s="35" t="e">
        <f aca="false">VLOOKUP(A103,'Power Summary by Day '!$A$19:$G$249,3,FALSE())</f>
        <v>#N/A</v>
      </c>
      <c r="I103" s="33" t="e">
        <f aca="false">VLOOKUP(A103,'Power Summary by Day '!$Y$19:$AB$251,4,FALSE())</f>
        <v>#N/A</v>
      </c>
      <c r="J103" s="34" t="e">
        <f aca="false">H103-I103</f>
        <v>#N/A</v>
      </c>
      <c r="K103" s="33" t="e">
        <f aca="false">VLOOKUP(A103,'Power Summary by Day '!$A$19:$G$249,7,FALSE())</f>
        <v>#N/A</v>
      </c>
      <c r="L103" s="36" t="e">
        <f aca="false">K103-I103</f>
        <v>#N/A</v>
      </c>
      <c r="M103" s="37"/>
      <c r="N103" s="29"/>
      <c r="O103" s="30"/>
      <c r="P103" s="30"/>
      <c r="Q103" s="30"/>
      <c r="R103" s="30"/>
      <c r="S103" s="30"/>
      <c r="T103" s="30"/>
      <c r="U103" s="30"/>
      <c r="V103" s="30"/>
      <c r="W103" s="31"/>
      <c r="Y103" s="30"/>
      <c r="Z103" s="30"/>
      <c r="AA103" s="31"/>
      <c r="AB103" s="30"/>
      <c r="AC103" s="30"/>
      <c r="AD103" s="30"/>
      <c r="AE103" s="30"/>
      <c r="AF103" s="30"/>
      <c r="AG103" s="31"/>
    </row>
    <row r="104" customFormat="false" ht="12.75" hidden="false" customHeight="false" outlineLevel="0" collapsed="false">
      <c r="A104" s="20" t="n">
        <v>36672</v>
      </c>
      <c r="B104" s="32" t="n">
        <f aca="false">VLOOKUP($A104,'NG Summary by Day'!$A$22:$F$480,4,FALSE())*1000</f>
        <v>10725796.0633992</v>
      </c>
      <c r="C104" s="33" t="n">
        <f aca="false">VLOOKUP(A104,'NG Summary by Day'!$T$21:$W$486,4,FALSE())</f>
        <v>6485843.0783</v>
      </c>
      <c r="D104" s="34" t="n">
        <f aca="false">B104-C104</f>
        <v>4239952.98509921</v>
      </c>
      <c r="E104" s="32" t="n">
        <f aca="false">VLOOKUP(A104,'NG Summary by Day'!$A$22:$F$480,6,FALSE())*1000</f>
        <v>10725796.0633992</v>
      </c>
      <c r="F104" s="34" t="n">
        <f aca="false">E104-C104</f>
        <v>4239952.98509921</v>
      </c>
      <c r="G104" s="37"/>
      <c r="H104" s="35" t="e">
        <f aca="false">VLOOKUP(A104,'Power Summary by Day '!$A$19:$G$249,3,FALSE())</f>
        <v>#N/A</v>
      </c>
      <c r="I104" s="33" t="e">
        <f aca="false">VLOOKUP(A104,'Power Summary by Day '!$Y$19:$AB$251,4,FALSE())</f>
        <v>#N/A</v>
      </c>
      <c r="J104" s="34" t="e">
        <f aca="false">H104-I104</f>
        <v>#N/A</v>
      </c>
      <c r="K104" s="33" t="e">
        <f aca="false">VLOOKUP(A104,'Power Summary by Day '!$A$19:$G$249,7,FALSE())</f>
        <v>#N/A</v>
      </c>
      <c r="L104" s="36" t="e">
        <f aca="false">K104-I104</f>
        <v>#N/A</v>
      </c>
      <c r="M104" s="37"/>
      <c r="N104" s="29"/>
      <c r="O104" s="30"/>
      <c r="P104" s="30"/>
      <c r="Q104" s="30"/>
      <c r="R104" s="30"/>
      <c r="S104" s="30"/>
      <c r="T104" s="30"/>
      <c r="U104" s="30"/>
      <c r="V104" s="30"/>
      <c r="W104" s="31"/>
      <c r="Y104" s="30"/>
      <c r="Z104" s="30"/>
      <c r="AA104" s="31"/>
      <c r="AB104" s="30"/>
      <c r="AC104" s="30"/>
      <c r="AD104" s="30"/>
      <c r="AE104" s="30"/>
      <c r="AF104" s="30"/>
      <c r="AG104" s="31"/>
    </row>
    <row r="105" customFormat="false" ht="12.75" hidden="false" customHeight="false" outlineLevel="0" collapsed="false">
      <c r="A105" s="20" t="n">
        <v>36676</v>
      </c>
      <c r="B105" s="32" t="n">
        <f aca="false">VLOOKUP($A105,'NG Summary by Day'!$A$22:$F$480,4,FALSE())*1000</f>
        <v>10384132.387262</v>
      </c>
      <c r="C105" s="33" t="n">
        <f aca="false">VLOOKUP(A105,'NG Summary by Day'!$T$21:$W$486,4,FALSE())</f>
        <v>4162954.3878</v>
      </c>
      <c r="D105" s="34" t="n">
        <f aca="false">B105-C105</f>
        <v>6221177.99946204</v>
      </c>
      <c r="E105" s="32" t="n">
        <f aca="false">VLOOKUP(A105,'NG Summary by Day'!$A$22:$F$480,6,FALSE())*1000</f>
        <v>10384132.387262</v>
      </c>
      <c r="F105" s="34" t="n">
        <f aca="false">E105-C105</f>
        <v>6221177.99946204</v>
      </c>
      <c r="G105" s="37"/>
      <c r="H105" s="35" t="e">
        <f aca="false">VLOOKUP(A105,'Power Summary by Day '!$A$19:$G$249,3,FALSE())</f>
        <v>#N/A</v>
      </c>
      <c r="I105" s="33" t="e">
        <f aca="false">VLOOKUP(A105,'Power Summary by Day '!$Y$19:$AB$251,4,FALSE())</f>
        <v>#N/A</v>
      </c>
      <c r="J105" s="34" t="e">
        <f aca="false">H105-I105</f>
        <v>#N/A</v>
      </c>
      <c r="K105" s="33" t="e">
        <f aca="false">VLOOKUP(A105,'Power Summary by Day '!$A$19:$G$249,7,FALSE())</f>
        <v>#N/A</v>
      </c>
      <c r="L105" s="36" t="e">
        <f aca="false">K105-I105</f>
        <v>#N/A</v>
      </c>
      <c r="M105" s="37"/>
      <c r="N105" s="29"/>
      <c r="O105" s="30"/>
      <c r="P105" s="30"/>
      <c r="Q105" s="30"/>
      <c r="R105" s="30"/>
      <c r="S105" s="30"/>
      <c r="T105" s="30"/>
      <c r="U105" s="30"/>
      <c r="V105" s="30"/>
      <c r="W105" s="31"/>
      <c r="Y105" s="30"/>
      <c r="Z105" s="30"/>
      <c r="AA105" s="31"/>
      <c r="AB105" s="30"/>
      <c r="AC105" s="30"/>
      <c r="AD105" s="30"/>
      <c r="AE105" s="30"/>
      <c r="AF105" s="30"/>
      <c r="AG105" s="31"/>
    </row>
    <row r="106" customFormat="false" ht="12.75" hidden="false" customHeight="false" outlineLevel="0" collapsed="false">
      <c r="A106" s="20" t="n">
        <v>36677</v>
      </c>
      <c r="B106" s="32" t="n">
        <f aca="false">VLOOKUP($A106,'NG Summary by Day'!$A$22:$F$480,4,FALSE())*1000</f>
        <v>-8089095.38368805</v>
      </c>
      <c r="C106" s="33" t="n">
        <f aca="false">VLOOKUP(A106,'NG Summary by Day'!$T$21:$W$486,4,FALSE())</f>
        <v>-7793264.6526</v>
      </c>
      <c r="D106" s="34" t="n">
        <f aca="false">B106-C106</f>
        <v>-295830.731088048</v>
      </c>
      <c r="E106" s="32" t="n">
        <f aca="false">VLOOKUP(A106,'NG Summary by Day'!$A$22:$F$480,6,FALSE())*1000</f>
        <v>-8089095.38368805</v>
      </c>
      <c r="F106" s="34" t="n">
        <f aca="false">E106-C106</f>
        <v>-295830.731088048</v>
      </c>
      <c r="G106" s="37"/>
      <c r="H106" s="35" t="e">
        <f aca="false">VLOOKUP(A106,'Power Summary by Day '!$A$19:$G$249,3,FALSE())</f>
        <v>#N/A</v>
      </c>
      <c r="I106" s="33" t="e">
        <f aca="false">VLOOKUP(A106,'Power Summary by Day '!$Y$19:$AB$251,4,FALSE())</f>
        <v>#N/A</v>
      </c>
      <c r="J106" s="34" t="e">
        <f aca="false">H106-I106</f>
        <v>#N/A</v>
      </c>
      <c r="K106" s="33" t="e">
        <f aca="false">VLOOKUP(A106,'Power Summary by Day '!$A$19:$G$249,7,FALSE())</f>
        <v>#N/A</v>
      </c>
      <c r="L106" s="36" t="e">
        <f aca="false">K106-I106</f>
        <v>#N/A</v>
      </c>
      <c r="M106" s="37"/>
      <c r="N106" s="29"/>
      <c r="O106" s="30"/>
      <c r="P106" s="30"/>
      <c r="Q106" s="30"/>
      <c r="R106" s="30"/>
      <c r="S106" s="30"/>
      <c r="T106" s="30"/>
      <c r="U106" s="30"/>
      <c r="V106" s="30"/>
      <c r="W106" s="31"/>
      <c r="Y106" s="30"/>
      <c r="Z106" s="30"/>
      <c r="AA106" s="31"/>
      <c r="AB106" s="30"/>
      <c r="AC106" s="30"/>
      <c r="AD106" s="30"/>
      <c r="AE106" s="30"/>
      <c r="AF106" s="30"/>
      <c r="AG106" s="31"/>
    </row>
    <row r="107" customFormat="false" ht="12.75" hidden="false" customHeight="false" outlineLevel="0" collapsed="false">
      <c r="A107" s="20" t="n">
        <v>36678</v>
      </c>
      <c r="B107" s="32" t="n">
        <f aca="false">VLOOKUP($A107,'NG Summary by Day'!$A$22:$F$480,4,FALSE())*1000</f>
        <v>-17072956.3594332</v>
      </c>
      <c r="C107" s="33" t="e">
        <f aca="false">VLOOKUP(A107,'NG Summary by Day'!$T$21:$W$486,4,FALSE())</f>
        <v>#N/A</v>
      </c>
      <c r="D107" s="34" t="e">
        <f aca="false">B107-C107</f>
        <v>#N/A</v>
      </c>
      <c r="E107" s="32" t="n">
        <f aca="false">VLOOKUP(A107,'NG Summary by Day'!$A$22:$F$480,6,FALSE())*1000</f>
        <v>-17072956.3594332</v>
      </c>
      <c r="F107" s="34" t="e">
        <f aca="false">E107-C107</f>
        <v>#N/A</v>
      </c>
      <c r="G107" s="37"/>
      <c r="H107" s="35" t="e">
        <f aca="false">VLOOKUP(A107,'Power Summary by Day '!$A$19:$G$249,3,FALSE())</f>
        <v>#N/A</v>
      </c>
      <c r="I107" s="33" t="e">
        <f aca="false">VLOOKUP(A107,'Power Summary by Day '!$Y$19:$AB$251,4,FALSE())</f>
        <v>#N/A</v>
      </c>
      <c r="J107" s="34" t="e">
        <f aca="false">H107-I107</f>
        <v>#N/A</v>
      </c>
      <c r="K107" s="33" t="e">
        <f aca="false">VLOOKUP(A107,'Power Summary by Day '!$A$19:$G$249,7,FALSE())</f>
        <v>#N/A</v>
      </c>
      <c r="L107" s="36" t="e">
        <f aca="false">K107-I107</f>
        <v>#N/A</v>
      </c>
      <c r="M107" s="37"/>
      <c r="N107" s="29"/>
      <c r="O107" s="30"/>
      <c r="P107" s="30"/>
      <c r="Q107" s="30"/>
      <c r="R107" s="30"/>
      <c r="S107" s="30"/>
      <c r="T107" s="30"/>
      <c r="U107" s="30"/>
      <c r="V107" s="30"/>
      <c r="W107" s="31"/>
      <c r="Y107" s="30"/>
      <c r="Z107" s="30"/>
      <c r="AA107" s="31"/>
      <c r="AB107" s="30"/>
      <c r="AC107" s="30"/>
      <c r="AD107" s="30"/>
      <c r="AE107" s="30"/>
      <c r="AF107" s="30"/>
      <c r="AG107" s="31"/>
    </row>
    <row r="108" customFormat="false" ht="12.75" hidden="false" customHeight="false" outlineLevel="0" collapsed="false">
      <c r="A108" s="20" t="n">
        <v>36679</v>
      </c>
      <c r="B108" s="32" t="n">
        <f aca="false">VLOOKUP($A108,'NG Summary by Day'!$A$22:$F$480,4,FALSE())*1000</f>
        <v>-5347707.60573949</v>
      </c>
      <c r="C108" s="33" t="e">
        <f aca="false">VLOOKUP(A108,'NG Summary by Day'!$T$21:$W$486,4,FALSE())</f>
        <v>#N/A</v>
      </c>
      <c r="D108" s="34" t="e">
        <f aca="false">B108-C108</f>
        <v>#N/A</v>
      </c>
      <c r="E108" s="32" t="n">
        <f aca="false">VLOOKUP(A108,'NG Summary by Day'!$A$22:$F$480,6,FALSE())*1000</f>
        <v>-5347707.60573949</v>
      </c>
      <c r="F108" s="34" t="e">
        <f aca="false">E108-C108</f>
        <v>#N/A</v>
      </c>
      <c r="G108" s="37"/>
      <c r="H108" s="35" t="e">
        <f aca="false">VLOOKUP(A108,'Power Summary by Day '!$A$19:$G$249,3,FALSE())</f>
        <v>#N/A</v>
      </c>
      <c r="I108" s="33" t="e">
        <f aca="false">VLOOKUP(A108,'Power Summary by Day '!$Y$19:$AB$251,4,FALSE())</f>
        <v>#N/A</v>
      </c>
      <c r="J108" s="34" t="e">
        <f aca="false">H108-I108</f>
        <v>#N/A</v>
      </c>
      <c r="K108" s="33" t="e">
        <f aca="false">VLOOKUP(A108,'Power Summary by Day '!$A$19:$G$249,7,FALSE())</f>
        <v>#N/A</v>
      </c>
      <c r="L108" s="36" t="e">
        <f aca="false">K108-I108</f>
        <v>#N/A</v>
      </c>
      <c r="M108" s="37"/>
      <c r="N108" s="29"/>
      <c r="O108" s="30"/>
      <c r="P108" s="30"/>
      <c r="Q108" s="30"/>
      <c r="R108" s="30"/>
      <c r="S108" s="30"/>
      <c r="T108" s="30"/>
      <c r="U108" s="30"/>
      <c r="V108" s="30"/>
      <c r="W108" s="31"/>
      <c r="Y108" s="30"/>
      <c r="Z108" s="30"/>
      <c r="AA108" s="31"/>
      <c r="AB108" s="30"/>
      <c r="AC108" s="30"/>
      <c r="AD108" s="30"/>
      <c r="AE108" s="30"/>
      <c r="AF108" s="30"/>
      <c r="AG108" s="31"/>
    </row>
    <row r="109" customFormat="false" ht="12.75" hidden="false" customHeight="false" outlineLevel="0" collapsed="false">
      <c r="A109" s="20" t="n">
        <v>36682</v>
      </c>
      <c r="B109" s="32" t="n">
        <f aca="false">VLOOKUP($A109,'NG Summary by Day'!$A$22:$F$480,4,FALSE())*1000</f>
        <v>53986170.4196914</v>
      </c>
      <c r="C109" s="33" t="e">
        <f aca="false">VLOOKUP(A109,'NG Summary by Day'!$T$21:$W$486,4,FALSE())</f>
        <v>#N/A</v>
      </c>
      <c r="D109" s="34" t="e">
        <f aca="false">B109-C109</f>
        <v>#N/A</v>
      </c>
      <c r="E109" s="32" t="n">
        <f aca="false">VLOOKUP(A109,'NG Summary by Day'!$A$22:$F$480,6,FALSE())*1000</f>
        <v>53986170.4196914</v>
      </c>
      <c r="F109" s="34" t="e">
        <f aca="false">E109-C109</f>
        <v>#N/A</v>
      </c>
      <c r="G109" s="37"/>
      <c r="H109" s="35" t="e">
        <f aca="false">VLOOKUP(A109,'Power Summary by Day '!$A$19:$G$249,3,FALSE())</f>
        <v>#N/A</v>
      </c>
      <c r="I109" s="33" t="e">
        <f aca="false">VLOOKUP(A109,'Power Summary by Day '!$Y$19:$AB$251,4,FALSE())</f>
        <v>#N/A</v>
      </c>
      <c r="J109" s="34" t="e">
        <f aca="false">H109-I109</f>
        <v>#N/A</v>
      </c>
      <c r="K109" s="33" t="e">
        <f aca="false">VLOOKUP(A109,'Power Summary by Day '!$A$19:$G$249,7,FALSE())</f>
        <v>#N/A</v>
      </c>
      <c r="L109" s="36" t="e">
        <f aca="false">K109-I109</f>
        <v>#N/A</v>
      </c>
      <c r="M109" s="37"/>
      <c r="N109" s="29"/>
      <c r="O109" s="30"/>
      <c r="P109" s="30"/>
      <c r="Q109" s="30"/>
      <c r="R109" s="30"/>
      <c r="S109" s="30"/>
      <c r="T109" s="30"/>
      <c r="U109" s="30"/>
      <c r="V109" s="30"/>
      <c r="W109" s="31"/>
      <c r="Y109" s="30"/>
      <c r="Z109" s="30"/>
      <c r="AA109" s="31"/>
      <c r="AB109" s="30"/>
      <c r="AC109" s="30"/>
      <c r="AD109" s="30"/>
      <c r="AE109" s="30"/>
      <c r="AF109" s="30"/>
      <c r="AG109" s="31"/>
    </row>
    <row r="110" customFormat="false" ht="12.75" hidden="false" customHeight="false" outlineLevel="0" collapsed="false">
      <c r="A110" s="20" t="n">
        <v>36683</v>
      </c>
      <c r="B110" s="32" t="n">
        <f aca="false">VLOOKUP($A110,'NG Summary by Day'!$A$22:$F$480,4,FALSE())*1000</f>
        <v>-17300512.2771052</v>
      </c>
      <c r="C110" s="33" t="e">
        <f aca="false">VLOOKUP(A110,'NG Summary by Day'!$T$21:$W$486,4,FALSE())</f>
        <v>#N/A</v>
      </c>
      <c r="D110" s="34" t="e">
        <f aca="false">B110-C110</f>
        <v>#N/A</v>
      </c>
      <c r="E110" s="32" t="n">
        <f aca="false">VLOOKUP(A110,'NG Summary by Day'!$A$22:$F$480,6,FALSE())*1000</f>
        <v>-17300512.2771052</v>
      </c>
      <c r="F110" s="34" t="e">
        <f aca="false">E110-C110</f>
        <v>#N/A</v>
      </c>
      <c r="G110" s="37"/>
      <c r="H110" s="35" t="e">
        <f aca="false">VLOOKUP(A110,'Power Summary by Day '!$A$19:$G$249,3,FALSE())</f>
        <v>#N/A</v>
      </c>
      <c r="I110" s="33" t="e">
        <f aca="false">VLOOKUP(A110,'Power Summary by Day '!$Y$19:$AB$251,4,FALSE())</f>
        <v>#N/A</v>
      </c>
      <c r="J110" s="34" t="e">
        <f aca="false">H110-I110</f>
        <v>#N/A</v>
      </c>
      <c r="K110" s="33" t="e">
        <f aca="false">VLOOKUP(A110,'Power Summary by Day '!$A$19:$G$249,7,FALSE())</f>
        <v>#N/A</v>
      </c>
      <c r="L110" s="36" t="e">
        <f aca="false">K110-I110</f>
        <v>#N/A</v>
      </c>
      <c r="M110" s="37"/>
      <c r="N110" s="29"/>
      <c r="O110" s="30"/>
      <c r="P110" s="30"/>
      <c r="Q110" s="30"/>
      <c r="R110" s="30"/>
      <c r="S110" s="30"/>
      <c r="T110" s="30"/>
      <c r="U110" s="30"/>
      <c r="V110" s="30"/>
      <c r="W110" s="31"/>
      <c r="Y110" s="30"/>
      <c r="Z110" s="30"/>
      <c r="AA110" s="31"/>
      <c r="AB110" s="30"/>
      <c r="AC110" s="30"/>
      <c r="AD110" s="30"/>
      <c r="AE110" s="30"/>
      <c r="AF110" s="30"/>
      <c r="AG110" s="31"/>
    </row>
    <row r="111" customFormat="false" ht="12.75" hidden="false" customHeight="false" outlineLevel="0" collapsed="false">
      <c r="A111" s="20" t="n">
        <v>36684</v>
      </c>
      <c r="B111" s="32" t="n">
        <f aca="false">VLOOKUP($A111,'NG Summary by Day'!$A$22:$F$480,4,FALSE())*1000</f>
        <v>-41228975.2893756</v>
      </c>
      <c r="C111" s="33" t="e">
        <f aca="false">VLOOKUP(A111,'NG Summary by Day'!$T$21:$W$486,4,FALSE())</f>
        <v>#N/A</v>
      </c>
      <c r="D111" s="34" t="e">
        <f aca="false">B111-C111</f>
        <v>#N/A</v>
      </c>
      <c r="E111" s="32" t="n">
        <f aca="false">VLOOKUP(A111,'NG Summary by Day'!$A$22:$F$480,6,FALSE())*1000</f>
        <v>-41228975.2893756</v>
      </c>
      <c r="F111" s="34" t="e">
        <f aca="false">E111-C111</f>
        <v>#N/A</v>
      </c>
      <c r="G111" s="37"/>
      <c r="H111" s="35" t="e">
        <f aca="false">VLOOKUP(A111,'Power Summary by Day '!$A$19:$G$249,3,FALSE())</f>
        <v>#N/A</v>
      </c>
      <c r="I111" s="33" t="e">
        <f aca="false">VLOOKUP(A111,'Power Summary by Day '!$Y$19:$AB$251,4,FALSE())</f>
        <v>#N/A</v>
      </c>
      <c r="J111" s="34" t="e">
        <f aca="false">H111-I111</f>
        <v>#N/A</v>
      </c>
      <c r="K111" s="33" t="e">
        <f aca="false">VLOOKUP(A111,'Power Summary by Day '!$A$19:$G$249,7,FALSE())</f>
        <v>#N/A</v>
      </c>
      <c r="L111" s="36" t="e">
        <f aca="false">K111-I111</f>
        <v>#N/A</v>
      </c>
      <c r="M111" s="37"/>
      <c r="N111" s="29"/>
      <c r="O111" s="30"/>
      <c r="P111" s="30"/>
      <c r="Q111" s="30"/>
      <c r="R111" s="30"/>
      <c r="S111" s="30"/>
      <c r="T111" s="30"/>
      <c r="U111" s="30"/>
      <c r="V111" s="30"/>
      <c r="W111" s="31"/>
      <c r="Y111" s="30"/>
      <c r="Z111" s="30"/>
      <c r="AA111" s="31"/>
      <c r="AB111" s="30"/>
      <c r="AC111" s="30"/>
      <c r="AD111" s="30"/>
      <c r="AE111" s="30"/>
      <c r="AF111" s="30"/>
      <c r="AG111" s="31"/>
    </row>
    <row r="112" customFormat="false" ht="12.75" hidden="false" customHeight="false" outlineLevel="0" collapsed="false">
      <c r="A112" s="20" t="n">
        <v>36685</v>
      </c>
      <c r="B112" s="32" t="n">
        <f aca="false">VLOOKUP($A112,'NG Summary by Day'!$A$22:$F$480,4,FALSE())*1000</f>
        <v>13597785.6213926</v>
      </c>
      <c r="C112" s="33" t="e">
        <f aca="false">VLOOKUP(A112,'NG Summary by Day'!$T$21:$W$486,4,FALSE())</f>
        <v>#N/A</v>
      </c>
      <c r="D112" s="34" t="e">
        <f aca="false">B112-C112</f>
        <v>#N/A</v>
      </c>
      <c r="E112" s="32" t="n">
        <f aca="false">VLOOKUP(A112,'NG Summary by Day'!$A$22:$F$480,6,FALSE())*1000</f>
        <v>13597785.6213926</v>
      </c>
      <c r="F112" s="34" t="e">
        <f aca="false">E112-C112</f>
        <v>#N/A</v>
      </c>
      <c r="G112" s="37"/>
      <c r="H112" s="35" t="e">
        <f aca="false">VLOOKUP(A112,'Power Summary by Day '!$A$19:$G$249,3,FALSE())</f>
        <v>#N/A</v>
      </c>
      <c r="I112" s="33" t="e">
        <f aca="false">VLOOKUP(A112,'Power Summary by Day '!$Y$19:$AB$251,4,FALSE())</f>
        <v>#N/A</v>
      </c>
      <c r="J112" s="34" t="e">
        <f aca="false">H112-I112</f>
        <v>#N/A</v>
      </c>
      <c r="K112" s="33" t="e">
        <f aca="false">VLOOKUP(A112,'Power Summary by Day '!$A$19:$G$249,7,FALSE())</f>
        <v>#N/A</v>
      </c>
      <c r="L112" s="36" t="e">
        <f aca="false">K112-I112</f>
        <v>#N/A</v>
      </c>
      <c r="M112" s="37"/>
      <c r="N112" s="29"/>
      <c r="O112" s="30"/>
      <c r="P112" s="30"/>
      <c r="Q112" s="30"/>
      <c r="R112" s="30"/>
      <c r="S112" s="30"/>
      <c r="T112" s="30"/>
      <c r="U112" s="30"/>
      <c r="V112" s="30"/>
      <c r="W112" s="31"/>
      <c r="Y112" s="30"/>
      <c r="Z112" s="30"/>
      <c r="AA112" s="31"/>
      <c r="AB112" s="30"/>
      <c r="AC112" s="30"/>
      <c r="AD112" s="30"/>
      <c r="AE112" s="30"/>
      <c r="AF112" s="30"/>
      <c r="AG112" s="31"/>
    </row>
    <row r="113" customFormat="false" ht="12.75" hidden="false" customHeight="false" outlineLevel="0" collapsed="false">
      <c r="A113" s="20" t="n">
        <v>36686</v>
      </c>
      <c r="B113" s="32" t="n">
        <f aca="false">VLOOKUP($A113,'NG Summary by Day'!$A$22:$F$480,4,FALSE())*1000</f>
        <v>15496548.6265133</v>
      </c>
      <c r="C113" s="33" t="e">
        <f aca="false">VLOOKUP(A113,'NG Summary by Day'!$T$21:$W$486,4,FALSE())</f>
        <v>#N/A</v>
      </c>
      <c r="D113" s="34" t="e">
        <f aca="false">B113-C113</f>
        <v>#N/A</v>
      </c>
      <c r="E113" s="32" t="n">
        <f aca="false">VLOOKUP(A113,'NG Summary by Day'!$A$22:$F$480,6,FALSE())*1000</f>
        <v>15496548.6265133</v>
      </c>
      <c r="F113" s="34" t="e">
        <f aca="false">E113-C113</f>
        <v>#N/A</v>
      </c>
      <c r="G113" s="37"/>
      <c r="H113" s="35" t="e">
        <f aca="false">VLOOKUP(A113,'Power Summary by Day '!$A$19:$G$249,3,FALSE())</f>
        <v>#N/A</v>
      </c>
      <c r="I113" s="33" t="e">
        <f aca="false">VLOOKUP(A113,'Power Summary by Day '!$Y$19:$AB$251,4,FALSE())</f>
        <v>#N/A</v>
      </c>
      <c r="J113" s="34" t="e">
        <f aca="false">H113-I113</f>
        <v>#N/A</v>
      </c>
      <c r="K113" s="33" t="e">
        <f aca="false">VLOOKUP(A113,'Power Summary by Day '!$A$19:$G$249,7,FALSE())</f>
        <v>#N/A</v>
      </c>
      <c r="L113" s="36" t="e">
        <f aca="false">K113-I113</f>
        <v>#N/A</v>
      </c>
      <c r="M113" s="37"/>
      <c r="N113" s="29"/>
      <c r="O113" s="30"/>
      <c r="P113" s="30"/>
      <c r="Q113" s="30"/>
      <c r="R113" s="30"/>
      <c r="S113" s="30"/>
      <c r="T113" s="30"/>
      <c r="U113" s="30"/>
      <c r="V113" s="30"/>
      <c r="W113" s="31"/>
      <c r="Y113" s="30"/>
      <c r="Z113" s="30"/>
      <c r="AA113" s="31"/>
      <c r="AB113" s="30"/>
      <c r="AC113" s="30"/>
      <c r="AD113" s="30"/>
      <c r="AE113" s="30"/>
      <c r="AF113" s="30"/>
      <c r="AG113" s="31"/>
    </row>
    <row r="114" customFormat="false" ht="12.75" hidden="false" customHeight="false" outlineLevel="0" collapsed="false">
      <c r="A114" s="20" t="n">
        <v>36689</v>
      </c>
      <c r="B114" s="32" t="n">
        <f aca="false">VLOOKUP($A114,'NG Summary by Day'!$A$22:$F$480,4,FALSE())*1000</f>
        <v>32794629.014883</v>
      </c>
      <c r="C114" s="33" t="e">
        <f aca="false">VLOOKUP(A114,'NG Summary by Day'!$T$21:$W$486,4,FALSE())</f>
        <v>#N/A</v>
      </c>
      <c r="D114" s="34" t="e">
        <f aca="false">B114-C114</f>
        <v>#N/A</v>
      </c>
      <c r="E114" s="32" t="n">
        <f aca="false">VLOOKUP(A114,'NG Summary by Day'!$A$22:$F$480,6,FALSE())*1000</f>
        <v>32794629.014883</v>
      </c>
      <c r="F114" s="34" t="e">
        <f aca="false">E114-C114</f>
        <v>#N/A</v>
      </c>
      <c r="G114" s="37"/>
      <c r="H114" s="35" t="e">
        <f aca="false">VLOOKUP(A114,'Power Summary by Day '!$A$19:$G$249,3,FALSE())</f>
        <v>#N/A</v>
      </c>
      <c r="I114" s="33" t="e">
        <f aca="false">VLOOKUP(A114,'Power Summary by Day '!$Y$19:$AB$251,4,FALSE())</f>
        <v>#N/A</v>
      </c>
      <c r="J114" s="34" t="e">
        <f aca="false">H114-I114</f>
        <v>#N/A</v>
      </c>
      <c r="K114" s="33" t="e">
        <f aca="false">VLOOKUP(A114,'Power Summary by Day '!$A$19:$G$249,7,FALSE())</f>
        <v>#N/A</v>
      </c>
      <c r="L114" s="36" t="e">
        <f aca="false">K114-I114</f>
        <v>#N/A</v>
      </c>
      <c r="M114" s="37"/>
      <c r="N114" s="29"/>
      <c r="O114" s="30"/>
      <c r="P114" s="30"/>
      <c r="Q114" s="30"/>
      <c r="R114" s="30"/>
      <c r="S114" s="30"/>
      <c r="T114" s="30"/>
      <c r="U114" s="30"/>
      <c r="V114" s="30"/>
      <c r="W114" s="31"/>
      <c r="Y114" s="30"/>
      <c r="Z114" s="30"/>
      <c r="AA114" s="31"/>
      <c r="AB114" s="30"/>
      <c r="AC114" s="30"/>
      <c r="AD114" s="30"/>
      <c r="AE114" s="30"/>
      <c r="AF114" s="30"/>
      <c r="AG114" s="31"/>
    </row>
    <row r="115" customFormat="false" ht="12.75" hidden="false" customHeight="false" outlineLevel="0" collapsed="false">
      <c r="A115" s="20" t="n">
        <v>36690</v>
      </c>
      <c r="B115" s="32" t="n">
        <f aca="false">VLOOKUP($A115,'NG Summary by Day'!$A$22:$F$480,4,FALSE())*1000</f>
        <v>3676180.6681271</v>
      </c>
      <c r="C115" s="33" t="n">
        <f aca="false">VLOOKUP(A115,'NG Summary by Day'!$T$21:$W$486,4,FALSE())</f>
        <v>98172617.8016</v>
      </c>
      <c r="D115" s="34" t="n">
        <f aca="false">B115-C115</f>
        <v>-94496437.1334729</v>
      </c>
      <c r="E115" s="32" t="n">
        <f aca="false">VLOOKUP(A115,'NG Summary by Day'!$A$22:$F$480,6,FALSE())*1000</f>
        <v>3676180.6681271</v>
      </c>
      <c r="F115" s="34" t="n">
        <f aca="false">E115-C115</f>
        <v>-94496437.1334729</v>
      </c>
      <c r="G115" s="37"/>
      <c r="H115" s="35" t="e">
        <f aca="false">VLOOKUP(A115,'Power Summary by Day '!$A$19:$G$249,3,FALSE())</f>
        <v>#N/A</v>
      </c>
      <c r="I115" s="33" t="e">
        <f aca="false">VLOOKUP(A115,'Power Summary by Day '!$Y$19:$AB$251,4,FALSE())</f>
        <v>#N/A</v>
      </c>
      <c r="J115" s="34" t="e">
        <f aca="false">H115-I115</f>
        <v>#N/A</v>
      </c>
      <c r="K115" s="33" t="e">
        <f aca="false">VLOOKUP(A115,'Power Summary by Day '!$A$19:$G$249,7,FALSE())</f>
        <v>#N/A</v>
      </c>
      <c r="L115" s="36" t="e">
        <f aca="false">K115-I115</f>
        <v>#N/A</v>
      </c>
      <c r="M115" s="37"/>
      <c r="N115" s="29"/>
      <c r="O115" s="30"/>
      <c r="P115" s="30"/>
      <c r="Q115" s="30"/>
      <c r="R115" s="30"/>
      <c r="S115" s="30"/>
      <c r="T115" s="30"/>
      <c r="U115" s="30"/>
      <c r="V115" s="30"/>
      <c r="W115" s="31"/>
      <c r="Y115" s="30"/>
      <c r="Z115" s="30"/>
      <c r="AA115" s="31"/>
      <c r="AB115" s="30"/>
      <c r="AC115" s="30"/>
      <c r="AD115" s="30"/>
      <c r="AE115" s="30"/>
      <c r="AF115" s="30"/>
      <c r="AG115" s="31"/>
    </row>
    <row r="116" customFormat="false" ht="12.75" hidden="false" customHeight="false" outlineLevel="0" collapsed="false">
      <c r="A116" s="20" t="n">
        <v>36691</v>
      </c>
      <c r="B116" s="32" t="n">
        <f aca="false">VLOOKUP($A116,'NG Summary by Day'!$A$22:$F$480,4,FALSE())*1000</f>
        <v>-8796190.11316306</v>
      </c>
      <c r="C116" s="33" t="n">
        <f aca="false">VLOOKUP(A116,'NG Summary by Day'!$T$21:$W$486,4,FALSE())</f>
        <v>22500663.1369</v>
      </c>
      <c r="D116" s="34" t="n">
        <f aca="false">B116-C116</f>
        <v>-31296853.2500631</v>
      </c>
      <c r="E116" s="32" t="n">
        <f aca="false">VLOOKUP(A116,'NG Summary by Day'!$A$22:$F$480,6,FALSE())*1000</f>
        <v>-8796190.11316306</v>
      </c>
      <c r="F116" s="34" t="n">
        <f aca="false">E116-C116</f>
        <v>-31296853.2500631</v>
      </c>
      <c r="G116" s="37"/>
      <c r="H116" s="35" t="e">
        <f aca="false">VLOOKUP(A116,'Power Summary by Day '!$A$19:$G$249,3,FALSE())</f>
        <v>#N/A</v>
      </c>
      <c r="I116" s="33" t="e">
        <f aca="false">VLOOKUP(A116,'Power Summary by Day '!$Y$19:$AB$251,4,FALSE())</f>
        <v>#N/A</v>
      </c>
      <c r="J116" s="34" t="e">
        <f aca="false">H116-I116</f>
        <v>#N/A</v>
      </c>
      <c r="K116" s="33" t="e">
        <f aca="false">VLOOKUP(A116,'Power Summary by Day '!$A$19:$G$249,7,FALSE())</f>
        <v>#N/A</v>
      </c>
      <c r="L116" s="36" t="e">
        <f aca="false">K116-I116</f>
        <v>#N/A</v>
      </c>
      <c r="M116" s="37"/>
      <c r="N116" s="29"/>
      <c r="O116" s="30"/>
      <c r="P116" s="30"/>
      <c r="Q116" s="30"/>
      <c r="R116" s="30"/>
      <c r="S116" s="30"/>
      <c r="T116" s="30"/>
      <c r="U116" s="30"/>
      <c r="V116" s="30"/>
      <c r="W116" s="31"/>
      <c r="Y116" s="30"/>
      <c r="Z116" s="30"/>
      <c r="AA116" s="31"/>
      <c r="AB116" s="30"/>
      <c r="AC116" s="30"/>
      <c r="AD116" s="30"/>
      <c r="AE116" s="30"/>
      <c r="AF116" s="30"/>
      <c r="AG116" s="31"/>
    </row>
    <row r="117" customFormat="false" ht="12.75" hidden="false" customHeight="false" outlineLevel="0" collapsed="false">
      <c r="A117" s="20" t="n">
        <v>36692</v>
      </c>
      <c r="B117" s="32" t="n">
        <f aca="false">VLOOKUP($A117,'NG Summary by Day'!$A$22:$F$480,4,FALSE())*1000</f>
        <v>1661770.45224937</v>
      </c>
      <c r="C117" s="33" t="e">
        <f aca="false">VLOOKUP(A117,'NG Summary by Day'!$T$21:$W$486,4,FALSE())</f>
        <v>#N/A</v>
      </c>
      <c r="D117" s="34" t="e">
        <f aca="false">B117-C117</f>
        <v>#N/A</v>
      </c>
      <c r="E117" s="32" t="n">
        <f aca="false">VLOOKUP(A117,'NG Summary by Day'!$A$22:$F$480,6,FALSE())*1000</f>
        <v>1661770.45224937</v>
      </c>
      <c r="F117" s="34" t="e">
        <f aca="false">E117-C117</f>
        <v>#N/A</v>
      </c>
      <c r="G117" s="37"/>
      <c r="H117" s="35" t="e">
        <f aca="false">VLOOKUP(A117,'Power Summary by Day '!$A$19:$G$249,3,FALSE())</f>
        <v>#N/A</v>
      </c>
      <c r="I117" s="33" t="e">
        <f aca="false">VLOOKUP(A117,'Power Summary by Day '!$Y$19:$AB$251,4,FALSE())</f>
        <v>#N/A</v>
      </c>
      <c r="J117" s="34" t="e">
        <f aca="false">H117-I117</f>
        <v>#N/A</v>
      </c>
      <c r="K117" s="33" t="e">
        <f aca="false">VLOOKUP(A117,'Power Summary by Day '!$A$19:$G$249,7,FALSE())</f>
        <v>#N/A</v>
      </c>
      <c r="L117" s="36" t="e">
        <f aca="false">K117-I117</f>
        <v>#N/A</v>
      </c>
      <c r="M117" s="37"/>
      <c r="N117" s="29"/>
      <c r="O117" s="30"/>
      <c r="P117" s="30"/>
      <c r="Q117" s="30"/>
      <c r="R117" s="30"/>
      <c r="S117" s="30"/>
      <c r="T117" s="30"/>
      <c r="U117" s="30"/>
      <c r="V117" s="30"/>
      <c r="W117" s="31"/>
      <c r="Y117" s="30"/>
      <c r="Z117" s="30"/>
      <c r="AA117" s="31"/>
      <c r="AB117" s="30"/>
      <c r="AC117" s="30"/>
      <c r="AD117" s="30"/>
      <c r="AE117" s="30"/>
      <c r="AF117" s="30"/>
      <c r="AG117" s="31"/>
    </row>
    <row r="118" customFormat="false" ht="12.75" hidden="false" customHeight="false" outlineLevel="0" collapsed="false">
      <c r="A118" s="20" t="n">
        <v>36693</v>
      </c>
      <c r="B118" s="32" t="n">
        <f aca="false">VLOOKUP($A118,'NG Summary by Day'!$A$22:$F$480,4,FALSE())*1000</f>
        <v>-1748512.39115728</v>
      </c>
      <c r="C118" s="33" t="n">
        <f aca="false">VLOOKUP(A118,'NG Summary by Day'!$T$21:$W$486,4,FALSE())</f>
        <v>87451505.5755</v>
      </c>
      <c r="D118" s="34" t="n">
        <f aca="false">B118-C118</f>
        <v>-89200017.9666573</v>
      </c>
      <c r="E118" s="32" t="n">
        <f aca="false">VLOOKUP(A118,'NG Summary by Day'!$A$22:$F$480,6,FALSE())*1000</f>
        <v>-1748512.39115728</v>
      </c>
      <c r="F118" s="34" t="n">
        <f aca="false">E118-C118</f>
        <v>-89200017.9666573</v>
      </c>
      <c r="G118" s="37"/>
      <c r="H118" s="35" t="e">
        <f aca="false">VLOOKUP(A118,'Power Summary by Day '!$A$19:$G$249,3,FALSE())</f>
        <v>#N/A</v>
      </c>
      <c r="I118" s="33" t="e">
        <f aca="false">VLOOKUP(A118,'Power Summary by Day '!$Y$19:$AB$251,4,FALSE())</f>
        <v>#N/A</v>
      </c>
      <c r="J118" s="34" t="e">
        <f aca="false">H118-I118</f>
        <v>#N/A</v>
      </c>
      <c r="K118" s="33" t="e">
        <f aca="false">VLOOKUP(A118,'Power Summary by Day '!$A$19:$G$249,7,FALSE())</f>
        <v>#N/A</v>
      </c>
      <c r="L118" s="36" t="e">
        <f aca="false">K118-I118</f>
        <v>#N/A</v>
      </c>
      <c r="M118" s="37"/>
      <c r="N118" s="29"/>
      <c r="O118" s="30"/>
      <c r="P118" s="30"/>
      <c r="Q118" s="30"/>
      <c r="R118" s="30"/>
      <c r="S118" s="30"/>
      <c r="T118" s="30"/>
      <c r="U118" s="30"/>
      <c r="V118" s="30"/>
      <c r="W118" s="31"/>
      <c r="Y118" s="30"/>
      <c r="Z118" s="30"/>
      <c r="AA118" s="31"/>
      <c r="AB118" s="30"/>
      <c r="AC118" s="30"/>
      <c r="AD118" s="30"/>
      <c r="AE118" s="30"/>
      <c r="AF118" s="30"/>
      <c r="AG118" s="31"/>
    </row>
    <row r="119" customFormat="false" ht="12.75" hidden="false" customHeight="false" outlineLevel="0" collapsed="false">
      <c r="A119" s="20" t="n">
        <v>36696</v>
      </c>
      <c r="B119" s="32" t="n">
        <f aca="false">VLOOKUP($A119,'NG Summary by Day'!$A$22:$F$480,4,FALSE())*1000</f>
        <v>-42159453.8743</v>
      </c>
      <c r="C119" s="33" t="e">
        <f aca="false">VLOOKUP(A119,'NG Summary by Day'!$T$21:$W$486,4,FALSE())</f>
        <v>#N/A</v>
      </c>
      <c r="D119" s="34" t="e">
        <f aca="false">B119-C119</f>
        <v>#N/A</v>
      </c>
      <c r="E119" s="32" t="n">
        <f aca="false">VLOOKUP(A119,'NG Summary by Day'!$A$22:$F$480,6,FALSE())*1000</f>
        <v>-42159453.8743</v>
      </c>
      <c r="F119" s="34" t="e">
        <f aca="false">E119-C119</f>
        <v>#N/A</v>
      </c>
      <c r="G119" s="37"/>
      <c r="H119" s="35" t="e">
        <f aca="false">VLOOKUP(A119,'Power Summary by Day '!$A$19:$G$249,3,FALSE())</f>
        <v>#N/A</v>
      </c>
      <c r="I119" s="33" t="e">
        <f aca="false">VLOOKUP(A119,'Power Summary by Day '!$Y$19:$AB$251,4,FALSE())</f>
        <v>#N/A</v>
      </c>
      <c r="J119" s="34" t="e">
        <f aca="false">H119-I119</f>
        <v>#N/A</v>
      </c>
      <c r="K119" s="33" t="e">
        <f aca="false">VLOOKUP(A119,'Power Summary by Day '!$A$19:$G$249,7,FALSE())</f>
        <v>#N/A</v>
      </c>
      <c r="L119" s="36" t="e">
        <f aca="false">K119-I119</f>
        <v>#N/A</v>
      </c>
      <c r="M119" s="37"/>
      <c r="N119" s="29"/>
      <c r="O119" s="30"/>
      <c r="P119" s="30"/>
      <c r="Q119" s="30"/>
      <c r="R119" s="30"/>
      <c r="S119" s="30"/>
      <c r="T119" s="30"/>
      <c r="U119" s="30"/>
      <c r="V119" s="30"/>
      <c r="W119" s="31"/>
      <c r="Y119" s="30"/>
      <c r="Z119" s="30"/>
      <c r="AA119" s="31"/>
      <c r="AB119" s="30"/>
      <c r="AC119" s="30"/>
      <c r="AD119" s="30"/>
      <c r="AE119" s="30"/>
      <c r="AF119" s="30"/>
      <c r="AG119" s="31"/>
    </row>
    <row r="120" customFormat="false" ht="12.75" hidden="false" customHeight="false" outlineLevel="0" collapsed="false">
      <c r="A120" s="20" t="n">
        <v>36697</v>
      </c>
      <c r="B120" s="32" t="n">
        <f aca="false">VLOOKUP($A120,'NG Summary by Day'!$A$22:$F$480,4,FALSE())*1000</f>
        <v>-4275058.3565267</v>
      </c>
      <c r="C120" s="33" t="n">
        <f aca="false">VLOOKUP(A120,'NG Summary by Day'!$T$21:$W$486,4,FALSE())</f>
        <v>94762988.8049</v>
      </c>
      <c r="D120" s="34" t="n">
        <f aca="false">B120-C120</f>
        <v>-99038047.1614267</v>
      </c>
      <c r="E120" s="32" t="n">
        <f aca="false">VLOOKUP(A120,'NG Summary by Day'!$A$22:$F$480,6,FALSE())*1000</f>
        <v>-4275058.3565267</v>
      </c>
      <c r="F120" s="34" t="n">
        <f aca="false">E120-C120</f>
        <v>-99038047.1614267</v>
      </c>
      <c r="G120" s="37"/>
      <c r="H120" s="35" t="e">
        <f aca="false">VLOOKUP(A120,'Power Summary by Day '!$A$19:$G$249,3,FALSE())</f>
        <v>#N/A</v>
      </c>
      <c r="I120" s="33" t="e">
        <f aca="false">VLOOKUP(A120,'Power Summary by Day '!$Y$19:$AB$251,4,FALSE())</f>
        <v>#N/A</v>
      </c>
      <c r="J120" s="34" t="e">
        <f aca="false">H120-I120</f>
        <v>#N/A</v>
      </c>
      <c r="K120" s="33" t="e">
        <f aca="false">VLOOKUP(A120,'Power Summary by Day '!$A$19:$G$249,7,FALSE())</f>
        <v>#N/A</v>
      </c>
      <c r="L120" s="36" t="e">
        <f aca="false">K120-I120</f>
        <v>#N/A</v>
      </c>
      <c r="M120" s="37"/>
      <c r="N120" s="29"/>
      <c r="O120" s="30"/>
      <c r="P120" s="30"/>
      <c r="Q120" s="30"/>
      <c r="R120" s="30"/>
      <c r="S120" s="30"/>
      <c r="T120" s="30"/>
      <c r="U120" s="30"/>
      <c r="V120" s="30"/>
      <c r="W120" s="31"/>
      <c r="Y120" s="30"/>
      <c r="Z120" s="30"/>
      <c r="AA120" s="31"/>
      <c r="AB120" s="30"/>
      <c r="AC120" s="30"/>
      <c r="AD120" s="30"/>
      <c r="AE120" s="30"/>
      <c r="AF120" s="30"/>
      <c r="AG120" s="31"/>
    </row>
    <row r="121" customFormat="false" ht="12.75" hidden="false" customHeight="false" outlineLevel="0" collapsed="false">
      <c r="A121" s="20" t="n">
        <v>36698</v>
      </c>
      <c r="B121" s="32" t="n">
        <f aca="false">VLOOKUP($A121,'NG Summary by Day'!$A$22:$F$480,4,FALSE())*1000</f>
        <v>6909220.67739239</v>
      </c>
      <c r="C121" s="33" t="n">
        <f aca="false">VLOOKUP(A121,'NG Summary by Day'!$T$21:$W$486,4,FALSE())</f>
        <v>75957200.3576</v>
      </c>
      <c r="D121" s="34" t="n">
        <f aca="false">B121-C121</f>
        <v>-69047979.6802076</v>
      </c>
      <c r="E121" s="32" t="n">
        <f aca="false">VLOOKUP(A121,'NG Summary by Day'!$A$22:$F$480,6,FALSE())*1000</f>
        <v>6909220.67739239</v>
      </c>
      <c r="F121" s="34" t="n">
        <f aca="false">E121-C121</f>
        <v>-69047979.6802076</v>
      </c>
      <c r="G121" s="37"/>
      <c r="H121" s="35" t="e">
        <f aca="false">VLOOKUP(A121,'Power Summary by Day '!$A$19:$G$249,3,FALSE())</f>
        <v>#N/A</v>
      </c>
      <c r="I121" s="33" t="e">
        <f aca="false">VLOOKUP(A121,'Power Summary by Day '!$Y$19:$AB$251,4,FALSE())</f>
        <v>#N/A</v>
      </c>
      <c r="J121" s="34" t="e">
        <f aca="false">H121-I121</f>
        <v>#N/A</v>
      </c>
      <c r="K121" s="33" t="e">
        <f aca="false">VLOOKUP(A121,'Power Summary by Day '!$A$19:$G$249,7,FALSE())</f>
        <v>#N/A</v>
      </c>
      <c r="L121" s="36" t="e">
        <f aca="false">K121-I121</f>
        <v>#N/A</v>
      </c>
      <c r="M121" s="37"/>
      <c r="N121" s="29"/>
      <c r="O121" s="30"/>
      <c r="P121" s="30"/>
      <c r="Q121" s="30"/>
      <c r="R121" s="30"/>
      <c r="S121" s="30"/>
      <c r="T121" s="30"/>
      <c r="U121" s="30"/>
      <c r="V121" s="30"/>
      <c r="W121" s="31"/>
      <c r="Y121" s="30"/>
      <c r="Z121" s="30"/>
      <c r="AA121" s="31"/>
      <c r="AB121" s="30"/>
      <c r="AC121" s="30"/>
      <c r="AD121" s="30"/>
      <c r="AE121" s="30"/>
      <c r="AF121" s="30"/>
      <c r="AG121" s="31"/>
    </row>
    <row r="122" customFormat="false" ht="12.75" hidden="false" customHeight="false" outlineLevel="0" collapsed="false">
      <c r="A122" s="20" t="n">
        <v>36699</v>
      </c>
      <c r="B122" s="32" t="n">
        <f aca="false">VLOOKUP($A122,'NG Summary by Day'!$A$22:$F$480,4,FALSE())*1000</f>
        <v>5639749.74080167</v>
      </c>
      <c r="C122" s="33" t="n">
        <f aca="false">VLOOKUP(A122,'NG Summary by Day'!$T$21:$W$486,4,FALSE())</f>
        <v>-70044201.6562</v>
      </c>
      <c r="D122" s="34" t="n">
        <f aca="false">B122-C122</f>
        <v>75683951.3970017</v>
      </c>
      <c r="E122" s="32" t="n">
        <f aca="false">VLOOKUP(A122,'NG Summary by Day'!$A$22:$F$480,6,FALSE())*1000</f>
        <v>5639749.74080167</v>
      </c>
      <c r="F122" s="34" t="n">
        <f aca="false">E122-C122</f>
        <v>75683951.3970017</v>
      </c>
      <c r="G122" s="37"/>
      <c r="H122" s="35" t="e">
        <f aca="false">VLOOKUP(A122,'Power Summary by Day '!$A$19:$G$249,3,FALSE())</f>
        <v>#N/A</v>
      </c>
      <c r="I122" s="33" t="e">
        <f aca="false">VLOOKUP(A122,'Power Summary by Day '!$Y$19:$AB$251,4,FALSE())</f>
        <v>#N/A</v>
      </c>
      <c r="J122" s="34" t="e">
        <f aca="false">H122-I122</f>
        <v>#N/A</v>
      </c>
      <c r="K122" s="33" t="e">
        <f aca="false">VLOOKUP(A122,'Power Summary by Day '!$A$19:$G$249,7,FALSE())</f>
        <v>#N/A</v>
      </c>
      <c r="L122" s="36" t="e">
        <f aca="false">K122-I122</f>
        <v>#N/A</v>
      </c>
      <c r="M122" s="37"/>
      <c r="N122" s="29"/>
      <c r="O122" s="30"/>
      <c r="P122" s="30"/>
      <c r="Q122" s="30"/>
      <c r="R122" s="30"/>
      <c r="S122" s="30"/>
      <c r="T122" s="30"/>
      <c r="U122" s="30"/>
      <c r="V122" s="30"/>
      <c r="W122" s="31"/>
      <c r="Y122" s="30"/>
      <c r="Z122" s="30"/>
      <c r="AA122" s="31"/>
      <c r="AB122" s="30"/>
      <c r="AC122" s="30"/>
      <c r="AD122" s="30"/>
      <c r="AE122" s="30"/>
      <c r="AF122" s="30"/>
      <c r="AG122" s="31"/>
    </row>
    <row r="123" customFormat="false" ht="12.75" hidden="false" customHeight="false" outlineLevel="0" collapsed="false">
      <c r="A123" s="20" t="n">
        <v>36700</v>
      </c>
      <c r="B123" s="32" t="n">
        <f aca="false">VLOOKUP($A123,'NG Summary by Day'!$A$22:$F$480,4,FALSE())*1000</f>
        <v>-6080219.1513056</v>
      </c>
      <c r="C123" s="33" t="n">
        <f aca="false">VLOOKUP(A123,'NG Summary by Day'!$T$21:$W$486,4,FALSE())</f>
        <v>19484045.1184</v>
      </c>
      <c r="D123" s="34" t="n">
        <f aca="false">B123-C123</f>
        <v>-25564264.2697056</v>
      </c>
      <c r="E123" s="32" t="n">
        <f aca="false">VLOOKUP(A123,'NG Summary by Day'!$A$22:$F$480,6,FALSE())*1000</f>
        <v>-6080219.1513056</v>
      </c>
      <c r="F123" s="34" t="n">
        <f aca="false">E123-C123</f>
        <v>-25564264.2697056</v>
      </c>
      <c r="G123" s="37"/>
      <c r="H123" s="35" t="e">
        <f aca="false">VLOOKUP(A123,'Power Summary by Day '!$A$19:$G$249,3,FALSE())</f>
        <v>#N/A</v>
      </c>
      <c r="I123" s="33" t="e">
        <f aca="false">VLOOKUP(A123,'Power Summary by Day '!$Y$19:$AB$251,4,FALSE())</f>
        <v>#N/A</v>
      </c>
      <c r="J123" s="34" t="e">
        <f aca="false">H123-I123</f>
        <v>#N/A</v>
      </c>
      <c r="K123" s="33" t="e">
        <f aca="false">VLOOKUP(A123,'Power Summary by Day '!$A$19:$G$249,7,FALSE())</f>
        <v>#N/A</v>
      </c>
      <c r="L123" s="36" t="e">
        <f aca="false">K123-I123</f>
        <v>#N/A</v>
      </c>
      <c r="M123" s="37"/>
      <c r="N123" s="29"/>
      <c r="O123" s="30"/>
      <c r="P123" s="30"/>
      <c r="Q123" s="30"/>
      <c r="R123" s="30"/>
      <c r="S123" s="30"/>
      <c r="T123" s="30"/>
      <c r="U123" s="30"/>
      <c r="V123" s="30"/>
      <c r="W123" s="31"/>
      <c r="Y123" s="30"/>
      <c r="Z123" s="30"/>
      <c r="AA123" s="31"/>
      <c r="AB123" s="30"/>
      <c r="AC123" s="30"/>
      <c r="AD123" s="30"/>
      <c r="AE123" s="30"/>
      <c r="AF123" s="30"/>
      <c r="AG123" s="31"/>
    </row>
    <row r="124" customFormat="false" ht="12.75" hidden="false" customHeight="false" outlineLevel="0" collapsed="false">
      <c r="A124" s="20" t="n">
        <v>36703</v>
      </c>
      <c r="B124" s="32" t="n">
        <f aca="false">VLOOKUP($A124,'NG Summary by Day'!$A$22:$F$480,4,FALSE())*1000</f>
        <v>6239409.02015282</v>
      </c>
      <c r="C124" s="33" t="n">
        <f aca="false">VLOOKUP(A124,'NG Summary by Day'!$T$21:$W$486,4,FALSE())</f>
        <v>10030494.4278</v>
      </c>
      <c r="D124" s="34" t="n">
        <f aca="false">B124-C124</f>
        <v>-3791085.40764718</v>
      </c>
      <c r="E124" s="32" t="n">
        <f aca="false">VLOOKUP(A124,'NG Summary by Day'!$A$22:$F$480,6,FALSE())*1000</f>
        <v>6239409.02015282</v>
      </c>
      <c r="F124" s="34" t="n">
        <f aca="false">E124-C124</f>
        <v>-3791085.40764718</v>
      </c>
      <c r="G124" s="37"/>
      <c r="H124" s="35" t="e">
        <f aca="false">VLOOKUP(A124,'Power Summary by Day '!$A$19:$G$249,3,FALSE())</f>
        <v>#N/A</v>
      </c>
      <c r="I124" s="33" t="e">
        <f aca="false">VLOOKUP(A124,'Power Summary by Day '!$Y$19:$AB$251,4,FALSE())</f>
        <v>#N/A</v>
      </c>
      <c r="J124" s="34" t="e">
        <f aca="false">H124-I124</f>
        <v>#N/A</v>
      </c>
      <c r="K124" s="33" t="e">
        <f aca="false">VLOOKUP(A124,'Power Summary by Day '!$A$19:$G$249,7,FALSE())</f>
        <v>#N/A</v>
      </c>
      <c r="L124" s="36" t="e">
        <f aca="false">K124-I124</f>
        <v>#N/A</v>
      </c>
      <c r="M124" s="37"/>
      <c r="N124" s="29"/>
      <c r="O124" s="30"/>
      <c r="P124" s="30"/>
      <c r="Q124" s="30"/>
      <c r="R124" s="30"/>
      <c r="S124" s="30"/>
      <c r="T124" s="30"/>
      <c r="U124" s="30"/>
      <c r="V124" s="30"/>
      <c r="W124" s="31"/>
      <c r="Y124" s="30"/>
      <c r="Z124" s="30"/>
      <c r="AA124" s="31"/>
      <c r="AB124" s="30"/>
      <c r="AC124" s="30"/>
      <c r="AD124" s="30"/>
      <c r="AE124" s="30"/>
      <c r="AF124" s="30"/>
      <c r="AG124" s="31"/>
    </row>
    <row r="125" customFormat="false" ht="12.75" hidden="false" customHeight="false" outlineLevel="0" collapsed="false">
      <c r="A125" s="20" t="n">
        <v>36704</v>
      </c>
      <c r="B125" s="32" t="n">
        <f aca="false">VLOOKUP($A125,'NG Summary by Day'!$A$22:$F$480,4,FALSE())*1000</f>
        <v>3522825.42055554</v>
      </c>
      <c r="C125" s="33" t="n">
        <f aca="false">VLOOKUP(A125,'NG Summary by Day'!$T$21:$W$486,4,FALSE())</f>
        <v>2652627.5505</v>
      </c>
      <c r="D125" s="34" t="n">
        <f aca="false">B125-C125</f>
        <v>870197.870055542</v>
      </c>
      <c r="E125" s="32" t="n">
        <f aca="false">VLOOKUP(A125,'NG Summary by Day'!$A$22:$F$480,6,FALSE())*1000</f>
        <v>3522825.42055554</v>
      </c>
      <c r="F125" s="34" t="n">
        <f aca="false">E125-C125</f>
        <v>870197.870055542</v>
      </c>
      <c r="G125" s="37"/>
      <c r="H125" s="35" t="e">
        <f aca="false">VLOOKUP(A125,'Power Summary by Day '!$A$19:$G$249,3,FALSE())</f>
        <v>#N/A</v>
      </c>
      <c r="I125" s="33" t="e">
        <f aca="false">VLOOKUP(A125,'Power Summary by Day '!$Y$19:$AB$251,4,FALSE())</f>
        <v>#N/A</v>
      </c>
      <c r="J125" s="34" t="e">
        <f aca="false">H125-I125</f>
        <v>#N/A</v>
      </c>
      <c r="K125" s="33" t="e">
        <f aca="false">VLOOKUP(A125,'Power Summary by Day '!$A$19:$G$249,7,FALSE())</f>
        <v>#N/A</v>
      </c>
      <c r="L125" s="36" t="e">
        <f aca="false">K125-I125</f>
        <v>#N/A</v>
      </c>
      <c r="M125" s="37"/>
      <c r="N125" s="29"/>
      <c r="O125" s="30"/>
      <c r="P125" s="30"/>
      <c r="Q125" s="30"/>
      <c r="R125" s="30"/>
      <c r="S125" s="30"/>
      <c r="T125" s="30"/>
      <c r="U125" s="30"/>
      <c r="V125" s="30"/>
      <c r="W125" s="31"/>
      <c r="Y125" s="30"/>
      <c r="Z125" s="30"/>
      <c r="AA125" s="31"/>
      <c r="AB125" s="30"/>
      <c r="AC125" s="30"/>
      <c r="AD125" s="30"/>
      <c r="AE125" s="30"/>
      <c r="AF125" s="30"/>
      <c r="AG125" s="31"/>
    </row>
    <row r="126" customFormat="false" ht="12.75" hidden="false" customHeight="false" outlineLevel="0" collapsed="false">
      <c r="A126" s="20" t="n">
        <v>36705</v>
      </c>
      <c r="B126" s="32" t="n">
        <f aca="false">VLOOKUP($A126,'NG Summary by Day'!$A$22:$F$480,4,FALSE())*1000</f>
        <v>-4755502.6298554</v>
      </c>
      <c r="C126" s="33" t="n">
        <f aca="false">VLOOKUP(A126,'NG Summary by Day'!$T$21:$W$486,4,FALSE())</f>
        <v>-667557.139021856</v>
      </c>
      <c r="D126" s="34" t="n">
        <f aca="false">B126-C126</f>
        <v>-4087945.49083355</v>
      </c>
      <c r="E126" s="32" t="n">
        <f aca="false">VLOOKUP(A126,'NG Summary by Day'!$A$22:$F$480,6,FALSE())*1000</f>
        <v>-4755502.6298554</v>
      </c>
      <c r="F126" s="34" t="n">
        <f aca="false">E126-C126</f>
        <v>-4087945.49083355</v>
      </c>
      <c r="G126" s="37"/>
      <c r="H126" s="35" t="e">
        <f aca="false">VLOOKUP(A126,'Power Summary by Day '!$A$19:$G$249,3,FALSE())</f>
        <v>#N/A</v>
      </c>
      <c r="I126" s="33" t="e">
        <f aca="false">VLOOKUP(A126,'Power Summary by Day '!$Y$19:$AB$251,4,FALSE())</f>
        <v>#N/A</v>
      </c>
      <c r="J126" s="34" t="e">
        <f aca="false">H126-I126</f>
        <v>#N/A</v>
      </c>
      <c r="K126" s="33" t="e">
        <f aca="false">VLOOKUP(A126,'Power Summary by Day '!$A$19:$G$249,7,FALSE())</f>
        <v>#N/A</v>
      </c>
      <c r="L126" s="36" t="e">
        <f aca="false">K126-I126</f>
        <v>#N/A</v>
      </c>
      <c r="M126" s="37"/>
      <c r="N126" s="29"/>
      <c r="O126" s="30"/>
      <c r="P126" s="30"/>
      <c r="Q126" s="30"/>
      <c r="R126" s="30"/>
      <c r="S126" s="30"/>
      <c r="T126" s="30"/>
      <c r="U126" s="30"/>
      <c r="V126" s="30"/>
      <c r="W126" s="31"/>
      <c r="Y126" s="30"/>
      <c r="Z126" s="30"/>
      <c r="AA126" s="31"/>
      <c r="AB126" s="30"/>
      <c r="AC126" s="30"/>
      <c r="AD126" s="30"/>
      <c r="AE126" s="30"/>
      <c r="AF126" s="30"/>
      <c r="AG126" s="31"/>
    </row>
    <row r="127" customFormat="false" ht="12.75" hidden="false" customHeight="false" outlineLevel="0" collapsed="false">
      <c r="A127" s="20" t="n">
        <v>36706</v>
      </c>
      <c r="B127" s="32" t="n">
        <f aca="false">VLOOKUP($A127,'NG Summary by Day'!$A$22:$F$480,4,FALSE())*1000</f>
        <v>11123860.8365902</v>
      </c>
      <c r="C127" s="33" t="n">
        <f aca="false">VLOOKUP(A127,'NG Summary by Day'!$T$21:$W$486,4,FALSE())</f>
        <v>9474009.810995</v>
      </c>
      <c r="D127" s="34" t="n">
        <f aca="false">B127-C127</f>
        <v>1649851.02559519</v>
      </c>
      <c r="E127" s="32" t="n">
        <f aca="false">VLOOKUP(A127,'NG Summary by Day'!$A$22:$F$480,6,FALSE())*1000</f>
        <v>11123860.8365902</v>
      </c>
      <c r="F127" s="34" t="n">
        <f aca="false">E127-C127</f>
        <v>1649851.02559519</v>
      </c>
      <c r="G127" s="37"/>
      <c r="H127" s="35" t="e">
        <f aca="false">VLOOKUP(A127,'Power Summary by Day '!$A$19:$G$249,3,FALSE())</f>
        <v>#N/A</v>
      </c>
      <c r="I127" s="33" t="e">
        <f aca="false">VLOOKUP(A127,'Power Summary by Day '!$Y$19:$AB$251,4,FALSE())</f>
        <v>#N/A</v>
      </c>
      <c r="J127" s="34" t="e">
        <f aca="false">H127-I127</f>
        <v>#N/A</v>
      </c>
      <c r="K127" s="33" t="e">
        <f aca="false">VLOOKUP(A127,'Power Summary by Day '!$A$19:$G$249,7,FALSE())</f>
        <v>#N/A</v>
      </c>
      <c r="L127" s="36" t="e">
        <f aca="false">K127-I127</f>
        <v>#N/A</v>
      </c>
      <c r="M127" s="37"/>
      <c r="N127" s="29"/>
      <c r="O127" s="30"/>
      <c r="P127" s="30"/>
      <c r="Q127" s="30"/>
      <c r="R127" s="30"/>
      <c r="S127" s="30"/>
      <c r="T127" s="30"/>
      <c r="U127" s="30"/>
      <c r="V127" s="30"/>
      <c r="W127" s="31"/>
      <c r="Y127" s="30"/>
      <c r="Z127" s="30"/>
      <c r="AA127" s="31"/>
      <c r="AB127" s="30"/>
      <c r="AC127" s="30"/>
      <c r="AD127" s="30"/>
      <c r="AE127" s="30"/>
      <c r="AF127" s="30"/>
      <c r="AG127" s="31"/>
    </row>
    <row r="128" customFormat="false" ht="12.75" hidden="false" customHeight="false" outlineLevel="0" collapsed="false">
      <c r="A128" s="20" t="n">
        <v>36707</v>
      </c>
      <c r="B128" s="32" t="n">
        <f aca="false">VLOOKUP($A128,'NG Summary by Day'!$A$22:$F$480,4,FALSE())*1000</f>
        <v>10879484.6510329</v>
      </c>
      <c r="C128" s="33" t="n">
        <f aca="false">VLOOKUP(A128,'NG Summary by Day'!$T$21:$W$486,4,FALSE())</f>
        <v>9976829.66157472</v>
      </c>
      <c r="D128" s="34" t="n">
        <f aca="false">B128-C128</f>
        <v>902654.989458174</v>
      </c>
      <c r="E128" s="32" t="n">
        <f aca="false">VLOOKUP(A128,'NG Summary by Day'!$A$22:$F$480,6,FALSE())*1000</f>
        <v>10879484.6510329</v>
      </c>
      <c r="F128" s="34" t="n">
        <f aca="false">E128-C128</f>
        <v>902654.989458174</v>
      </c>
      <c r="G128" s="37"/>
      <c r="H128" s="35" t="e">
        <f aca="false">VLOOKUP(A128,'Power Summary by Day '!$A$19:$G$249,3,FALSE())</f>
        <v>#N/A</v>
      </c>
      <c r="I128" s="33" t="e">
        <f aca="false">VLOOKUP(A128,'Power Summary by Day '!$Y$19:$AB$251,4,FALSE())</f>
        <v>#N/A</v>
      </c>
      <c r="J128" s="34" t="e">
        <f aca="false">H128-I128</f>
        <v>#N/A</v>
      </c>
      <c r="K128" s="33" t="e">
        <f aca="false">VLOOKUP(A128,'Power Summary by Day '!$A$19:$G$249,7,FALSE())</f>
        <v>#N/A</v>
      </c>
      <c r="L128" s="36" t="e">
        <f aca="false">K128-I128</f>
        <v>#N/A</v>
      </c>
      <c r="M128" s="37"/>
      <c r="N128" s="29"/>
      <c r="O128" s="30"/>
      <c r="P128" s="30"/>
      <c r="Q128" s="30"/>
      <c r="R128" s="30"/>
      <c r="S128" s="30"/>
      <c r="T128" s="30"/>
      <c r="U128" s="30"/>
      <c r="V128" s="30"/>
      <c r="W128" s="31"/>
      <c r="Y128" s="30"/>
      <c r="Z128" s="30"/>
      <c r="AA128" s="31"/>
      <c r="AB128" s="30"/>
      <c r="AC128" s="30"/>
      <c r="AD128" s="30"/>
      <c r="AE128" s="30"/>
      <c r="AF128" s="30"/>
      <c r="AG128" s="31"/>
    </row>
    <row r="129" customFormat="false" ht="12.75" hidden="false" customHeight="false" outlineLevel="0" collapsed="false">
      <c r="A129" s="20" t="n">
        <v>36712</v>
      </c>
      <c r="B129" s="32" t="n">
        <f aca="false">VLOOKUP($A129,'NG Summary by Day'!$A$22:$F$480,4,FALSE())*1000</f>
        <v>-22001000</v>
      </c>
      <c r="C129" s="33" t="n">
        <f aca="false">VLOOKUP(A129,'NG Summary by Day'!$T$21:$W$486,4,FALSE())</f>
        <v>-1194417.82616091</v>
      </c>
      <c r="D129" s="34" t="n">
        <f aca="false">B129-C129</f>
        <v>-20806582.1738391</v>
      </c>
      <c r="E129" s="32" t="n">
        <f aca="false">VLOOKUP(A129,'NG Summary by Day'!$A$22:$F$480,6,FALSE())*1000</f>
        <v>-22001000</v>
      </c>
      <c r="F129" s="34" t="n">
        <f aca="false">E129-C129</f>
        <v>-20806582.1738391</v>
      </c>
      <c r="G129" s="37"/>
      <c r="H129" s="35" t="e">
        <f aca="false">VLOOKUP(A129,'Power Summary by Day '!$A$19:$G$249,3,FALSE())</f>
        <v>#N/A</v>
      </c>
      <c r="I129" s="33" t="e">
        <f aca="false">VLOOKUP(A129,'Power Summary by Day '!$Y$19:$AB$251,4,FALSE())</f>
        <v>#N/A</v>
      </c>
      <c r="J129" s="34" t="e">
        <f aca="false">H129-I129</f>
        <v>#N/A</v>
      </c>
      <c r="K129" s="33" t="e">
        <f aca="false">VLOOKUP(A129,'Power Summary by Day '!$A$19:$G$249,7,FALSE())</f>
        <v>#N/A</v>
      </c>
      <c r="L129" s="36" t="e">
        <f aca="false">K129-I129</f>
        <v>#N/A</v>
      </c>
      <c r="M129" s="37"/>
      <c r="N129" s="29"/>
      <c r="O129" s="30"/>
      <c r="P129" s="30"/>
      <c r="Q129" s="30"/>
      <c r="R129" s="30"/>
      <c r="S129" s="30"/>
      <c r="T129" s="30"/>
      <c r="U129" s="30"/>
      <c r="V129" s="30"/>
      <c r="W129" s="31"/>
      <c r="Y129" s="30"/>
      <c r="Z129" s="30"/>
      <c r="AA129" s="31"/>
      <c r="AB129" s="30"/>
      <c r="AC129" s="30"/>
      <c r="AD129" s="30"/>
      <c r="AE129" s="30"/>
      <c r="AF129" s="30"/>
      <c r="AG129" s="31"/>
    </row>
    <row r="130" customFormat="false" ht="12.75" hidden="false" customHeight="false" outlineLevel="0" collapsed="false">
      <c r="A130" s="20" t="n">
        <v>36713</v>
      </c>
      <c r="B130" s="32" t="n">
        <f aca="false">VLOOKUP($A130,'NG Summary by Day'!$A$22:$F$480,4,FALSE())*1000</f>
        <v>-8061000</v>
      </c>
      <c r="C130" s="33" t="n">
        <f aca="false">VLOOKUP(A130,'NG Summary by Day'!$T$21:$W$486,4,FALSE())</f>
        <v>-5781542.54841455</v>
      </c>
      <c r="D130" s="34" t="n">
        <f aca="false">B130-C130</f>
        <v>-2279457.45158545</v>
      </c>
      <c r="E130" s="32" t="n">
        <f aca="false">VLOOKUP(A130,'NG Summary by Day'!$A$22:$F$480,6,FALSE())*1000</f>
        <v>-8061000</v>
      </c>
      <c r="F130" s="34" t="n">
        <f aca="false">E130-C130</f>
        <v>-2279457.45158545</v>
      </c>
      <c r="G130" s="37"/>
      <c r="H130" s="35" t="e">
        <f aca="false">VLOOKUP(A130,'Power Summary by Day '!$A$19:$G$249,3,FALSE())</f>
        <v>#N/A</v>
      </c>
      <c r="I130" s="33" t="e">
        <f aca="false">VLOOKUP(A130,'Power Summary by Day '!$Y$19:$AB$251,4,FALSE())</f>
        <v>#N/A</v>
      </c>
      <c r="J130" s="34" t="e">
        <f aca="false">H130-I130</f>
        <v>#N/A</v>
      </c>
      <c r="K130" s="33" t="e">
        <f aca="false">VLOOKUP(A130,'Power Summary by Day '!$A$19:$G$249,7,FALSE())</f>
        <v>#N/A</v>
      </c>
      <c r="L130" s="36" t="e">
        <f aca="false">K130-I130</f>
        <v>#N/A</v>
      </c>
      <c r="M130" s="37"/>
      <c r="N130" s="29"/>
      <c r="O130" s="30"/>
      <c r="P130" s="30"/>
      <c r="Q130" s="30"/>
      <c r="R130" s="30"/>
      <c r="S130" s="30"/>
      <c r="T130" s="30"/>
      <c r="U130" s="30"/>
      <c r="V130" s="30"/>
      <c r="W130" s="31"/>
      <c r="Y130" s="30"/>
      <c r="Z130" s="30"/>
      <c r="AA130" s="31"/>
      <c r="AB130" s="30"/>
      <c r="AC130" s="30"/>
      <c r="AD130" s="30"/>
      <c r="AE130" s="30"/>
      <c r="AF130" s="30"/>
      <c r="AG130" s="31"/>
    </row>
    <row r="131" customFormat="false" ht="12.75" hidden="false" customHeight="false" outlineLevel="0" collapsed="false">
      <c r="A131" s="20" t="n">
        <v>36714</v>
      </c>
      <c r="B131" s="32" t="n">
        <f aca="false">VLOOKUP($A131,'NG Summary by Day'!$A$22:$F$480,4,FALSE())*1000</f>
        <v>10565116.2984441</v>
      </c>
      <c r="C131" s="33" t="n">
        <f aca="false">VLOOKUP(A131,'NG Summary by Day'!$T$21:$W$486,4,FALSE())</f>
        <v>5479485.01155826</v>
      </c>
      <c r="D131" s="34" t="n">
        <f aca="false">B131-C131</f>
        <v>5085631.28688585</v>
      </c>
      <c r="E131" s="32" t="n">
        <f aca="false">VLOOKUP(A131,'NG Summary by Day'!$A$22:$F$480,6,FALSE())*1000</f>
        <v>10565116.2984441</v>
      </c>
      <c r="F131" s="34" t="n">
        <f aca="false">E131-C131</f>
        <v>5085631.28688585</v>
      </c>
      <c r="G131" s="37"/>
      <c r="H131" s="35" t="e">
        <f aca="false">VLOOKUP(A131,'Power Summary by Day '!$A$19:$G$249,3,FALSE())</f>
        <v>#N/A</v>
      </c>
      <c r="I131" s="33" t="e">
        <f aca="false">VLOOKUP(A131,'Power Summary by Day '!$Y$19:$AB$251,4,FALSE())</f>
        <v>#N/A</v>
      </c>
      <c r="J131" s="34" t="e">
        <f aca="false">H131-I131</f>
        <v>#N/A</v>
      </c>
      <c r="K131" s="33" t="e">
        <f aca="false">VLOOKUP(A131,'Power Summary by Day '!$A$19:$G$249,7,FALSE())</f>
        <v>#N/A</v>
      </c>
      <c r="L131" s="36" t="e">
        <f aca="false">K131-I131</f>
        <v>#N/A</v>
      </c>
      <c r="M131" s="37"/>
      <c r="N131" s="29"/>
      <c r="O131" s="30"/>
      <c r="P131" s="30"/>
      <c r="Q131" s="30"/>
      <c r="R131" s="30"/>
      <c r="S131" s="30"/>
      <c r="T131" s="30"/>
      <c r="U131" s="30"/>
      <c r="V131" s="30"/>
      <c r="W131" s="31"/>
      <c r="Y131" s="30"/>
      <c r="Z131" s="30"/>
      <c r="AA131" s="31"/>
      <c r="AB131" s="30"/>
      <c r="AC131" s="30"/>
      <c r="AD131" s="30"/>
      <c r="AE131" s="30"/>
      <c r="AF131" s="30"/>
      <c r="AG131" s="31"/>
    </row>
    <row r="132" customFormat="false" ht="12.75" hidden="false" customHeight="false" outlineLevel="0" collapsed="false">
      <c r="A132" s="20" t="n">
        <v>36717</v>
      </c>
      <c r="B132" s="32" t="n">
        <f aca="false">VLOOKUP($A132,'NG Summary by Day'!$A$22:$F$480,4,FALSE())*1000</f>
        <v>-5292052.95357877</v>
      </c>
      <c r="C132" s="33" t="n">
        <f aca="false">VLOOKUP(A132,'NG Summary by Day'!$T$21:$W$486,4,FALSE())</f>
        <v>-3315972.84621271</v>
      </c>
      <c r="D132" s="34" t="n">
        <f aca="false">B132-C132</f>
        <v>-1976080.10736606</v>
      </c>
      <c r="E132" s="32" t="n">
        <f aca="false">VLOOKUP(A132,'NG Summary by Day'!$A$22:$F$480,6,FALSE())*1000</f>
        <v>-5292052.95357877</v>
      </c>
      <c r="F132" s="34" t="n">
        <f aca="false">E132-C132</f>
        <v>-1976080.10736606</v>
      </c>
      <c r="G132" s="37"/>
      <c r="H132" s="35" t="e">
        <f aca="false">VLOOKUP(A132,'Power Summary by Day '!$A$19:$G$249,3,FALSE())</f>
        <v>#N/A</v>
      </c>
      <c r="I132" s="33" t="e">
        <f aca="false">VLOOKUP(A132,'Power Summary by Day '!$Y$19:$AB$251,4,FALSE())</f>
        <v>#N/A</v>
      </c>
      <c r="J132" s="34" t="e">
        <f aca="false">H132-I132</f>
        <v>#N/A</v>
      </c>
      <c r="K132" s="33" t="e">
        <f aca="false">VLOOKUP(A132,'Power Summary by Day '!$A$19:$G$249,7,FALSE())</f>
        <v>#N/A</v>
      </c>
      <c r="L132" s="36" t="e">
        <f aca="false">K132-I132</f>
        <v>#N/A</v>
      </c>
      <c r="M132" s="37"/>
      <c r="N132" s="29"/>
      <c r="O132" s="30"/>
      <c r="P132" s="30"/>
      <c r="Q132" s="30"/>
      <c r="R132" s="30"/>
      <c r="S132" s="30"/>
      <c r="T132" s="30"/>
      <c r="U132" s="30"/>
      <c r="V132" s="30"/>
      <c r="W132" s="31"/>
      <c r="Y132" s="30"/>
      <c r="Z132" s="30"/>
      <c r="AA132" s="31"/>
      <c r="AB132" s="30"/>
      <c r="AC132" s="30"/>
      <c r="AD132" s="30"/>
      <c r="AE132" s="30"/>
      <c r="AF132" s="30"/>
      <c r="AG132" s="31"/>
    </row>
    <row r="133" customFormat="false" ht="12.75" hidden="false" customHeight="false" outlineLevel="0" collapsed="false">
      <c r="A133" s="20" t="n">
        <v>36718</v>
      </c>
      <c r="B133" s="32" t="n">
        <f aca="false">VLOOKUP($A133,'NG Summary by Day'!$A$22:$F$480,4,FALSE())*1000</f>
        <v>2163861.78328485</v>
      </c>
      <c r="C133" s="33" t="n">
        <f aca="false">VLOOKUP(A133,'NG Summary by Day'!$T$21:$W$486,4,FALSE())</f>
        <v>-5179714.45219723</v>
      </c>
      <c r="D133" s="34" t="n">
        <f aca="false">B133-C133</f>
        <v>7343576.23548208</v>
      </c>
      <c r="E133" s="32" t="n">
        <f aca="false">VLOOKUP(A133,'NG Summary by Day'!$A$22:$F$480,6,FALSE())*1000</f>
        <v>2163861.78328485</v>
      </c>
      <c r="F133" s="34" t="n">
        <f aca="false">E133-C133</f>
        <v>7343576.23548208</v>
      </c>
      <c r="G133" s="37"/>
      <c r="H133" s="35" t="e">
        <f aca="false">VLOOKUP(A133,'Power Summary by Day '!$A$19:$G$249,3,FALSE())</f>
        <v>#N/A</v>
      </c>
      <c r="I133" s="33" t="e">
        <f aca="false">VLOOKUP(A133,'Power Summary by Day '!$Y$19:$AB$251,4,FALSE())</f>
        <v>#N/A</v>
      </c>
      <c r="J133" s="34" t="e">
        <f aca="false">H133-I133</f>
        <v>#N/A</v>
      </c>
      <c r="K133" s="33" t="e">
        <f aca="false">VLOOKUP(A133,'Power Summary by Day '!$A$19:$G$249,7,FALSE())</f>
        <v>#N/A</v>
      </c>
      <c r="L133" s="36" t="e">
        <f aca="false">K133-I133</f>
        <v>#N/A</v>
      </c>
      <c r="M133" s="37"/>
      <c r="N133" s="29"/>
      <c r="O133" s="30"/>
      <c r="P133" s="30"/>
      <c r="Q133" s="30"/>
      <c r="R133" s="30"/>
      <c r="S133" s="30"/>
      <c r="T133" s="30"/>
      <c r="U133" s="30"/>
      <c r="V133" s="30"/>
      <c r="W133" s="31"/>
      <c r="Y133" s="30"/>
      <c r="Z133" s="30"/>
      <c r="AA133" s="31"/>
      <c r="AB133" s="30"/>
      <c r="AC133" s="30"/>
      <c r="AD133" s="30"/>
      <c r="AE133" s="30"/>
      <c r="AF133" s="30"/>
      <c r="AG133" s="31"/>
    </row>
    <row r="134" customFormat="false" ht="12.75" hidden="false" customHeight="false" outlineLevel="0" collapsed="false">
      <c r="A134" s="20" t="n">
        <v>36719</v>
      </c>
      <c r="B134" s="32" t="n">
        <f aca="false">VLOOKUP($A134,'NG Summary by Day'!$A$22:$F$480,4,FALSE())*1000</f>
        <v>-16868330.2792269</v>
      </c>
      <c r="C134" s="33" t="n">
        <f aca="false">VLOOKUP(A134,'NG Summary by Day'!$T$21:$W$486,4,FALSE())</f>
        <v>-8595077.97531256</v>
      </c>
      <c r="D134" s="34" t="n">
        <f aca="false">B134-C134</f>
        <v>-8273252.30391433</v>
      </c>
      <c r="E134" s="32" t="n">
        <f aca="false">VLOOKUP(A134,'NG Summary by Day'!$A$22:$F$480,6,FALSE())*1000</f>
        <v>-16868330.2792269</v>
      </c>
      <c r="F134" s="34" t="n">
        <f aca="false">E134-C134</f>
        <v>-8273252.30391433</v>
      </c>
      <c r="G134" s="37"/>
      <c r="H134" s="35" t="e">
        <f aca="false">VLOOKUP(A134,'Power Summary by Day '!$A$19:$G$249,3,FALSE())</f>
        <v>#N/A</v>
      </c>
      <c r="I134" s="33" t="e">
        <f aca="false">VLOOKUP(A134,'Power Summary by Day '!$Y$19:$AB$251,4,FALSE())</f>
        <v>#N/A</v>
      </c>
      <c r="J134" s="34" t="e">
        <f aca="false">H134-I134</f>
        <v>#N/A</v>
      </c>
      <c r="K134" s="33" t="e">
        <f aca="false">VLOOKUP(A134,'Power Summary by Day '!$A$19:$G$249,7,FALSE())</f>
        <v>#N/A</v>
      </c>
      <c r="L134" s="36" t="e">
        <f aca="false">K134-I134</f>
        <v>#N/A</v>
      </c>
      <c r="M134" s="37"/>
      <c r="N134" s="29"/>
      <c r="O134" s="30"/>
      <c r="P134" s="30"/>
      <c r="Q134" s="30"/>
      <c r="R134" s="30"/>
      <c r="S134" s="30"/>
      <c r="T134" s="30"/>
      <c r="U134" s="30"/>
      <c r="V134" s="30"/>
      <c r="W134" s="31"/>
      <c r="Y134" s="30"/>
      <c r="Z134" s="30"/>
      <c r="AA134" s="31"/>
      <c r="AB134" s="30"/>
      <c r="AC134" s="30"/>
      <c r="AD134" s="30"/>
      <c r="AE134" s="30"/>
      <c r="AF134" s="30"/>
      <c r="AG134" s="31"/>
    </row>
    <row r="135" customFormat="false" ht="12.75" hidden="false" customHeight="false" outlineLevel="0" collapsed="false">
      <c r="A135" s="20" t="n">
        <v>36720</v>
      </c>
      <c r="B135" s="32" t="n">
        <f aca="false">VLOOKUP($A135,'NG Summary by Day'!$A$22:$F$480,4,FALSE())*1000</f>
        <v>9261278.13210674</v>
      </c>
      <c r="C135" s="33" t="n">
        <f aca="false">VLOOKUP(A135,'NG Summary by Day'!$T$21:$W$486,4,FALSE())</f>
        <v>8254745.17606075</v>
      </c>
      <c r="D135" s="34" t="n">
        <f aca="false">B135-C135</f>
        <v>1006532.95604599</v>
      </c>
      <c r="E135" s="32" t="n">
        <f aca="false">VLOOKUP(A135,'NG Summary by Day'!$A$22:$F$480,6,FALSE())*1000</f>
        <v>9261278.13210674</v>
      </c>
      <c r="F135" s="34" t="n">
        <f aca="false">E135-C135</f>
        <v>1006532.95604599</v>
      </c>
      <c r="G135" s="37"/>
      <c r="H135" s="35" t="e">
        <f aca="false">VLOOKUP(A135,'Power Summary by Day '!$A$19:$G$249,3,FALSE())</f>
        <v>#N/A</v>
      </c>
      <c r="I135" s="33" t="e">
        <f aca="false">VLOOKUP(A135,'Power Summary by Day '!$Y$19:$AB$251,4,FALSE())</f>
        <v>#N/A</v>
      </c>
      <c r="J135" s="34" t="e">
        <f aca="false">H135-I135</f>
        <v>#N/A</v>
      </c>
      <c r="K135" s="33" t="e">
        <f aca="false">VLOOKUP(A135,'Power Summary by Day '!$A$19:$G$249,7,FALSE())</f>
        <v>#N/A</v>
      </c>
      <c r="L135" s="36" t="e">
        <f aca="false">K135-I135</f>
        <v>#N/A</v>
      </c>
      <c r="M135" s="37"/>
      <c r="N135" s="29"/>
      <c r="O135" s="30"/>
      <c r="P135" s="30"/>
      <c r="Q135" s="30"/>
      <c r="R135" s="30"/>
      <c r="S135" s="30"/>
      <c r="T135" s="30"/>
      <c r="U135" s="30"/>
      <c r="V135" s="30"/>
      <c r="W135" s="31"/>
      <c r="Y135" s="30"/>
      <c r="Z135" s="30"/>
      <c r="AA135" s="31"/>
      <c r="AB135" s="30"/>
      <c r="AC135" s="30"/>
      <c r="AD135" s="30"/>
      <c r="AE135" s="30"/>
      <c r="AF135" s="30"/>
      <c r="AG135" s="31"/>
    </row>
    <row r="136" customFormat="false" ht="12.75" hidden="false" customHeight="false" outlineLevel="0" collapsed="false">
      <c r="A136" s="20" t="n">
        <v>36721</v>
      </c>
      <c r="B136" s="32" t="n">
        <f aca="false">VLOOKUP($A136,'NG Summary by Day'!$A$22:$F$480,4,FALSE())*1000</f>
        <v>12562640.8794321</v>
      </c>
      <c r="C136" s="33" t="n">
        <f aca="false">VLOOKUP(A136,'NG Summary by Day'!$T$21:$W$486,4,FALSE())</f>
        <v>7032819.49097056</v>
      </c>
      <c r="D136" s="34" t="n">
        <f aca="false">B136-C136</f>
        <v>5529821.38846154</v>
      </c>
      <c r="E136" s="32" t="n">
        <f aca="false">VLOOKUP(A136,'NG Summary by Day'!$A$22:$F$480,6,FALSE())*1000</f>
        <v>12562640.8794321</v>
      </c>
      <c r="F136" s="34" t="n">
        <f aca="false">E136-C136</f>
        <v>5529821.38846154</v>
      </c>
      <c r="G136" s="37"/>
      <c r="H136" s="35" t="e">
        <f aca="false">VLOOKUP(A136,'Power Summary by Day '!$A$19:$G$249,3,FALSE())</f>
        <v>#N/A</v>
      </c>
      <c r="I136" s="33" t="e">
        <f aca="false">VLOOKUP(A136,'Power Summary by Day '!$Y$19:$AB$251,4,FALSE())</f>
        <v>#N/A</v>
      </c>
      <c r="J136" s="34" t="e">
        <f aca="false">H136-I136</f>
        <v>#N/A</v>
      </c>
      <c r="K136" s="33" t="e">
        <f aca="false">VLOOKUP(A136,'Power Summary by Day '!$A$19:$G$249,7,FALSE())</f>
        <v>#N/A</v>
      </c>
      <c r="L136" s="36" t="e">
        <f aca="false">K136-I136</f>
        <v>#N/A</v>
      </c>
      <c r="M136" s="37"/>
      <c r="N136" s="29"/>
      <c r="O136" s="30"/>
      <c r="P136" s="30"/>
      <c r="Q136" s="30"/>
      <c r="R136" s="30"/>
      <c r="S136" s="30"/>
      <c r="T136" s="30"/>
      <c r="U136" s="30"/>
      <c r="V136" s="30"/>
      <c r="W136" s="31"/>
      <c r="Y136" s="30"/>
      <c r="Z136" s="30"/>
      <c r="AA136" s="31"/>
      <c r="AB136" s="30"/>
      <c r="AC136" s="30"/>
      <c r="AD136" s="30"/>
      <c r="AE136" s="30"/>
      <c r="AF136" s="30"/>
      <c r="AG136" s="31"/>
    </row>
    <row r="137" customFormat="false" ht="12.75" hidden="false" customHeight="false" outlineLevel="0" collapsed="false">
      <c r="A137" s="20" t="n">
        <v>36724</v>
      </c>
      <c r="B137" s="32" t="n">
        <f aca="false">VLOOKUP($A137,'NG Summary by Day'!$A$22:$F$480,4,FALSE())*1000</f>
        <v>-14185758.5963882</v>
      </c>
      <c r="C137" s="33" t="n">
        <f aca="false">VLOOKUP(A137,'NG Summary by Day'!$T$21:$W$486,4,FALSE())</f>
        <v>-8767668.04998585</v>
      </c>
      <c r="D137" s="34" t="n">
        <f aca="false">B137-C137</f>
        <v>-5418090.54640234</v>
      </c>
      <c r="E137" s="32" t="n">
        <f aca="false">VLOOKUP(A137,'NG Summary by Day'!$A$22:$F$480,6,FALSE())*1000</f>
        <v>-14185758.5963882</v>
      </c>
      <c r="F137" s="34" t="n">
        <f aca="false">E137-C137</f>
        <v>-5418090.54640234</v>
      </c>
      <c r="G137" s="37"/>
      <c r="H137" s="35" t="e">
        <f aca="false">VLOOKUP(A137,'Power Summary by Day '!$A$19:$G$249,3,FALSE())</f>
        <v>#N/A</v>
      </c>
      <c r="I137" s="33" t="e">
        <f aca="false">VLOOKUP(A137,'Power Summary by Day '!$Y$19:$AB$251,4,FALSE())</f>
        <v>#N/A</v>
      </c>
      <c r="J137" s="34" t="e">
        <f aca="false">H137-I137</f>
        <v>#N/A</v>
      </c>
      <c r="K137" s="33" t="e">
        <f aca="false">VLOOKUP(A137,'Power Summary by Day '!$A$19:$G$249,7,FALSE())</f>
        <v>#N/A</v>
      </c>
      <c r="L137" s="36" t="e">
        <f aca="false">K137-I137</f>
        <v>#N/A</v>
      </c>
      <c r="M137" s="37"/>
      <c r="N137" s="29"/>
      <c r="O137" s="30"/>
      <c r="P137" s="30"/>
      <c r="Q137" s="30"/>
      <c r="R137" s="30"/>
      <c r="S137" s="30"/>
      <c r="T137" s="30"/>
      <c r="U137" s="30"/>
      <c r="V137" s="30"/>
      <c r="W137" s="31"/>
      <c r="Y137" s="30"/>
      <c r="Z137" s="30"/>
      <c r="AA137" s="31"/>
      <c r="AB137" s="30"/>
      <c r="AC137" s="30"/>
      <c r="AD137" s="30"/>
      <c r="AE137" s="30"/>
      <c r="AF137" s="30"/>
      <c r="AG137" s="31"/>
    </row>
    <row r="138" customFormat="false" ht="12.75" hidden="false" customHeight="false" outlineLevel="0" collapsed="false">
      <c r="A138" s="20" t="n">
        <v>36725</v>
      </c>
      <c r="B138" s="32" t="n">
        <f aca="false">VLOOKUP($A138,'NG Summary by Day'!$A$22:$F$480,4,FALSE())*1000</f>
        <v>26620823.2132747</v>
      </c>
      <c r="C138" s="33" t="n">
        <f aca="false">VLOOKUP(A138,'NG Summary by Day'!$T$21:$W$486,4,FALSE())</f>
        <v>24217532.4621974</v>
      </c>
      <c r="D138" s="34" t="n">
        <f aca="false">B138-C138</f>
        <v>2403290.75107728</v>
      </c>
      <c r="E138" s="32" t="n">
        <f aca="false">VLOOKUP(A138,'NG Summary by Day'!$A$22:$F$480,6,FALSE())*1000</f>
        <v>26620823.2132747</v>
      </c>
      <c r="F138" s="34" t="n">
        <f aca="false">E138-C138</f>
        <v>2403290.75107728</v>
      </c>
      <c r="G138" s="37"/>
      <c r="H138" s="35" t="e">
        <f aca="false">VLOOKUP(A138,'Power Summary by Day '!$A$19:$G$249,3,FALSE())</f>
        <v>#N/A</v>
      </c>
      <c r="I138" s="33" t="e">
        <f aca="false">VLOOKUP(A138,'Power Summary by Day '!$Y$19:$AB$251,4,FALSE())</f>
        <v>#N/A</v>
      </c>
      <c r="J138" s="34" t="e">
        <f aca="false">H138-I138</f>
        <v>#N/A</v>
      </c>
      <c r="K138" s="33" t="e">
        <f aca="false">VLOOKUP(A138,'Power Summary by Day '!$A$19:$G$249,7,FALSE())</f>
        <v>#N/A</v>
      </c>
      <c r="L138" s="36" t="e">
        <f aca="false">K138-I138</f>
        <v>#N/A</v>
      </c>
      <c r="M138" s="37"/>
      <c r="N138" s="29"/>
      <c r="O138" s="30"/>
      <c r="P138" s="30"/>
      <c r="Q138" s="30"/>
      <c r="R138" s="30"/>
      <c r="S138" s="30"/>
      <c r="T138" s="30"/>
      <c r="U138" s="30"/>
      <c r="V138" s="30"/>
      <c r="W138" s="31"/>
      <c r="Y138" s="30"/>
      <c r="Z138" s="30"/>
      <c r="AA138" s="31"/>
      <c r="AB138" s="30"/>
      <c r="AC138" s="30"/>
      <c r="AD138" s="30"/>
      <c r="AE138" s="30"/>
      <c r="AF138" s="30"/>
      <c r="AG138" s="31"/>
    </row>
    <row r="139" customFormat="false" ht="12.75" hidden="false" customHeight="false" outlineLevel="0" collapsed="false">
      <c r="A139" s="20" t="n">
        <v>36726</v>
      </c>
      <c r="B139" s="32" t="n">
        <f aca="false">VLOOKUP($A139,'NG Summary by Day'!$A$22:$F$480,4,FALSE())*1000</f>
        <v>-10988676.4111145</v>
      </c>
      <c r="C139" s="33" t="n">
        <f aca="false">VLOOKUP(A139,'NG Summary by Day'!$T$21:$W$486,4,FALSE())</f>
        <v>-4179825.83706102</v>
      </c>
      <c r="D139" s="34" t="n">
        <f aca="false">B139-C139</f>
        <v>-6808850.57405349</v>
      </c>
      <c r="E139" s="32" t="n">
        <f aca="false">VLOOKUP(A139,'NG Summary by Day'!$A$22:$F$480,6,FALSE())*1000</f>
        <v>-10988676.4111145</v>
      </c>
      <c r="F139" s="34" t="n">
        <f aca="false">E139-C139</f>
        <v>-6808850.57405349</v>
      </c>
      <c r="G139" s="37"/>
      <c r="H139" s="35" t="e">
        <f aca="false">VLOOKUP(A139,'Power Summary by Day '!$A$19:$G$249,3,FALSE())</f>
        <v>#N/A</v>
      </c>
      <c r="I139" s="33" t="e">
        <f aca="false">VLOOKUP(A139,'Power Summary by Day '!$Y$19:$AB$251,4,FALSE())</f>
        <v>#N/A</v>
      </c>
      <c r="J139" s="34" t="e">
        <f aca="false">H139-I139</f>
        <v>#N/A</v>
      </c>
      <c r="K139" s="33" t="e">
        <f aca="false">VLOOKUP(A139,'Power Summary by Day '!$A$19:$G$249,7,FALSE())</f>
        <v>#N/A</v>
      </c>
      <c r="L139" s="36" t="e">
        <f aca="false">K139-I139</f>
        <v>#N/A</v>
      </c>
      <c r="M139" s="37"/>
      <c r="N139" s="29"/>
      <c r="O139" s="30"/>
      <c r="P139" s="30"/>
      <c r="Q139" s="30"/>
      <c r="R139" s="30"/>
      <c r="S139" s="30"/>
      <c r="T139" s="30"/>
      <c r="U139" s="30"/>
      <c r="V139" s="30"/>
      <c r="W139" s="31"/>
      <c r="Y139" s="30"/>
      <c r="Z139" s="30"/>
      <c r="AA139" s="31"/>
      <c r="AB139" s="30"/>
      <c r="AC139" s="30"/>
      <c r="AD139" s="30"/>
      <c r="AE139" s="30"/>
      <c r="AF139" s="30"/>
      <c r="AG139" s="31"/>
    </row>
    <row r="140" customFormat="false" ht="12.75" hidden="false" customHeight="false" outlineLevel="0" collapsed="false">
      <c r="A140" s="20" t="n">
        <v>36727</v>
      </c>
      <c r="B140" s="32" t="n">
        <f aca="false">VLOOKUP($A140,'NG Summary by Day'!$A$22:$F$480,4,FALSE())*1000</f>
        <v>-7513235.08523959</v>
      </c>
      <c r="C140" s="33" t="n">
        <f aca="false">VLOOKUP(A140,'NG Summary by Day'!$T$21:$W$486,4,FALSE())</f>
        <v>-8530562.38041572</v>
      </c>
      <c r="D140" s="34" t="n">
        <f aca="false">B140-C140</f>
        <v>1017327.29517614</v>
      </c>
      <c r="E140" s="32" t="n">
        <f aca="false">VLOOKUP(A140,'NG Summary by Day'!$A$22:$F$480,6,FALSE())*1000</f>
        <v>-7513235.08523959</v>
      </c>
      <c r="F140" s="34" t="n">
        <f aca="false">E140-C140</f>
        <v>1017327.29517614</v>
      </c>
      <c r="G140" s="37"/>
      <c r="H140" s="35" t="e">
        <f aca="false">VLOOKUP(A140,'Power Summary by Day '!$A$19:$G$249,3,FALSE())</f>
        <v>#N/A</v>
      </c>
      <c r="I140" s="33" t="e">
        <f aca="false">VLOOKUP(A140,'Power Summary by Day '!$Y$19:$AB$251,4,FALSE())</f>
        <v>#N/A</v>
      </c>
      <c r="J140" s="34" t="e">
        <f aca="false">H140-I140</f>
        <v>#N/A</v>
      </c>
      <c r="K140" s="33" t="e">
        <f aca="false">VLOOKUP(A140,'Power Summary by Day '!$A$19:$G$249,7,FALSE())</f>
        <v>#N/A</v>
      </c>
      <c r="L140" s="36" t="e">
        <f aca="false">K140-I140</f>
        <v>#N/A</v>
      </c>
      <c r="M140" s="37"/>
      <c r="N140" s="29"/>
      <c r="O140" s="30"/>
      <c r="P140" s="30"/>
      <c r="Q140" s="30"/>
      <c r="R140" s="30"/>
      <c r="S140" s="30"/>
      <c r="T140" s="30"/>
      <c r="U140" s="30"/>
      <c r="V140" s="30"/>
      <c r="W140" s="31"/>
      <c r="Y140" s="30"/>
      <c r="Z140" s="30"/>
      <c r="AA140" s="31"/>
      <c r="AB140" s="30"/>
      <c r="AC140" s="30"/>
      <c r="AD140" s="30"/>
      <c r="AE140" s="30"/>
      <c r="AF140" s="30"/>
      <c r="AG140" s="31"/>
    </row>
    <row r="141" customFormat="false" ht="12.75" hidden="false" customHeight="false" outlineLevel="0" collapsed="false">
      <c r="A141" s="20" t="n">
        <v>36728</v>
      </c>
      <c r="B141" s="32" t="n">
        <f aca="false">VLOOKUP($A141,'NG Summary by Day'!$A$22:$F$480,4,FALSE())*1000</f>
        <v>8180583.55206707</v>
      </c>
      <c r="C141" s="33" t="n">
        <f aca="false">VLOOKUP(A141,'NG Summary by Day'!$T$21:$W$486,4,FALSE())</f>
        <v>9939274.29579045</v>
      </c>
      <c r="D141" s="34" t="n">
        <f aca="false">B141-C141</f>
        <v>-1758690.74372339</v>
      </c>
      <c r="E141" s="32" t="n">
        <f aca="false">VLOOKUP(A141,'NG Summary by Day'!$A$22:$F$480,6,FALSE())*1000</f>
        <v>8180583.55206707</v>
      </c>
      <c r="F141" s="34" t="n">
        <f aca="false">E141-C141</f>
        <v>-1758690.74372339</v>
      </c>
      <c r="G141" s="37"/>
      <c r="H141" s="35" t="e">
        <f aca="false">VLOOKUP(A141,'Power Summary by Day '!$A$19:$G$249,3,FALSE())</f>
        <v>#N/A</v>
      </c>
      <c r="I141" s="33" t="e">
        <f aca="false">VLOOKUP(A141,'Power Summary by Day '!$Y$19:$AB$251,4,FALSE())</f>
        <v>#N/A</v>
      </c>
      <c r="J141" s="34" t="e">
        <f aca="false">H141-I141</f>
        <v>#N/A</v>
      </c>
      <c r="K141" s="33" t="e">
        <f aca="false">VLOOKUP(A141,'Power Summary by Day '!$A$19:$G$249,7,FALSE())</f>
        <v>#N/A</v>
      </c>
      <c r="L141" s="36" t="e">
        <f aca="false">K141-I141</f>
        <v>#N/A</v>
      </c>
      <c r="M141" s="37"/>
      <c r="N141" s="29"/>
      <c r="O141" s="30"/>
      <c r="P141" s="30"/>
      <c r="Q141" s="30"/>
      <c r="R141" s="30"/>
      <c r="S141" s="30"/>
      <c r="T141" s="30"/>
      <c r="U141" s="30"/>
      <c r="V141" s="30"/>
      <c r="W141" s="31"/>
      <c r="Y141" s="30"/>
      <c r="Z141" s="30"/>
      <c r="AA141" s="31"/>
      <c r="AB141" s="30"/>
      <c r="AC141" s="30"/>
      <c r="AD141" s="30"/>
      <c r="AE141" s="30"/>
      <c r="AF141" s="30"/>
      <c r="AG141" s="31"/>
    </row>
    <row r="142" customFormat="false" ht="12.75" hidden="false" customHeight="false" outlineLevel="0" collapsed="false">
      <c r="A142" s="20" t="n">
        <v>36731</v>
      </c>
      <c r="B142" s="32" t="n">
        <f aca="false">VLOOKUP($A142,'NG Summary by Day'!$A$22:$F$480,4,FALSE())*1000</f>
        <v>4520599.08695832</v>
      </c>
      <c r="C142" s="33" t="n">
        <f aca="false">VLOOKUP(A142,'NG Summary by Day'!$T$21:$W$486,4,FALSE())</f>
        <v>7874050.15999447</v>
      </c>
      <c r="D142" s="34" t="n">
        <f aca="false">B142-C142</f>
        <v>-3353451.07303615</v>
      </c>
      <c r="E142" s="32" t="n">
        <f aca="false">VLOOKUP(A142,'NG Summary by Day'!$A$22:$F$480,6,FALSE())*1000</f>
        <v>4520599.08695832</v>
      </c>
      <c r="F142" s="34" t="n">
        <f aca="false">E142-C142</f>
        <v>-3353451.07303615</v>
      </c>
      <c r="G142" s="37"/>
      <c r="H142" s="35" t="e">
        <f aca="false">VLOOKUP(A142,'Power Summary by Day '!$A$19:$G$249,3,FALSE())</f>
        <v>#N/A</v>
      </c>
      <c r="I142" s="33" t="e">
        <f aca="false">VLOOKUP(A142,'Power Summary by Day '!$Y$19:$AB$251,4,FALSE())</f>
        <v>#N/A</v>
      </c>
      <c r="J142" s="34" t="e">
        <f aca="false">H142-I142</f>
        <v>#N/A</v>
      </c>
      <c r="K142" s="33" t="e">
        <f aca="false">VLOOKUP(A142,'Power Summary by Day '!$A$19:$G$249,7,FALSE())</f>
        <v>#N/A</v>
      </c>
      <c r="L142" s="36" t="e">
        <f aca="false">K142-I142</f>
        <v>#N/A</v>
      </c>
      <c r="M142" s="37"/>
      <c r="N142" s="29"/>
      <c r="O142" s="30"/>
      <c r="P142" s="30"/>
      <c r="Q142" s="30"/>
      <c r="R142" s="30"/>
      <c r="S142" s="30"/>
      <c r="T142" s="30"/>
      <c r="U142" s="30"/>
      <c r="V142" s="30"/>
      <c r="W142" s="31"/>
      <c r="Y142" s="30"/>
      <c r="Z142" s="30"/>
      <c r="AA142" s="31"/>
      <c r="AB142" s="30"/>
      <c r="AC142" s="30"/>
      <c r="AD142" s="30"/>
      <c r="AE142" s="30"/>
      <c r="AF142" s="30"/>
      <c r="AG142" s="31"/>
    </row>
    <row r="143" customFormat="false" ht="12.75" hidden="false" customHeight="false" outlineLevel="0" collapsed="false">
      <c r="A143" s="20" t="n">
        <v>36732</v>
      </c>
      <c r="B143" s="32" t="n">
        <f aca="false">VLOOKUP($A143,'NG Summary by Day'!$A$22:$F$480,4,FALSE())*1000</f>
        <v>-9656018.17454814</v>
      </c>
      <c r="C143" s="33" t="n">
        <f aca="false">VLOOKUP(A143,'NG Summary by Day'!$T$21:$W$486,4,FALSE())</f>
        <v>-9876592.16638119</v>
      </c>
      <c r="D143" s="34" t="n">
        <f aca="false">B143-C143</f>
        <v>220573.991833052</v>
      </c>
      <c r="E143" s="32" t="n">
        <f aca="false">VLOOKUP(A143,'NG Summary by Day'!$A$22:$F$480,6,FALSE())*1000</f>
        <v>-9656018.17454814</v>
      </c>
      <c r="F143" s="34" t="n">
        <f aca="false">E143-C143</f>
        <v>220573.991833052</v>
      </c>
      <c r="G143" s="37"/>
      <c r="H143" s="35" t="e">
        <f aca="false">VLOOKUP(A143,'Power Summary by Day '!$A$19:$G$249,3,FALSE())</f>
        <v>#N/A</v>
      </c>
      <c r="I143" s="33" t="e">
        <f aca="false">VLOOKUP(A143,'Power Summary by Day '!$Y$19:$AB$251,4,FALSE())</f>
        <v>#N/A</v>
      </c>
      <c r="J143" s="34" t="e">
        <f aca="false">H143-I143</f>
        <v>#N/A</v>
      </c>
      <c r="K143" s="33" t="e">
        <f aca="false">VLOOKUP(A143,'Power Summary by Day '!$A$19:$G$249,7,FALSE())</f>
        <v>#N/A</v>
      </c>
      <c r="L143" s="36" t="e">
        <f aca="false">K143-I143</f>
        <v>#N/A</v>
      </c>
      <c r="M143" s="37"/>
      <c r="N143" s="29"/>
      <c r="O143" s="30"/>
      <c r="P143" s="30"/>
      <c r="Q143" s="30"/>
      <c r="R143" s="30"/>
      <c r="S143" s="30"/>
      <c r="T143" s="30"/>
      <c r="U143" s="30"/>
      <c r="V143" s="30"/>
      <c r="W143" s="31"/>
      <c r="Y143" s="30"/>
      <c r="Z143" s="30"/>
      <c r="AA143" s="31"/>
      <c r="AB143" s="30"/>
      <c r="AC143" s="30"/>
      <c r="AD143" s="30"/>
      <c r="AE143" s="30"/>
      <c r="AF143" s="30"/>
      <c r="AG143" s="31"/>
    </row>
    <row r="144" customFormat="false" ht="12.75" hidden="false" customHeight="false" outlineLevel="0" collapsed="false">
      <c r="A144" s="20" t="n">
        <v>36733</v>
      </c>
      <c r="B144" s="32" t="n">
        <f aca="false">VLOOKUP($A144,'NG Summary by Day'!$A$22:$F$480,4,FALSE())*1000</f>
        <v>-1893885.48569273</v>
      </c>
      <c r="C144" s="33" t="n">
        <f aca="false">VLOOKUP(A144,'NG Summary by Day'!$T$21:$W$486,4,FALSE())</f>
        <v>-3163931.38348635</v>
      </c>
      <c r="D144" s="34" t="n">
        <f aca="false">B144-C144</f>
        <v>1270045.89779362</v>
      </c>
      <c r="E144" s="32" t="n">
        <f aca="false">VLOOKUP(A144,'NG Summary by Day'!$A$22:$F$480,6,FALSE())*1000</f>
        <v>-1893885.48569273</v>
      </c>
      <c r="F144" s="34" t="n">
        <f aca="false">E144-C144</f>
        <v>1270045.89779362</v>
      </c>
      <c r="G144" s="37"/>
      <c r="H144" s="35" t="e">
        <f aca="false">VLOOKUP(A144,'Power Summary by Day '!$A$19:$G$249,3,FALSE())</f>
        <v>#N/A</v>
      </c>
      <c r="I144" s="33" t="e">
        <f aca="false">VLOOKUP(A144,'Power Summary by Day '!$Y$19:$AB$251,4,FALSE())</f>
        <v>#N/A</v>
      </c>
      <c r="J144" s="34" t="e">
        <f aca="false">H144-I144</f>
        <v>#N/A</v>
      </c>
      <c r="K144" s="33" t="e">
        <f aca="false">VLOOKUP(A144,'Power Summary by Day '!$A$19:$G$249,7,FALSE())</f>
        <v>#N/A</v>
      </c>
      <c r="L144" s="36" t="e">
        <f aca="false">K144-I144</f>
        <v>#N/A</v>
      </c>
      <c r="M144" s="37"/>
      <c r="N144" s="29"/>
      <c r="O144" s="30"/>
      <c r="P144" s="30"/>
      <c r="Q144" s="30"/>
      <c r="R144" s="30"/>
      <c r="S144" s="30"/>
      <c r="T144" s="30"/>
      <c r="U144" s="30"/>
      <c r="V144" s="30"/>
      <c r="W144" s="31"/>
      <c r="Y144" s="30"/>
      <c r="Z144" s="30"/>
      <c r="AA144" s="31"/>
      <c r="AB144" s="30"/>
      <c r="AC144" s="30"/>
      <c r="AD144" s="30"/>
      <c r="AE144" s="30"/>
      <c r="AF144" s="30"/>
      <c r="AG144" s="31"/>
    </row>
    <row r="145" customFormat="false" ht="12.75" hidden="false" customHeight="false" outlineLevel="0" collapsed="false">
      <c r="A145" s="20" t="n">
        <v>36734</v>
      </c>
      <c r="B145" s="32" t="n">
        <f aca="false">VLOOKUP($A145,'NG Summary by Day'!$A$22:$F$480,4,FALSE())*1000</f>
        <v>-17525795.0519991</v>
      </c>
      <c r="C145" s="33" t="n">
        <f aca="false">VLOOKUP(A145,'NG Summary by Day'!$T$21:$W$486,4,FALSE())</f>
        <v>-17995771.2359038</v>
      </c>
      <c r="D145" s="34" t="n">
        <f aca="false">B145-C145</f>
        <v>469976.183904663</v>
      </c>
      <c r="E145" s="32" t="n">
        <f aca="false">VLOOKUP(A145,'NG Summary by Day'!$A$22:$F$480,6,FALSE())*1000</f>
        <v>-17525795.0519991</v>
      </c>
      <c r="F145" s="34" t="n">
        <f aca="false">E145-C145</f>
        <v>469976.183904663</v>
      </c>
      <c r="G145" s="37"/>
      <c r="H145" s="35" t="e">
        <f aca="false">VLOOKUP(A145,'Power Summary by Day '!$A$19:$G$249,3,FALSE())</f>
        <v>#N/A</v>
      </c>
      <c r="I145" s="33" t="e">
        <f aca="false">VLOOKUP(A145,'Power Summary by Day '!$Y$19:$AB$251,4,FALSE())</f>
        <v>#N/A</v>
      </c>
      <c r="J145" s="34" t="e">
        <f aca="false">H145-I145</f>
        <v>#N/A</v>
      </c>
      <c r="K145" s="33" t="e">
        <f aca="false">VLOOKUP(A145,'Power Summary by Day '!$A$19:$G$249,7,FALSE())</f>
        <v>#N/A</v>
      </c>
      <c r="L145" s="36" t="e">
        <f aca="false">K145-I145</f>
        <v>#N/A</v>
      </c>
      <c r="M145" s="37"/>
      <c r="N145" s="29"/>
      <c r="O145" s="30"/>
      <c r="P145" s="30"/>
      <c r="Q145" s="30"/>
      <c r="R145" s="30"/>
      <c r="S145" s="30"/>
      <c r="T145" s="30"/>
      <c r="U145" s="30"/>
      <c r="V145" s="30"/>
      <c r="W145" s="31"/>
      <c r="Y145" s="30"/>
      <c r="Z145" s="30"/>
      <c r="AA145" s="31"/>
      <c r="AB145" s="30"/>
      <c r="AC145" s="30"/>
      <c r="AD145" s="30"/>
      <c r="AE145" s="30"/>
      <c r="AF145" s="30"/>
      <c r="AG145" s="31"/>
    </row>
    <row r="146" customFormat="false" ht="12.75" hidden="false" customHeight="false" outlineLevel="0" collapsed="false">
      <c r="A146" s="20" t="n">
        <v>36735</v>
      </c>
      <c r="B146" s="32" t="n">
        <f aca="false">VLOOKUP($A146,'NG Summary by Day'!$A$22:$F$480,4,FALSE())*1000</f>
        <v>18467976.1651622</v>
      </c>
      <c r="C146" s="33" t="n">
        <f aca="false">VLOOKUP(A146,'NG Summary by Day'!$T$21:$W$486,4,FALSE())</f>
        <v>22130867.9517364</v>
      </c>
      <c r="D146" s="34" t="n">
        <f aca="false">B146-C146</f>
        <v>-3662891.78657423</v>
      </c>
      <c r="E146" s="32" t="n">
        <f aca="false">VLOOKUP(A146,'NG Summary by Day'!$A$22:$F$480,6,FALSE())*1000</f>
        <v>18467976.1651622</v>
      </c>
      <c r="F146" s="34" t="n">
        <f aca="false">E146-C146</f>
        <v>-3662891.78657423</v>
      </c>
      <c r="G146" s="37"/>
      <c r="H146" s="35" t="e">
        <f aca="false">VLOOKUP(A146,'Power Summary by Day '!$A$19:$G$249,3,FALSE())</f>
        <v>#N/A</v>
      </c>
      <c r="I146" s="33" t="e">
        <f aca="false">VLOOKUP(A146,'Power Summary by Day '!$Y$19:$AB$251,4,FALSE())</f>
        <v>#N/A</v>
      </c>
      <c r="J146" s="34" t="e">
        <f aca="false">H146-I146</f>
        <v>#N/A</v>
      </c>
      <c r="K146" s="33" t="e">
        <f aca="false">VLOOKUP(A146,'Power Summary by Day '!$A$19:$G$249,7,FALSE())</f>
        <v>#N/A</v>
      </c>
      <c r="L146" s="36" t="e">
        <f aca="false">K146-I146</f>
        <v>#N/A</v>
      </c>
      <c r="M146" s="37"/>
      <c r="N146" s="29"/>
      <c r="O146" s="30"/>
      <c r="P146" s="30"/>
      <c r="Q146" s="30"/>
      <c r="R146" s="30"/>
      <c r="S146" s="30"/>
      <c r="T146" s="30"/>
      <c r="U146" s="30"/>
      <c r="V146" s="30"/>
      <c r="W146" s="31"/>
      <c r="Y146" s="30"/>
      <c r="Z146" s="30"/>
      <c r="AA146" s="31"/>
      <c r="AB146" s="30"/>
      <c r="AC146" s="30"/>
      <c r="AD146" s="30"/>
      <c r="AE146" s="30"/>
      <c r="AF146" s="30"/>
      <c r="AG146" s="31"/>
    </row>
    <row r="147" customFormat="false" ht="12.75" hidden="false" customHeight="false" outlineLevel="0" collapsed="false">
      <c r="A147" s="20" t="n">
        <v>36738</v>
      </c>
      <c r="B147" s="32" t="n">
        <f aca="false">VLOOKUP($A147,'NG Summary by Day'!$A$22:$F$480,4,FALSE())*1000</f>
        <v>5260757.11094648</v>
      </c>
      <c r="C147" s="33" t="n">
        <f aca="false">VLOOKUP(A147,'NG Summary by Day'!$T$21:$W$486,4,FALSE())</f>
        <v>1316227.93419594</v>
      </c>
      <c r="D147" s="34" t="n">
        <f aca="false">B147-C147</f>
        <v>3944529.17675053</v>
      </c>
      <c r="E147" s="32" t="n">
        <f aca="false">VLOOKUP(A147,'NG Summary by Day'!$A$22:$F$480,6,FALSE())*1000</f>
        <v>5260757.11094648</v>
      </c>
      <c r="F147" s="34" t="n">
        <f aca="false">E147-C147</f>
        <v>3944529.17675053</v>
      </c>
      <c r="G147" s="37"/>
      <c r="H147" s="35" t="e">
        <f aca="false">VLOOKUP(A147,'Power Summary by Day '!$A$19:$G$249,3,FALSE())</f>
        <v>#N/A</v>
      </c>
      <c r="I147" s="33" t="e">
        <f aca="false">VLOOKUP(A147,'Power Summary by Day '!$Y$19:$AB$251,4,FALSE())</f>
        <v>#N/A</v>
      </c>
      <c r="J147" s="34" t="e">
        <f aca="false">H147-I147</f>
        <v>#N/A</v>
      </c>
      <c r="K147" s="33" t="e">
        <f aca="false">VLOOKUP(A147,'Power Summary by Day '!$A$19:$G$249,7,FALSE())</f>
        <v>#N/A</v>
      </c>
      <c r="L147" s="36" t="e">
        <f aca="false">K147-I147</f>
        <v>#N/A</v>
      </c>
      <c r="M147" s="37"/>
      <c r="N147" s="29"/>
      <c r="O147" s="30"/>
      <c r="P147" s="30"/>
      <c r="Q147" s="30"/>
      <c r="R147" s="30"/>
      <c r="S147" s="30"/>
      <c r="T147" s="30"/>
      <c r="U147" s="30"/>
      <c r="V147" s="30"/>
      <c r="W147" s="31"/>
      <c r="Y147" s="30"/>
      <c r="Z147" s="30"/>
      <c r="AA147" s="31"/>
      <c r="AB147" s="30"/>
      <c r="AC147" s="30"/>
      <c r="AD147" s="30"/>
      <c r="AE147" s="30"/>
      <c r="AF147" s="30"/>
      <c r="AG147" s="31"/>
    </row>
    <row r="148" customFormat="false" ht="12.75" hidden="false" customHeight="false" outlineLevel="0" collapsed="false">
      <c r="A148" s="20" t="n">
        <v>36739</v>
      </c>
      <c r="B148" s="32" t="n">
        <f aca="false">VLOOKUP($A148,'NG Summary by Day'!$A$22:$F$480,4,FALSE())*1000</f>
        <v>4639449.48489737</v>
      </c>
      <c r="C148" s="33" t="n">
        <f aca="false">VLOOKUP(A148,'NG Summary by Day'!$T$21:$W$486,4,FALSE())</f>
        <v>6520695.96901942</v>
      </c>
      <c r="D148" s="34" t="n">
        <f aca="false">B148-C148</f>
        <v>-1881246.48412205</v>
      </c>
      <c r="E148" s="32" t="n">
        <f aca="false">VLOOKUP(A148,'NG Summary by Day'!$A$22:$F$480,6,FALSE())*1000</f>
        <v>4639449.48489737</v>
      </c>
      <c r="F148" s="34" t="n">
        <f aca="false">E148-C148</f>
        <v>-1881246.48412205</v>
      </c>
      <c r="G148" s="24"/>
      <c r="H148" s="35" t="e">
        <f aca="false">VLOOKUP(A148,'Power Summary by Day '!$A$19:$G$249,3,FALSE())</f>
        <v>#N/A</v>
      </c>
      <c r="I148" s="33" t="e">
        <f aca="false">VLOOKUP(A148,'Power Summary by Day '!$Y$19:$AB$251,4,FALSE())</f>
        <v>#N/A</v>
      </c>
      <c r="J148" s="34" t="e">
        <f aca="false">H148-I148</f>
        <v>#N/A</v>
      </c>
      <c r="K148" s="33" t="e">
        <f aca="false">VLOOKUP(A148,'Power Summary by Day '!$A$19:$G$249,7,FALSE())</f>
        <v>#N/A</v>
      </c>
      <c r="L148" s="36" t="e">
        <f aca="false">K148-I148</f>
        <v>#N/A</v>
      </c>
      <c r="M148" s="24"/>
      <c r="N148" s="29"/>
      <c r="O148" s="30"/>
      <c r="P148" s="30"/>
      <c r="Q148" s="30"/>
      <c r="R148" s="30"/>
      <c r="S148" s="30"/>
      <c r="T148" s="30"/>
      <c r="U148" s="30"/>
      <c r="V148" s="30"/>
      <c r="W148" s="31"/>
      <c r="Y148" s="30"/>
      <c r="Z148" s="30"/>
      <c r="AA148" s="31"/>
      <c r="AB148" s="30"/>
      <c r="AC148" s="30"/>
      <c r="AD148" s="30"/>
      <c r="AE148" s="30"/>
      <c r="AF148" s="30"/>
      <c r="AG148" s="31"/>
    </row>
    <row r="149" customFormat="false" ht="12.75" hidden="false" customHeight="false" outlineLevel="0" collapsed="false">
      <c r="A149" s="20" t="n">
        <v>36740</v>
      </c>
      <c r="B149" s="32" t="n">
        <f aca="false">VLOOKUP($A149,'NG Summary by Day'!$A$22:$F$480,4,FALSE())*1000</f>
        <v>39329129.0422407</v>
      </c>
      <c r="C149" s="33" t="n">
        <f aca="false">VLOOKUP(A149,'NG Summary by Day'!$T$21:$W$486,4,FALSE())</f>
        <v>38766344.3523497</v>
      </c>
      <c r="D149" s="34" t="n">
        <f aca="false">B149-C149</f>
        <v>562784.689890951</v>
      </c>
      <c r="E149" s="32" t="n">
        <f aca="false">VLOOKUP(A149,'NG Summary by Day'!$A$22:$F$480,6,FALSE())*1000</f>
        <v>39329129.0422407</v>
      </c>
      <c r="F149" s="34" t="n">
        <f aca="false">E149-C149</f>
        <v>562784.689890951</v>
      </c>
      <c r="G149" s="24"/>
      <c r="H149" s="35" t="e">
        <f aca="false">VLOOKUP(A149,'Power Summary by Day '!$A$19:$G$249,3,FALSE())</f>
        <v>#N/A</v>
      </c>
      <c r="I149" s="33" t="e">
        <f aca="false">VLOOKUP(A149,'Power Summary by Day '!$Y$19:$AB$251,4,FALSE())</f>
        <v>#N/A</v>
      </c>
      <c r="J149" s="34" t="e">
        <f aca="false">H149-I149</f>
        <v>#N/A</v>
      </c>
      <c r="K149" s="33" t="e">
        <f aca="false">VLOOKUP(A149,'Power Summary by Day '!$A$19:$G$249,7,FALSE())</f>
        <v>#N/A</v>
      </c>
      <c r="L149" s="36" t="e">
        <f aca="false">K149-I149</f>
        <v>#N/A</v>
      </c>
      <c r="M149" s="24"/>
      <c r="N149" s="29"/>
      <c r="O149" s="30"/>
      <c r="P149" s="30"/>
      <c r="Q149" s="30"/>
      <c r="R149" s="30"/>
      <c r="S149" s="30"/>
      <c r="T149" s="30"/>
      <c r="U149" s="30"/>
      <c r="V149" s="30"/>
      <c r="W149" s="31"/>
      <c r="Y149" s="30"/>
      <c r="Z149" s="30"/>
      <c r="AA149" s="31"/>
      <c r="AB149" s="30"/>
      <c r="AC149" s="30"/>
      <c r="AD149" s="30"/>
      <c r="AE149" s="30"/>
      <c r="AF149" s="30"/>
      <c r="AG149" s="31"/>
    </row>
    <row r="150" customFormat="false" ht="12.75" hidden="false" customHeight="false" outlineLevel="0" collapsed="false">
      <c r="A150" s="20" t="n">
        <v>36741</v>
      </c>
      <c r="B150" s="32" t="n">
        <f aca="false">VLOOKUP($A150,'NG Summary by Day'!$A$22:$F$480,4,FALSE())*1000</f>
        <v>20421392.7520564</v>
      </c>
      <c r="C150" s="33" t="n">
        <f aca="false">VLOOKUP(A150,'NG Summary by Day'!$T$21:$W$486,4,FALSE())</f>
        <v>20338425.9910678</v>
      </c>
      <c r="D150" s="34" t="n">
        <f aca="false">B150-C150</f>
        <v>82966.760988567</v>
      </c>
      <c r="E150" s="32" t="n">
        <f aca="false">VLOOKUP(A150,'NG Summary by Day'!$A$22:$F$480,6,FALSE())*1000</f>
        <v>20421392.7520564</v>
      </c>
      <c r="F150" s="34" t="n">
        <f aca="false">E150-C150</f>
        <v>82966.760988567</v>
      </c>
      <c r="G150" s="24"/>
      <c r="H150" s="35" t="e">
        <f aca="false">VLOOKUP(A150,'Power Summary by Day '!$A$19:$G$249,3,FALSE())</f>
        <v>#N/A</v>
      </c>
      <c r="I150" s="33" t="e">
        <f aca="false">VLOOKUP(A150,'Power Summary by Day '!$Y$19:$AB$251,4,FALSE())</f>
        <v>#N/A</v>
      </c>
      <c r="J150" s="34" t="e">
        <f aca="false">H150-I150</f>
        <v>#N/A</v>
      </c>
      <c r="K150" s="33" t="e">
        <f aca="false">VLOOKUP(A150,'Power Summary by Day '!$A$19:$G$249,7,FALSE())</f>
        <v>#N/A</v>
      </c>
      <c r="L150" s="36" t="e">
        <f aca="false">K150-I150</f>
        <v>#N/A</v>
      </c>
      <c r="M150" s="24"/>
      <c r="N150" s="29"/>
      <c r="O150" s="30"/>
      <c r="P150" s="30"/>
      <c r="Q150" s="30"/>
      <c r="R150" s="30"/>
      <c r="S150" s="30"/>
      <c r="T150" s="30"/>
      <c r="U150" s="30"/>
      <c r="V150" s="30"/>
      <c r="W150" s="31"/>
      <c r="Y150" s="30"/>
      <c r="Z150" s="30"/>
      <c r="AA150" s="31"/>
      <c r="AB150" s="30"/>
      <c r="AC150" s="30"/>
      <c r="AD150" s="30"/>
      <c r="AE150" s="30"/>
      <c r="AF150" s="30"/>
      <c r="AG150" s="31"/>
    </row>
    <row r="151" customFormat="false" ht="12.75" hidden="false" customHeight="false" outlineLevel="0" collapsed="false">
      <c r="A151" s="20" t="n">
        <v>36742</v>
      </c>
      <c r="B151" s="32" t="n">
        <f aca="false">VLOOKUP($A151,'NG Summary by Day'!$A$22:$F$480,4,FALSE())*1000</f>
        <v>12138959.9818608</v>
      </c>
      <c r="C151" s="33" t="n">
        <f aca="false">VLOOKUP(A151,'NG Summary by Day'!$T$21:$W$486,4,FALSE())</f>
        <v>12252933.9055089</v>
      </c>
      <c r="D151" s="34" t="n">
        <f aca="false">B151-C151</f>
        <v>-113973.923648058</v>
      </c>
      <c r="E151" s="32" t="n">
        <f aca="false">VLOOKUP(A151,'NG Summary by Day'!$A$22:$F$480,6,FALSE())*1000</f>
        <v>12138959.9818608</v>
      </c>
      <c r="F151" s="34" t="n">
        <f aca="false">E151-C151</f>
        <v>-113973.923648058</v>
      </c>
      <c r="G151" s="24"/>
      <c r="H151" s="35" t="e">
        <f aca="false">VLOOKUP(A151,'Power Summary by Day '!$A$19:$G$249,3,FALSE())</f>
        <v>#N/A</v>
      </c>
      <c r="I151" s="33" t="e">
        <f aca="false">VLOOKUP(A151,'Power Summary by Day '!$Y$19:$AB$251,4,FALSE())</f>
        <v>#N/A</v>
      </c>
      <c r="J151" s="34" t="e">
        <f aca="false">H151-I151</f>
        <v>#N/A</v>
      </c>
      <c r="K151" s="33" t="e">
        <f aca="false">VLOOKUP(A151,'Power Summary by Day '!$A$19:$G$249,7,FALSE())</f>
        <v>#N/A</v>
      </c>
      <c r="L151" s="36" t="e">
        <f aca="false">K151-I151</f>
        <v>#N/A</v>
      </c>
      <c r="M151" s="24"/>
      <c r="N151" s="29"/>
      <c r="O151" s="30"/>
      <c r="P151" s="30"/>
      <c r="Q151" s="30"/>
      <c r="R151" s="30"/>
      <c r="S151" s="30"/>
      <c r="T151" s="30"/>
      <c r="U151" s="30"/>
      <c r="V151" s="30"/>
      <c r="W151" s="31"/>
      <c r="Y151" s="30"/>
      <c r="Z151" s="30"/>
      <c r="AA151" s="31"/>
      <c r="AB151" s="30"/>
      <c r="AC151" s="30"/>
      <c r="AD151" s="30"/>
      <c r="AE151" s="30"/>
      <c r="AF151" s="30"/>
      <c r="AG151" s="31"/>
    </row>
    <row r="152" customFormat="false" ht="12.75" hidden="false" customHeight="false" outlineLevel="0" collapsed="false">
      <c r="A152" s="20" t="n">
        <v>36745</v>
      </c>
      <c r="B152" s="32" t="n">
        <f aca="false">VLOOKUP($A152,'NG Summary by Day'!$A$22:$F$480,4,FALSE())*1000</f>
        <v>16958520.8461909</v>
      </c>
      <c r="C152" s="33" t="n">
        <f aca="false">VLOOKUP(A152,'NG Summary by Day'!$T$21:$W$486,4,FALSE())</f>
        <v>29641399.7128911</v>
      </c>
      <c r="D152" s="34" t="n">
        <f aca="false">B152-C152</f>
        <v>-12682878.8667002</v>
      </c>
      <c r="E152" s="32" t="n">
        <f aca="false">VLOOKUP(A152,'NG Summary by Day'!$A$22:$F$480,6,FALSE())*1000</f>
        <v>26958520.8461909</v>
      </c>
      <c r="F152" s="34" t="n">
        <f aca="false">E152-C152</f>
        <v>-2682878.86670022</v>
      </c>
      <c r="G152" s="24"/>
      <c r="H152" s="35" t="e">
        <f aca="false">VLOOKUP(A152,'Power Summary by Day '!$A$19:$G$249,3,FALSE())</f>
        <v>#N/A</v>
      </c>
      <c r="I152" s="33" t="e">
        <f aca="false">VLOOKUP(A152,'Power Summary by Day '!$Y$19:$AB$251,4,FALSE())</f>
        <v>#N/A</v>
      </c>
      <c r="J152" s="34" t="e">
        <f aca="false">H152-I152</f>
        <v>#N/A</v>
      </c>
      <c r="K152" s="33" t="e">
        <f aca="false">VLOOKUP(A152,'Power Summary by Day '!$A$19:$G$249,7,FALSE())</f>
        <v>#N/A</v>
      </c>
      <c r="L152" s="36" t="e">
        <f aca="false">K152-I152</f>
        <v>#N/A</v>
      </c>
      <c r="M152" s="24"/>
      <c r="N152" s="29"/>
      <c r="O152" s="30"/>
      <c r="P152" s="30"/>
      <c r="Q152" s="30"/>
      <c r="R152" s="30"/>
      <c r="S152" s="30"/>
      <c r="T152" s="30"/>
      <c r="U152" s="30"/>
      <c r="V152" s="30"/>
      <c r="W152" s="31"/>
      <c r="Y152" s="30"/>
      <c r="Z152" s="30"/>
      <c r="AA152" s="31"/>
      <c r="AB152" s="30"/>
      <c r="AC152" s="30"/>
      <c r="AD152" s="30"/>
      <c r="AE152" s="30"/>
      <c r="AF152" s="30"/>
      <c r="AG152" s="31"/>
    </row>
    <row r="153" customFormat="false" ht="12.75" hidden="false" customHeight="false" outlineLevel="0" collapsed="false">
      <c r="A153" s="20" t="n">
        <v>36746</v>
      </c>
      <c r="B153" s="32" t="n">
        <f aca="false">VLOOKUP($A153,'NG Summary by Day'!$A$22:$F$480,4,FALSE())*1000</f>
        <v>394276.972987745</v>
      </c>
      <c r="C153" s="33" t="n">
        <f aca="false">VLOOKUP(A153,'NG Summary by Day'!$T$21:$W$486,4,FALSE())</f>
        <v>15515533.9212336</v>
      </c>
      <c r="D153" s="34" t="n">
        <f aca="false">B153-C153</f>
        <v>-15121256.9482459</v>
      </c>
      <c r="E153" s="32" t="n">
        <f aca="false">VLOOKUP(A153,'NG Summary by Day'!$A$22:$F$480,6,FALSE())*1000</f>
        <v>10394276.9729877</v>
      </c>
      <c r="F153" s="34" t="n">
        <f aca="false">E153-C153</f>
        <v>-5121256.94824586</v>
      </c>
      <c r="G153" s="24"/>
      <c r="H153" s="35" t="e">
        <f aca="false">VLOOKUP(A153,'Power Summary by Day '!$A$19:$G$249,3,FALSE())</f>
        <v>#N/A</v>
      </c>
      <c r="I153" s="33" t="e">
        <f aca="false">VLOOKUP(A153,'Power Summary by Day '!$Y$19:$AB$251,4,FALSE())</f>
        <v>#N/A</v>
      </c>
      <c r="J153" s="34" t="e">
        <f aca="false">H153-I153</f>
        <v>#N/A</v>
      </c>
      <c r="K153" s="33" t="e">
        <f aca="false">VLOOKUP(A153,'Power Summary by Day '!$A$19:$G$249,7,FALSE())</f>
        <v>#N/A</v>
      </c>
      <c r="L153" s="36" t="e">
        <f aca="false">K153-I153</f>
        <v>#N/A</v>
      </c>
      <c r="M153" s="24"/>
      <c r="N153" s="29"/>
      <c r="O153" s="30"/>
      <c r="P153" s="30"/>
      <c r="Q153" s="30"/>
      <c r="R153" s="30"/>
      <c r="S153" s="30"/>
      <c r="T153" s="30"/>
      <c r="U153" s="30"/>
      <c r="V153" s="30"/>
      <c r="W153" s="31"/>
      <c r="Y153" s="30"/>
      <c r="Z153" s="30"/>
      <c r="AA153" s="31"/>
      <c r="AB153" s="30"/>
      <c r="AC153" s="30"/>
      <c r="AD153" s="30"/>
      <c r="AE153" s="30"/>
      <c r="AF153" s="30"/>
      <c r="AG153" s="31"/>
    </row>
    <row r="154" customFormat="false" ht="12.75" hidden="false" customHeight="false" outlineLevel="0" collapsed="false">
      <c r="A154" s="20" t="n">
        <v>36747</v>
      </c>
      <c r="B154" s="32" t="n">
        <f aca="false">VLOOKUP($A154,'NG Summary by Day'!$A$22:$F$480,4,FALSE())*1000</f>
        <v>3277506.60951044</v>
      </c>
      <c r="C154" s="33" t="n">
        <f aca="false">VLOOKUP(A154,'NG Summary by Day'!$T$21:$W$486,4,FALSE())</f>
        <v>4736882.18187623</v>
      </c>
      <c r="D154" s="34" t="n">
        <f aca="false">B154-C154</f>
        <v>-1459375.5723658</v>
      </c>
      <c r="E154" s="32" t="n">
        <f aca="false">VLOOKUP(A154,'NG Summary by Day'!$A$22:$F$480,6,FALSE())*1000</f>
        <v>3277506.60951044</v>
      </c>
      <c r="F154" s="34" t="n">
        <f aca="false">E154-C154</f>
        <v>-1459375.5723658</v>
      </c>
      <c r="G154" s="24"/>
      <c r="H154" s="35" t="e">
        <f aca="false">VLOOKUP(A154,'Power Summary by Day '!$A$19:$G$249,3,FALSE())</f>
        <v>#N/A</v>
      </c>
      <c r="I154" s="33" t="e">
        <f aca="false">VLOOKUP(A154,'Power Summary by Day '!$Y$19:$AB$251,4,FALSE())</f>
        <v>#N/A</v>
      </c>
      <c r="J154" s="34" t="e">
        <f aca="false">H154-I154</f>
        <v>#N/A</v>
      </c>
      <c r="K154" s="33" t="e">
        <f aca="false">VLOOKUP(A154,'Power Summary by Day '!$A$19:$G$249,7,FALSE())</f>
        <v>#N/A</v>
      </c>
      <c r="L154" s="36" t="e">
        <f aca="false">K154-I154</f>
        <v>#N/A</v>
      </c>
      <c r="M154" s="24"/>
      <c r="N154" s="29"/>
      <c r="O154" s="30"/>
      <c r="P154" s="30"/>
      <c r="Q154" s="30"/>
      <c r="R154" s="30"/>
      <c r="S154" s="30"/>
      <c r="T154" s="30"/>
      <c r="U154" s="30"/>
      <c r="V154" s="30"/>
      <c r="W154" s="31"/>
      <c r="Y154" s="30"/>
      <c r="Z154" s="30"/>
      <c r="AA154" s="31"/>
      <c r="AB154" s="30"/>
      <c r="AC154" s="30"/>
      <c r="AD154" s="30"/>
      <c r="AE154" s="30"/>
      <c r="AF154" s="30"/>
      <c r="AG154" s="31"/>
    </row>
    <row r="155" customFormat="false" ht="12.75" hidden="false" customHeight="false" outlineLevel="0" collapsed="false">
      <c r="A155" s="20" t="n">
        <v>36748</v>
      </c>
      <c r="B155" s="32" t="n">
        <f aca="false">VLOOKUP($A155,'NG Summary by Day'!$A$22:$F$480,4,FALSE())*1000</f>
        <v>18165765.6800465</v>
      </c>
      <c r="C155" s="33" t="n">
        <f aca="false">VLOOKUP(A155,'NG Summary by Day'!$T$21:$W$486,4,FALSE())</f>
        <v>17218061.8499717</v>
      </c>
      <c r="D155" s="34" t="n">
        <f aca="false">B155-C155</f>
        <v>947703.830074795</v>
      </c>
      <c r="E155" s="32" t="n">
        <f aca="false">VLOOKUP(A155,'NG Summary by Day'!$A$22:$F$480,6,FALSE())*1000</f>
        <v>18165765.6800465</v>
      </c>
      <c r="F155" s="34" t="n">
        <f aca="false">E155-C155</f>
        <v>947703.830074795</v>
      </c>
      <c r="G155" s="24"/>
      <c r="H155" s="35" t="e">
        <f aca="false">VLOOKUP(A155,'Power Summary by Day '!$A$19:$G$249,3,FALSE())</f>
        <v>#N/A</v>
      </c>
      <c r="I155" s="33" t="e">
        <f aca="false">VLOOKUP(A155,'Power Summary by Day '!$Y$19:$AB$251,4,FALSE())</f>
        <v>#N/A</v>
      </c>
      <c r="J155" s="34" t="e">
        <f aca="false">H155-I155</f>
        <v>#N/A</v>
      </c>
      <c r="K155" s="33" t="e">
        <f aca="false">VLOOKUP(A155,'Power Summary by Day '!$A$19:$G$249,7,FALSE())</f>
        <v>#N/A</v>
      </c>
      <c r="L155" s="36" t="e">
        <f aca="false">K155-I155</f>
        <v>#N/A</v>
      </c>
      <c r="M155" s="24"/>
      <c r="N155" s="29"/>
      <c r="O155" s="30"/>
      <c r="P155" s="30"/>
      <c r="Q155" s="30"/>
      <c r="R155" s="30"/>
      <c r="S155" s="30"/>
      <c r="T155" s="30"/>
      <c r="U155" s="30"/>
      <c r="V155" s="30"/>
      <c r="W155" s="31"/>
      <c r="Y155" s="30"/>
      <c r="Z155" s="30"/>
      <c r="AA155" s="31"/>
      <c r="AB155" s="30"/>
      <c r="AC155" s="30"/>
      <c r="AD155" s="30"/>
      <c r="AE155" s="30"/>
      <c r="AF155" s="30"/>
      <c r="AG155" s="31"/>
    </row>
    <row r="156" customFormat="false" ht="12.75" hidden="false" customHeight="false" outlineLevel="0" collapsed="false">
      <c r="A156" s="20" t="n">
        <v>36749</v>
      </c>
      <c r="B156" s="32" t="n">
        <f aca="false">VLOOKUP($A156,'NG Summary by Day'!$A$22:$F$480,4,FALSE())*1000</f>
        <v>14055969.8883081</v>
      </c>
      <c r="C156" s="33" t="n">
        <f aca="false">VLOOKUP(A156,'NG Summary by Day'!$T$21:$W$486,4,FALSE())</f>
        <v>27568592.19617</v>
      </c>
      <c r="D156" s="34" t="n">
        <f aca="false">B156-C156</f>
        <v>-13512622.3078619</v>
      </c>
      <c r="E156" s="32" t="n">
        <f aca="false">VLOOKUP(A156,'NG Summary by Day'!$A$22:$F$480,6,FALSE())*1000</f>
        <v>24055969.8883081</v>
      </c>
      <c r="F156" s="34" t="n">
        <f aca="false">E156-C156</f>
        <v>-3512622.30786192</v>
      </c>
      <c r="G156" s="24"/>
      <c r="H156" s="35" t="e">
        <f aca="false">VLOOKUP(A156,'Power Summary by Day '!$A$19:$G$249,3,FALSE())</f>
        <v>#N/A</v>
      </c>
      <c r="I156" s="33" t="e">
        <f aca="false">VLOOKUP(A156,'Power Summary by Day '!$Y$19:$AB$251,4,FALSE())</f>
        <v>#N/A</v>
      </c>
      <c r="J156" s="34" t="e">
        <f aca="false">H156-I156</f>
        <v>#N/A</v>
      </c>
      <c r="K156" s="33" t="e">
        <f aca="false">VLOOKUP(A156,'Power Summary by Day '!$A$19:$G$249,7,FALSE())</f>
        <v>#N/A</v>
      </c>
      <c r="L156" s="36" t="e">
        <f aca="false">K156-I156</f>
        <v>#N/A</v>
      </c>
      <c r="M156" s="24"/>
      <c r="N156" s="29"/>
      <c r="O156" s="30"/>
      <c r="P156" s="30"/>
      <c r="Q156" s="30"/>
      <c r="R156" s="30"/>
      <c r="S156" s="30"/>
      <c r="T156" s="30"/>
      <c r="U156" s="30"/>
      <c r="V156" s="30"/>
      <c r="W156" s="31"/>
      <c r="Y156" s="30"/>
      <c r="Z156" s="30"/>
      <c r="AA156" s="31"/>
      <c r="AB156" s="30"/>
      <c r="AC156" s="30"/>
      <c r="AD156" s="30"/>
      <c r="AE156" s="30"/>
      <c r="AF156" s="30"/>
      <c r="AG156" s="31"/>
    </row>
    <row r="157" customFormat="false" ht="12.75" hidden="false" customHeight="false" outlineLevel="0" collapsed="false">
      <c r="A157" s="20" t="n">
        <v>36752</v>
      </c>
      <c r="B157" s="32" t="n">
        <f aca="false">VLOOKUP($A157,'NG Summary by Day'!$A$22:$F$480,4,FALSE())*1000</f>
        <v>-11246802.2345075</v>
      </c>
      <c r="C157" s="33" t="n">
        <f aca="false">VLOOKUP(A157,'NG Summary by Day'!$T$21:$W$486,4,FALSE())</f>
        <v>-10180111.8031524</v>
      </c>
      <c r="D157" s="34" t="n">
        <f aca="false">B157-C157</f>
        <v>-1066690.43135513</v>
      </c>
      <c r="E157" s="32" t="n">
        <f aca="false">VLOOKUP(A157,'NG Summary by Day'!$A$22:$F$480,6,FALSE())*1000</f>
        <v>-11246802.2345075</v>
      </c>
      <c r="F157" s="34" t="n">
        <f aca="false">E157-C157</f>
        <v>-1066690.43135513</v>
      </c>
      <c r="G157" s="24"/>
      <c r="H157" s="35" t="e">
        <f aca="false">VLOOKUP(A157,'Power Summary by Day '!$A$19:$G$249,3,FALSE())</f>
        <v>#N/A</v>
      </c>
      <c r="I157" s="33" t="e">
        <f aca="false">VLOOKUP(A157,'Power Summary by Day '!$Y$19:$AB$251,4,FALSE())</f>
        <v>#N/A</v>
      </c>
      <c r="J157" s="34" t="e">
        <f aca="false">H157-I157</f>
        <v>#N/A</v>
      </c>
      <c r="K157" s="33" t="e">
        <f aca="false">VLOOKUP(A157,'Power Summary by Day '!$A$19:$G$249,7,FALSE())</f>
        <v>#N/A</v>
      </c>
      <c r="L157" s="36" t="e">
        <f aca="false">K157-I157</f>
        <v>#N/A</v>
      </c>
      <c r="M157" s="24"/>
      <c r="N157" s="29"/>
      <c r="O157" s="30"/>
      <c r="P157" s="30"/>
      <c r="Q157" s="30"/>
      <c r="R157" s="30"/>
      <c r="S157" s="30"/>
      <c r="T157" s="30"/>
      <c r="U157" s="30"/>
      <c r="V157" s="30"/>
      <c r="W157" s="31"/>
      <c r="Y157" s="30"/>
      <c r="Z157" s="30"/>
      <c r="AA157" s="31"/>
      <c r="AB157" s="30"/>
      <c r="AC157" s="30"/>
      <c r="AD157" s="30"/>
      <c r="AE157" s="30"/>
      <c r="AF157" s="30"/>
      <c r="AG157" s="31"/>
    </row>
    <row r="158" customFormat="false" ht="12.75" hidden="false" customHeight="false" outlineLevel="0" collapsed="false">
      <c r="A158" s="20" t="n">
        <v>36753</v>
      </c>
      <c r="B158" s="32" t="n">
        <f aca="false">VLOOKUP($A158,'NG Summary by Day'!$A$22:$F$480,4,FALSE())*1000</f>
        <v>-22305774.9600583</v>
      </c>
      <c r="C158" s="33" t="n">
        <f aca="false">VLOOKUP(A158,'NG Summary by Day'!$T$21:$W$486,4,FALSE())</f>
        <v>-22995670.6549638</v>
      </c>
      <c r="D158" s="34" t="n">
        <f aca="false">B158-C158</f>
        <v>689895.694905516</v>
      </c>
      <c r="E158" s="32" t="n">
        <f aca="false">VLOOKUP(A158,'NG Summary by Day'!$A$22:$F$480,6,FALSE())*1000</f>
        <v>-22305774.9600583</v>
      </c>
      <c r="F158" s="34" t="n">
        <f aca="false">E158-C158</f>
        <v>689895.694905516</v>
      </c>
      <c r="G158" s="24"/>
      <c r="H158" s="35" t="e">
        <f aca="false">VLOOKUP(A158,'Power Summary by Day '!$A$19:$G$249,3,FALSE())</f>
        <v>#N/A</v>
      </c>
      <c r="I158" s="33" t="e">
        <f aca="false">VLOOKUP(A158,'Power Summary by Day '!$Y$19:$AB$251,4,FALSE())</f>
        <v>#N/A</v>
      </c>
      <c r="J158" s="34" t="e">
        <f aca="false">H158-I158</f>
        <v>#N/A</v>
      </c>
      <c r="K158" s="33" t="e">
        <f aca="false">VLOOKUP(A158,'Power Summary by Day '!$A$19:$G$249,7,FALSE())</f>
        <v>#N/A</v>
      </c>
      <c r="L158" s="36" t="e">
        <f aca="false">K158-I158</f>
        <v>#N/A</v>
      </c>
      <c r="M158" s="24"/>
      <c r="N158" s="29"/>
      <c r="O158" s="30"/>
      <c r="P158" s="30"/>
      <c r="Q158" s="30"/>
      <c r="R158" s="30"/>
      <c r="S158" s="30"/>
      <c r="T158" s="30"/>
      <c r="U158" s="30"/>
      <c r="V158" s="30"/>
      <c r="W158" s="31"/>
      <c r="Y158" s="30"/>
      <c r="Z158" s="30"/>
      <c r="AA158" s="31"/>
      <c r="AB158" s="30"/>
      <c r="AC158" s="30"/>
      <c r="AD158" s="30"/>
      <c r="AE158" s="30"/>
      <c r="AF158" s="30"/>
      <c r="AG158" s="31"/>
    </row>
    <row r="159" customFormat="false" ht="12.75" hidden="false" customHeight="false" outlineLevel="0" collapsed="false">
      <c r="A159" s="20" t="n">
        <v>36754</v>
      </c>
      <c r="B159" s="32" t="n">
        <f aca="false">VLOOKUP($A159,'NG Summary by Day'!$A$22:$F$480,4,FALSE())*1000</f>
        <v>5277252.30501531</v>
      </c>
      <c r="C159" s="33" t="n">
        <f aca="false">VLOOKUP(A159,'NG Summary by Day'!$T$21:$W$486,4,FALSE())</f>
        <v>2373290.97315428</v>
      </c>
      <c r="D159" s="34" t="n">
        <f aca="false">B159-C159</f>
        <v>2903961.33186103</v>
      </c>
      <c r="E159" s="32" t="n">
        <f aca="false">VLOOKUP(A159,'NG Summary by Day'!$A$22:$F$480,6,FALSE())*1000</f>
        <v>5277252.30501531</v>
      </c>
      <c r="F159" s="34" t="n">
        <f aca="false">E159-C159</f>
        <v>2903961.33186103</v>
      </c>
      <c r="G159" s="24"/>
      <c r="H159" s="35" t="e">
        <f aca="false">VLOOKUP(A159,'Power Summary by Day '!$A$19:$G$249,3,FALSE())</f>
        <v>#N/A</v>
      </c>
      <c r="I159" s="33" t="e">
        <f aca="false">VLOOKUP(A159,'Power Summary by Day '!$Y$19:$AB$251,4,FALSE())</f>
        <v>#N/A</v>
      </c>
      <c r="J159" s="34" t="e">
        <f aca="false">H159-I159</f>
        <v>#N/A</v>
      </c>
      <c r="K159" s="33" t="e">
        <f aca="false">VLOOKUP(A159,'Power Summary by Day '!$A$19:$G$249,7,FALSE())</f>
        <v>#N/A</v>
      </c>
      <c r="L159" s="36" t="e">
        <f aca="false">K159-I159</f>
        <v>#N/A</v>
      </c>
      <c r="M159" s="24"/>
      <c r="N159" s="29"/>
      <c r="O159" s="30"/>
      <c r="P159" s="30"/>
      <c r="Q159" s="30"/>
      <c r="R159" s="30"/>
      <c r="S159" s="30"/>
      <c r="T159" s="30"/>
      <c r="U159" s="30"/>
      <c r="V159" s="30"/>
      <c r="W159" s="31"/>
      <c r="Y159" s="30"/>
      <c r="Z159" s="30"/>
      <c r="AA159" s="31"/>
      <c r="AB159" s="30"/>
      <c r="AC159" s="30"/>
      <c r="AD159" s="30"/>
      <c r="AE159" s="30"/>
      <c r="AF159" s="30"/>
      <c r="AG159" s="31"/>
    </row>
    <row r="160" customFormat="false" ht="12.75" hidden="false" customHeight="false" outlineLevel="0" collapsed="false">
      <c r="A160" s="20" t="n">
        <v>36755</v>
      </c>
      <c r="B160" s="32" t="n">
        <f aca="false">VLOOKUP($A160,'NG Summary by Day'!$A$22:$F$480,4,FALSE())*1000</f>
        <v>-9403689.4785585</v>
      </c>
      <c r="C160" s="33" t="n">
        <f aca="false">VLOOKUP(A160,'NG Summary by Day'!$T$21:$W$486,4,FALSE())</f>
        <v>-10877862.2093084</v>
      </c>
      <c r="D160" s="34" t="n">
        <f aca="false">B160-C160</f>
        <v>1474172.73074991</v>
      </c>
      <c r="E160" s="32" t="n">
        <f aca="false">VLOOKUP(A160,'NG Summary by Day'!$A$22:$F$480,6,FALSE())*1000</f>
        <v>-9403689.4785585</v>
      </c>
      <c r="F160" s="34" t="n">
        <f aca="false">E160-C160</f>
        <v>1474172.73074991</v>
      </c>
      <c r="G160" s="24"/>
      <c r="H160" s="35" t="e">
        <f aca="false">VLOOKUP(A160,'Power Summary by Day '!$A$19:$G$249,3,FALSE())</f>
        <v>#N/A</v>
      </c>
      <c r="I160" s="33" t="e">
        <f aca="false">VLOOKUP(A160,'Power Summary by Day '!$Y$19:$AB$251,4,FALSE())</f>
        <v>#N/A</v>
      </c>
      <c r="J160" s="34" t="e">
        <f aca="false">H160-I160</f>
        <v>#N/A</v>
      </c>
      <c r="K160" s="33" t="e">
        <f aca="false">VLOOKUP(A160,'Power Summary by Day '!$A$19:$G$249,7,FALSE())</f>
        <v>#N/A</v>
      </c>
      <c r="L160" s="36" t="e">
        <f aca="false">K160-I160</f>
        <v>#N/A</v>
      </c>
      <c r="M160" s="24"/>
      <c r="N160" s="29"/>
      <c r="O160" s="30"/>
      <c r="P160" s="30"/>
      <c r="Q160" s="30"/>
      <c r="R160" s="30"/>
      <c r="S160" s="30"/>
      <c r="T160" s="30"/>
      <c r="U160" s="30"/>
      <c r="V160" s="30"/>
      <c r="W160" s="31"/>
      <c r="Y160" s="30"/>
      <c r="Z160" s="30"/>
      <c r="AA160" s="31"/>
      <c r="AB160" s="30"/>
      <c r="AC160" s="30"/>
      <c r="AD160" s="30"/>
      <c r="AE160" s="30"/>
      <c r="AF160" s="30"/>
      <c r="AG160" s="31"/>
    </row>
    <row r="161" customFormat="false" ht="12.75" hidden="false" customHeight="false" outlineLevel="0" collapsed="false">
      <c r="A161" s="20" t="n">
        <v>36756</v>
      </c>
      <c r="B161" s="32" t="n">
        <f aca="false">VLOOKUP($A161,'NG Summary by Day'!$A$22:$F$480,4,FALSE())*1000</f>
        <v>10275345.308046</v>
      </c>
      <c r="C161" s="33" t="n">
        <f aca="false">VLOOKUP(A161,'NG Summary by Day'!$T$21:$W$486,4,FALSE())</f>
        <v>9485199.39140884</v>
      </c>
      <c r="D161" s="34" t="n">
        <f aca="false">B161-C161</f>
        <v>790145.916637154</v>
      </c>
      <c r="E161" s="32" t="n">
        <f aca="false">VLOOKUP(A161,'NG Summary by Day'!$A$22:$F$480,6,FALSE())*1000</f>
        <v>10275345.308046</v>
      </c>
      <c r="F161" s="34" t="n">
        <f aca="false">E161-C161</f>
        <v>790145.916637154</v>
      </c>
      <c r="G161" s="24"/>
      <c r="H161" s="35" t="e">
        <f aca="false">VLOOKUP(A161,'Power Summary by Day '!$A$19:$G$249,3,FALSE())</f>
        <v>#N/A</v>
      </c>
      <c r="I161" s="33" t="e">
        <f aca="false">VLOOKUP(A161,'Power Summary by Day '!$Y$19:$AB$251,4,FALSE())</f>
        <v>#N/A</v>
      </c>
      <c r="J161" s="34" t="e">
        <f aca="false">H161-I161</f>
        <v>#N/A</v>
      </c>
      <c r="K161" s="33" t="e">
        <f aca="false">VLOOKUP(A161,'Power Summary by Day '!$A$19:$G$249,7,FALSE())</f>
        <v>#N/A</v>
      </c>
      <c r="L161" s="36" t="e">
        <f aca="false">K161-I161</f>
        <v>#N/A</v>
      </c>
      <c r="M161" s="24"/>
      <c r="N161" s="29"/>
      <c r="O161" s="30"/>
      <c r="P161" s="30"/>
      <c r="Q161" s="30"/>
      <c r="R161" s="30"/>
      <c r="S161" s="30"/>
      <c r="T161" s="30"/>
      <c r="U161" s="30"/>
      <c r="V161" s="30"/>
      <c r="W161" s="31"/>
      <c r="Y161" s="30"/>
      <c r="Z161" s="30"/>
      <c r="AA161" s="31"/>
      <c r="AB161" s="30"/>
      <c r="AC161" s="30"/>
      <c r="AD161" s="30"/>
      <c r="AE161" s="30"/>
      <c r="AF161" s="30"/>
      <c r="AG161" s="31"/>
    </row>
    <row r="162" customFormat="false" ht="12.75" hidden="false" customHeight="false" outlineLevel="0" collapsed="false">
      <c r="A162" s="20" t="n">
        <v>36759</v>
      </c>
      <c r="B162" s="32" t="n">
        <f aca="false">VLOOKUP($A162,'NG Summary by Day'!$A$22:$F$480,4,FALSE())*1000</f>
        <v>52196219.0528385</v>
      </c>
      <c r="C162" s="33" t="n">
        <f aca="false">VLOOKUP(A162,'NG Summary by Day'!$T$21:$W$486,4,FALSE())</f>
        <v>93806632.6417911</v>
      </c>
      <c r="D162" s="34" t="n">
        <f aca="false">B162-C162</f>
        <v>-41610413.5889526</v>
      </c>
      <c r="E162" s="32" t="n">
        <f aca="false">VLOOKUP(A162,'NG Summary by Day'!$A$22:$F$480,6,FALSE())*1000</f>
        <v>97196219.0528385</v>
      </c>
      <c r="F162" s="34" t="n">
        <f aca="false">E162-C162</f>
        <v>3389586.41104741</v>
      </c>
      <c r="G162" s="24"/>
      <c r="H162" s="35" t="e">
        <f aca="false">VLOOKUP(A162,'Power Summary by Day '!$A$19:$G$249,3,FALSE())</f>
        <v>#N/A</v>
      </c>
      <c r="I162" s="33" t="e">
        <f aca="false">VLOOKUP(A162,'Power Summary by Day '!$Y$19:$AB$251,4,FALSE())</f>
        <v>#N/A</v>
      </c>
      <c r="J162" s="34" t="e">
        <f aca="false">H162-I162</f>
        <v>#N/A</v>
      </c>
      <c r="K162" s="33" t="e">
        <f aca="false">VLOOKUP(A162,'Power Summary by Day '!$A$19:$G$249,7,FALSE())</f>
        <v>#N/A</v>
      </c>
      <c r="L162" s="36" t="e">
        <f aca="false">K162-I162</f>
        <v>#N/A</v>
      </c>
      <c r="M162" s="24"/>
      <c r="N162" s="29"/>
      <c r="O162" s="30"/>
      <c r="P162" s="30"/>
      <c r="Q162" s="30"/>
      <c r="R162" s="30"/>
      <c r="S162" s="30"/>
      <c r="T162" s="30"/>
      <c r="U162" s="30"/>
      <c r="V162" s="30"/>
      <c r="W162" s="31"/>
      <c r="Y162" s="30"/>
      <c r="Z162" s="30"/>
      <c r="AA162" s="31"/>
      <c r="AB162" s="30"/>
      <c r="AC162" s="30"/>
      <c r="AD162" s="30"/>
      <c r="AE162" s="30"/>
      <c r="AF162" s="30"/>
      <c r="AG162" s="31"/>
    </row>
    <row r="163" customFormat="false" ht="12.75" hidden="false" customHeight="false" outlineLevel="0" collapsed="false">
      <c r="A163" s="20" t="n">
        <v>36760</v>
      </c>
      <c r="B163" s="32" t="n">
        <f aca="false">VLOOKUP($A163,'NG Summary by Day'!$A$22:$F$480,4,FALSE())*1000</f>
        <v>12405341.994599</v>
      </c>
      <c r="C163" s="33" t="n">
        <f aca="false">VLOOKUP(A163,'NG Summary by Day'!$T$21:$W$486,4,FALSE())</f>
        <v>61328017.4150823</v>
      </c>
      <c r="D163" s="34" t="n">
        <f aca="false">B163-C163</f>
        <v>-48922675.4204834</v>
      </c>
      <c r="E163" s="32" t="n">
        <f aca="false">VLOOKUP(A163,'NG Summary by Day'!$A$22:$F$480,6,FALSE())*1000</f>
        <v>12405341.994599</v>
      </c>
      <c r="F163" s="34" t="n">
        <f aca="false">E163-C163</f>
        <v>-48922675.4204834</v>
      </c>
      <c r="G163" s="24"/>
      <c r="H163" s="35" t="e">
        <f aca="false">VLOOKUP(A163,'Power Summary by Day '!$A$19:$G$249,3,FALSE())</f>
        <v>#N/A</v>
      </c>
      <c r="I163" s="33" t="e">
        <f aca="false">VLOOKUP(A163,'Power Summary by Day '!$Y$19:$AB$251,4,FALSE())</f>
        <v>#N/A</v>
      </c>
      <c r="J163" s="34" t="e">
        <f aca="false">H163-I163</f>
        <v>#N/A</v>
      </c>
      <c r="K163" s="33" t="e">
        <f aca="false">VLOOKUP(A163,'Power Summary by Day '!$A$19:$G$249,7,FALSE())</f>
        <v>#N/A</v>
      </c>
      <c r="L163" s="36" t="e">
        <f aca="false">K163-I163</f>
        <v>#N/A</v>
      </c>
      <c r="M163" s="24"/>
      <c r="N163" s="29"/>
      <c r="O163" s="30"/>
      <c r="P163" s="30"/>
      <c r="Q163" s="30"/>
      <c r="R163" s="30"/>
      <c r="S163" s="30"/>
      <c r="T163" s="30"/>
      <c r="U163" s="30"/>
      <c r="V163" s="30"/>
      <c r="W163" s="31"/>
      <c r="Y163" s="30"/>
      <c r="Z163" s="30"/>
      <c r="AA163" s="31"/>
      <c r="AB163" s="30"/>
      <c r="AC163" s="30"/>
      <c r="AD163" s="30"/>
      <c r="AE163" s="30"/>
      <c r="AF163" s="30"/>
      <c r="AG163" s="31"/>
    </row>
    <row r="164" customFormat="false" ht="12.75" hidden="false" customHeight="false" outlineLevel="0" collapsed="false">
      <c r="A164" s="20" t="n">
        <v>36761</v>
      </c>
      <c r="B164" s="32" t="n">
        <f aca="false">VLOOKUP($A164,'NG Summary by Day'!$A$22:$F$480,4,FALSE())*1000</f>
        <v>29547224.0046908</v>
      </c>
      <c r="C164" s="33" t="n">
        <f aca="false">VLOOKUP(A164,'NG Summary by Day'!$T$21:$W$486,4,FALSE())</f>
        <v>27740199.2743</v>
      </c>
      <c r="D164" s="34" t="n">
        <f aca="false">B164-C164</f>
        <v>1807024.73039079</v>
      </c>
      <c r="E164" s="32" t="n">
        <f aca="false">VLOOKUP(A164,'NG Summary by Day'!$A$22:$F$480,6,FALSE())*1000</f>
        <v>29547224.0046908</v>
      </c>
      <c r="F164" s="34" t="n">
        <f aca="false">E164-C164</f>
        <v>1807024.73039079</v>
      </c>
      <c r="G164" s="24"/>
      <c r="H164" s="35" t="e">
        <f aca="false">VLOOKUP(A164,'Power Summary by Day '!$A$19:$G$249,3,FALSE())</f>
        <v>#N/A</v>
      </c>
      <c r="I164" s="33" t="e">
        <f aca="false">VLOOKUP(A164,'Power Summary by Day '!$Y$19:$AB$251,4,FALSE())</f>
        <v>#N/A</v>
      </c>
      <c r="J164" s="34" t="e">
        <f aca="false">H164-I164</f>
        <v>#N/A</v>
      </c>
      <c r="K164" s="33" t="e">
        <f aca="false">VLOOKUP(A164,'Power Summary by Day '!$A$19:$G$249,7,FALSE())</f>
        <v>#N/A</v>
      </c>
      <c r="L164" s="36" t="e">
        <f aca="false">K164-I164</f>
        <v>#N/A</v>
      </c>
      <c r="M164" s="24"/>
      <c r="N164" s="29"/>
      <c r="O164" s="30"/>
      <c r="P164" s="30"/>
      <c r="Q164" s="30"/>
      <c r="R164" s="30"/>
      <c r="S164" s="30"/>
      <c r="T164" s="30"/>
      <c r="U164" s="30"/>
      <c r="V164" s="30"/>
      <c r="W164" s="31"/>
      <c r="Y164" s="30"/>
      <c r="Z164" s="30"/>
      <c r="AA164" s="31"/>
      <c r="AB164" s="30"/>
      <c r="AC164" s="30"/>
      <c r="AD164" s="30"/>
      <c r="AE164" s="30"/>
      <c r="AF164" s="30"/>
      <c r="AG164" s="31"/>
    </row>
    <row r="165" customFormat="false" ht="12.75" hidden="false" customHeight="false" outlineLevel="0" collapsed="false">
      <c r="A165" s="20" t="n">
        <v>36762</v>
      </c>
      <c r="B165" s="32" t="n">
        <f aca="false">VLOOKUP($A165,'NG Summary by Day'!$A$22:$F$480,4,FALSE())*1000</f>
        <v>49112272.3769463</v>
      </c>
      <c r="C165" s="33" t="n">
        <f aca="false">VLOOKUP(A165,'NG Summary by Day'!$T$21:$W$486,4,FALSE())</f>
        <v>127473221.7526</v>
      </c>
      <c r="D165" s="34" t="n">
        <f aca="false">B165-C165</f>
        <v>-78360949.3756537</v>
      </c>
      <c r="E165" s="32" t="n">
        <f aca="false">VLOOKUP(A165,'NG Summary by Day'!$A$22:$F$480,6,FALSE())*1000</f>
        <v>49112272.3769463</v>
      </c>
      <c r="F165" s="34" t="n">
        <f aca="false">E165-C165</f>
        <v>-78360949.3756537</v>
      </c>
      <c r="G165" s="24"/>
      <c r="H165" s="35" t="e">
        <f aca="false">VLOOKUP(A165,'Power Summary by Day '!$A$19:$G$249,3,FALSE())</f>
        <v>#N/A</v>
      </c>
      <c r="I165" s="33" t="e">
        <f aca="false">VLOOKUP(A165,'Power Summary by Day '!$Y$19:$AB$251,4,FALSE())</f>
        <v>#N/A</v>
      </c>
      <c r="J165" s="34" t="e">
        <f aca="false">H165-I165</f>
        <v>#N/A</v>
      </c>
      <c r="K165" s="33" t="e">
        <f aca="false">VLOOKUP(A165,'Power Summary by Day '!$A$19:$G$249,7,FALSE())</f>
        <v>#N/A</v>
      </c>
      <c r="L165" s="36" t="e">
        <f aca="false">K165-I165</f>
        <v>#N/A</v>
      </c>
      <c r="M165" s="24"/>
      <c r="N165" s="29"/>
      <c r="O165" s="30"/>
      <c r="P165" s="30"/>
      <c r="Q165" s="30"/>
      <c r="R165" s="30"/>
      <c r="S165" s="30"/>
      <c r="T165" s="30"/>
      <c r="U165" s="30"/>
      <c r="V165" s="30"/>
      <c r="W165" s="31"/>
      <c r="Y165" s="30"/>
      <c r="Z165" s="30"/>
      <c r="AA165" s="31"/>
      <c r="AB165" s="30"/>
      <c r="AC165" s="30"/>
      <c r="AD165" s="30"/>
      <c r="AE165" s="30"/>
      <c r="AF165" s="30"/>
      <c r="AG165" s="31"/>
    </row>
    <row r="166" customFormat="false" ht="12.75" hidden="false" customHeight="false" outlineLevel="0" collapsed="false">
      <c r="A166" s="20" t="n">
        <v>36763</v>
      </c>
      <c r="B166" s="32" t="n">
        <f aca="false">VLOOKUP($A166,'NG Summary by Day'!$A$22:$F$480,4,FALSE())*1000</f>
        <v>73309832.363899</v>
      </c>
      <c r="C166" s="33" t="n">
        <f aca="false">VLOOKUP(A166,'NG Summary by Day'!$T$21:$W$486,4,FALSE())</f>
        <v>176639214.4012</v>
      </c>
      <c r="D166" s="34" t="n">
        <f aca="false">B166-C166</f>
        <v>-103329382.037301</v>
      </c>
      <c r="E166" s="32" t="n">
        <f aca="false">VLOOKUP(A166,'NG Summary by Day'!$A$22:$F$480,6,FALSE())*1000</f>
        <v>73309832.363899</v>
      </c>
      <c r="F166" s="34" t="n">
        <f aca="false">E166-C166</f>
        <v>-103329382.037301</v>
      </c>
      <c r="G166" s="24"/>
      <c r="H166" s="35" t="e">
        <f aca="false">VLOOKUP(A166,'Power Summary by Day '!$A$19:$G$249,3,FALSE())</f>
        <v>#N/A</v>
      </c>
      <c r="I166" s="33" t="e">
        <f aca="false">VLOOKUP(A166,'Power Summary by Day '!$Y$19:$AB$251,4,FALSE())</f>
        <v>#N/A</v>
      </c>
      <c r="J166" s="34" t="e">
        <f aca="false">H166-I166</f>
        <v>#N/A</v>
      </c>
      <c r="K166" s="33" t="e">
        <f aca="false">VLOOKUP(A166,'Power Summary by Day '!$A$19:$G$249,7,FALSE())</f>
        <v>#N/A</v>
      </c>
      <c r="L166" s="36" t="e">
        <f aca="false">K166-I166</f>
        <v>#N/A</v>
      </c>
      <c r="M166" s="24"/>
      <c r="N166" s="29"/>
      <c r="O166" s="30"/>
      <c r="P166" s="30"/>
      <c r="Q166" s="30"/>
      <c r="R166" s="30"/>
      <c r="S166" s="30"/>
      <c r="T166" s="30"/>
      <c r="U166" s="30"/>
      <c r="V166" s="30"/>
      <c r="W166" s="31"/>
      <c r="Y166" s="30"/>
      <c r="Z166" s="30"/>
      <c r="AA166" s="31"/>
      <c r="AB166" s="30"/>
      <c r="AC166" s="30"/>
      <c r="AD166" s="30"/>
      <c r="AE166" s="30"/>
      <c r="AF166" s="30"/>
      <c r="AG166" s="31"/>
    </row>
    <row r="167" customFormat="false" ht="12.75" hidden="false" customHeight="false" outlineLevel="0" collapsed="false">
      <c r="A167" s="20" t="n">
        <v>36766</v>
      </c>
      <c r="B167" s="32" t="n">
        <f aca="false">VLOOKUP($A167,'NG Summary by Day'!$A$22:$F$480,4,FALSE())*1000</f>
        <v>47620396.5754992</v>
      </c>
      <c r="C167" s="33" t="n">
        <f aca="false">VLOOKUP(A167,'NG Summary by Day'!$T$21:$W$486,4,FALSE())</f>
        <v>71125751.2543</v>
      </c>
      <c r="D167" s="34" t="n">
        <f aca="false">B167-C167</f>
        <v>-23505354.6788008</v>
      </c>
      <c r="E167" s="32" t="n">
        <f aca="false">VLOOKUP(A167,'NG Summary by Day'!$A$22:$F$480,6,FALSE())*1000</f>
        <v>47620396.5754992</v>
      </c>
      <c r="F167" s="34" t="n">
        <f aca="false">E167-C167</f>
        <v>-23505354.6788008</v>
      </c>
      <c r="G167" s="24"/>
      <c r="H167" s="35" t="e">
        <f aca="false">VLOOKUP(A167,'Power Summary by Day '!$A$19:$G$249,3,FALSE())</f>
        <v>#N/A</v>
      </c>
      <c r="I167" s="33" t="e">
        <f aca="false">VLOOKUP(A167,'Power Summary by Day '!$Y$19:$AB$251,4,FALSE())</f>
        <v>#N/A</v>
      </c>
      <c r="J167" s="34" t="e">
        <f aca="false">H167-I167</f>
        <v>#N/A</v>
      </c>
      <c r="K167" s="33" t="e">
        <f aca="false">VLOOKUP(A167,'Power Summary by Day '!$A$19:$G$249,7,FALSE())</f>
        <v>#N/A</v>
      </c>
      <c r="L167" s="36" t="e">
        <f aca="false">K167-I167</f>
        <v>#N/A</v>
      </c>
      <c r="M167" s="24"/>
      <c r="N167" s="29"/>
      <c r="O167" s="30"/>
      <c r="P167" s="30"/>
      <c r="Q167" s="30"/>
      <c r="R167" s="30"/>
      <c r="S167" s="30"/>
      <c r="T167" s="30"/>
      <c r="U167" s="30"/>
      <c r="V167" s="30"/>
      <c r="W167" s="31"/>
      <c r="Y167" s="30"/>
      <c r="Z167" s="30"/>
      <c r="AA167" s="31"/>
      <c r="AB167" s="30"/>
      <c r="AC167" s="30"/>
      <c r="AD167" s="30"/>
      <c r="AE167" s="30"/>
      <c r="AF167" s="30"/>
      <c r="AG167" s="31"/>
    </row>
    <row r="168" customFormat="false" ht="12.75" hidden="false" customHeight="false" outlineLevel="0" collapsed="false">
      <c r="A168" s="20" t="n">
        <v>36767</v>
      </c>
      <c r="B168" s="32" t="n">
        <f aca="false">VLOOKUP($A168,'NG Summary by Day'!$A$22:$F$480,4,FALSE())*1000</f>
        <v>-19979551.2346996</v>
      </c>
      <c r="C168" s="33" t="n">
        <f aca="false">VLOOKUP(A168,'NG Summary by Day'!$T$21:$W$486,4,FALSE())</f>
        <v>-15333695.1159</v>
      </c>
      <c r="D168" s="34" t="n">
        <f aca="false">B168-C168</f>
        <v>-4645856.11879956</v>
      </c>
      <c r="E168" s="32" t="n">
        <f aca="false">VLOOKUP(A168,'NG Summary by Day'!$A$22:$F$480,6,FALSE())*1000</f>
        <v>-19979551.2346996</v>
      </c>
      <c r="F168" s="34" t="n">
        <f aca="false">E168-C168</f>
        <v>-4645856.11879956</v>
      </c>
      <c r="G168" s="24"/>
      <c r="H168" s="35" t="e">
        <f aca="false">VLOOKUP(A168,'Power Summary by Day '!$A$19:$G$249,3,FALSE())</f>
        <v>#N/A</v>
      </c>
      <c r="I168" s="33" t="e">
        <f aca="false">VLOOKUP(A168,'Power Summary by Day '!$Y$19:$AB$251,4,FALSE())</f>
        <v>#N/A</v>
      </c>
      <c r="J168" s="34" t="e">
        <f aca="false">H168-I168</f>
        <v>#N/A</v>
      </c>
      <c r="K168" s="33" t="e">
        <f aca="false">VLOOKUP(A168,'Power Summary by Day '!$A$19:$G$249,7,FALSE())</f>
        <v>#N/A</v>
      </c>
      <c r="L168" s="36" t="e">
        <f aca="false">K168-I168</f>
        <v>#N/A</v>
      </c>
      <c r="M168" s="24"/>
      <c r="N168" s="29"/>
      <c r="O168" s="30"/>
      <c r="P168" s="30"/>
      <c r="Q168" s="30"/>
      <c r="R168" s="30"/>
      <c r="S168" s="30"/>
      <c r="T168" s="30"/>
      <c r="U168" s="30"/>
      <c r="V168" s="30"/>
      <c r="W168" s="31"/>
      <c r="Y168" s="30"/>
      <c r="Z168" s="30"/>
      <c r="AA168" s="31"/>
      <c r="AB168" s="30"/>
      <c r="AC168" s="30"/>
      <c r="AD168" s="30"/>
      <c r="AE168" s="30"/>
      <c r="AF168" s="30"/>
      <c r="AG168" s="31"/>
    </row>
    <row r="169" customFormat="false" ht="12.75" hidden="false" customHeight="false" outlineLevel="0" collapsed="false">
      <c r="A169" s="20" t="n">
        <v>36768</v>
      </c>
      <c r="B169" s="32" t="n">
        <f aca="false">VLOOKUP($A169,'NG Summary by Day'!$A$22:$F$480,4,FALSE())*1000</f>
        <v>-196177332.461652</v>
      </c>
      <c r="C169" s="33" t="n">
        <f aca="false">VLOOKUP(A169,'NG Summary by Day'!$T$21:$W$486,4,FALSE())</f>
        <v>-210884099.7731</v>
      </c>
      <c r="D169" s="34" t="n">
        <f aca="false">B169-C169</f>
        <v>14706767.3114483</v>
      </c>
      <c r="E169" s="32" t="n">
        <f aca="false">VLOOKUP(A169,'NG Summary by Day'!$A$22:$F$480,6,FALSE())*1000</f>
        <v>-196177332.461652</v>
      </c>
      <c r="F169" s="34" t="n">
        <f aca="false">E169-C169</f>
        <v>14706767.3114483</v>
      </c>
      <c r="G169" s="24"/>
      <c r="H169" s="35" t="e">
        <f aca="false">VLOOKUP(A169,'Power Summary by Day '!$A$19:$G$249,3,FALSE())</f>
        <v>#N/A</v>
      </c>
      <c r="I169" s="33" t="e">
        <f aca="false">VLOOKUP(A169,'Power Summary by Day '!$Y$19:$AB$251,4,FALSE())</f>
        <v>#N/A</v>
      </c>
      <c r="J169" s="34" t="e">
        <f aca="false">H169-I169</f>
        <v>#N/A</v>
      </c>
      <c r="K169" s="33" t="e">
        <f aca="false">VLOOKUP(A169,'Power Summary by Day '!$A$19:$G$249,7,FALSE())</f>
        <v>#N/A</v>
      </c>
      <c r="L169" s="36" t="e">
        <f aca="false">K169-I169</f>
        <v>#N/A</v>
      </c>
      <c r="M169" s="24"/>
      <c r="N169" s="29"/>
      <c r="O169" s="30"/>
      <c r="P169" s="30"/>
      <c r="Q169" s="30"/>
      <c r="R169" s="30"/>
      <c r="S169" s="30"/>
      <c r="T169" s="30"/>
      <c r="U169" s="30"/>
      <c r="V169" s="30"/>
      <c r="W169" s="31"/>
      <c r="Y169" s="30"/>
      <c r="Z169" s="30"/>
      <c r="AA169" s="31"/>
      <c r="AB169" s="30"/>
      <c r="AC169" s="30"/>
      <c r="AD169" s="30"/>
      <c r="AE169" s="30"/>
      <c r="AF169" s="30"/>
      <c r="AG169" s="31"/>
    </row>
    <row r="170" customFormat="false" ht="12.75" hidden="false" customHeight="false" outlineLevel="0" collapsed="false">
      <c r="A170" s="20" t="n">
        <v>36769</v>
      </c>
      <c r="B170" s="32" t="n">
        <f aca="false">VLOOKUP($A170,'NG Summary by Day'!$A$22:$F$480,4,FALSE())*1000</f>
        <v>54850584.5408562</v>
      </c>
      <c r="C170" s="33" t="n">
        <f aca="false">VLOOKUP(A170,'NG Summary by Day'!$T$21:$W$486,4,FALSE())</f>
        <v>49702865.7255</v>
      </c>
      <c r="D170" s="34" t="n">
        <f aca="false">B170-C170</f>
        <v>5147718.81535618</v>
      </c>
      <c r="E170" s="32" t="n">
        <f aca="false">VLOOKUP(A170,'NG Summary by Day'!$A$22:$F$480,6,FALSE())*1000</f>
        <v>54850584.5408562</v>
      </c>
      <c r="F170" s="34" t="n">
        <f aca="false">E170-C170</f>
        <v>5147718.81535618</v>
      </c>
      <c r="G170" s="24"/>
      <c r="H170" s="35" t="e">
        <f aca="false">VLOOKUP(A170,'Power Summary by Day '!$A$19:$G$249,3,FALSE())</f>
        <v>#N/A</v>
      </c>
      <c r="I170" s="33" t="e">
        <f aca="false">VLOOKUP(A170,'Power Summary by Day '!$Y$19:$AB$251,4,FALSE())</f>
        <v>#N/A</v>
      </c>
      <c r="J170" s="34" t="e">
        <f aca="false">H170-I170</f>
        <v>#N/A</v>
      </c>
      <c r="K170" s="33" t="e">
        <f aca="false">VLOOKUP(A170,'Power Summary by Day '!$A$19:$G$249,7,FALSE())</f>
        <v>#N/A</v>
      </c>
      <c r="L170" s="36" t="e">
        <f aca="false">K170-I170</f>
        <v>#N/A</v>
      </c>
      <c r="M170" s="24"/>
      <c r="N170" s="29"/>
      <c r="O170" s="30"/>
      <c r="P170" s="30"/>
      <c r="Q170" s="30"/>
      <c r="R170" s="30"/>
      <c r="S170" s="30"/>
      <c r="T170" s="30"/>
      <c r="U170" s="30"/>
      <c r="V170" s="30"/>
      <c r="W170" s="31"/>
      <c r="Y170" s="30"/>
      <c r="Z170" s="30"/>
      <c r="AA170" s="31"/>
      <c r="AB170" s="30"/>
      <c r="AC170" s="30"/>
      <c r="AD170" s="30"/>
      <c r="AE170" s="30"/>
      <c r="AF170" s="30"/>
      <c r="AG170" s="31"/>
    </row>
    <row r="171" customFormat="false" ht="12.75" hidden="false" customHeight="false" outlineLevel="0" collapsed="false">
      <c r="A171" s="20" t="n">
        <v>36770</v>
      </c>
      <c r="B171" s="32" t="n">
        <f aca="false">VLOOKUP($A171,'NG Summary by Day'!$A$22:$F$480,4,FALSE())*1000</f>
        <v>-74627000</v>
      </c>
      <c r="C171" s="33" t="n">
        <f aca="false">VLOOKUP(A171,'NG Summary by Day'!$T$21:$W$486,4,FALSE())</f>
        <v>-44051902.8802</v>
      </c>
      <c r="D171" s="34" t="n">
        <f aca="false">B171-C171</f>
        <v>-30575097.1198</v>
      </c>
      <c r="E171" s="32" t="n">
        <f aca="false">VLOOKUP(A171,'NG Summary by Day'!$A$22:$F$480,6,FALSE())*1000</f>
        <v>-74627000</v>
      </c>
      <c r="F171" s="34" t="n">
        <f aca="false">E171-C171</f>
        <v>-30575097.1198</v>
      </c>
      <c r="G171" s="24"/>
      <c r="H171" s="35" t="e">
        <f aca="false">VLOOKUP(A171,'Power Summary by Day '!$A$19:$G$249,3,FALSE())</f>
        <v>#N/A</v>
      </c>
      <c r="I171" s="33" t="e">
        <f aca="false">VLOOKUP(A171,'Power Summary by Day '!$Y$19:$AB$251,4,FALSE())</f>
        <v>#N/A</v>
      </c>
      <c r="J171" s="34" t="e">
        <f aca="false">H171-I171</f>
        <v>#N/A</v>
      </c>
      <c r="K171" s="33" t="e">
        <f aca="false">VLOOKUP(A171,'Power Summary by Day '!$A$19:$G$249,7,FALSE())</f>
        <v>#N/A</v>
      </c>
      <c r="L171" s="36" t="e">
        <f aca="false">K171-I171</f>
        <v>#N/A</v>
      </c>
      <c r="M171" s="24"/>
      <c r="N171" s="29"/>
      <c r="O171" s="30"/>
      <c r="P171" s="30"/>
      <c r="Q171" s="30"/>
      <c r="R171" s="30"/>
      <c r="S171" s="30"/>
      <c r="T171" s="30"/>
      <c r="U171" s="30"/>
      <c r="V171" s="30"/>
      <c r="W171" s="31"/>
      <c r="Y171" s="30"/>
      <c r="Z171" s="30"/>
      <c r="AA171" s="31"/>
      <c r="AB171" s="30"/>
      <c r="AC171" s="30"/>
      <c r="AD171" s="30"/>
      <c r="AE171" s="30"/>
      <c r="AF171" s="30"/>
      <c r="AG171" s="31"/>
    </row>
    <row r="172" customFormat="false" ht="12.75" hidden="false" customHeight="false" outlineLevel="0" collapsed="false">
      <c r="A172" s="20" t="n">
        <v>36774</v>
      </c>
      <c r="B172" s="32" t="n">
        <f aca="false">VLOOKUP($A172,'NG Summary by Day'!$A$22:$F$480,4,FALSE())*1000</f>
        <v>-30313938.6747281</v>
      </c>
      <c r="C172" s="33" t="n">
        <f aca="false">VLOOKUP(A172,'NG Summary by Day'!$T$21:$W$486,4,FALSE())</f>
        <v>-63917416.5132</v>
      </c>
      <c r="D172" s="34" t="n">
        <f aca="false">B172-C172</f>
        <v>33603477.8384719</v>
      </c>
      <c r="E172" s="32" t="n">
        <f aca="false">VLOOKUP(A172,'NG Summary by Day'!$A$22:$F$480,6,FALSE())*1000</f>
        <v>-30313938.6747281</v>
      </c>
      <c r="F172" s="34" t="n">
        <f aca="false">E172-C172</f>
        <v>33603477.8384719</v>
      </c>
      <c r="G172" s="24"/>
      <c r="H172" s="35" t="e">
        <f aca="false">VLOOKUP(A172,'Power Summary by Day '!$A$19:$G$249,3,FALSE())</f>
        <v>#N/A</v>
      </c>
      <c r="I172" s="33" t="e">
        <f aca="false">VLOOKUP(A172,'Power Summary by Day '!$Y$19:$AB$251,4,FALSE())</f>
        <v>#N/A</v>
      </c>
      <c r="J172" s="34" t="e">
        <f aca="false">H172-I172</f>
        <v>#N/A</v>
      </c>
      <c r="K172" s="33" t="e">
        <f aca="false">VLOOKUP(A172,'Power Summary by Day '!$A$19:$G$249,7,FALSE())</f>
        <v>#N/A</v>
      </c>
      <c r="L172" s="36" t="e">
        <f aca="false">K172-I172</f>
        <v>#N/A</v>
      </c>
      <c r="M172" s="24"/>
      <c r="N172" s="29"/>
      <c r="O172" s="30"/>
      <c r="P172" s="30"/>
      <c r="Q172" s="30"/>
      <c r="R172" s="30"/>
      <c r="S172" s="30"/>
      <c r="T172" s="30"/>
      <c r="U172" s="30"/>
      <c r="V172" s="30"/>
      <c r="W172" s="31"/>
      <c r="Y172" s="30"/>
      <c r="Z172" s="30"/>
      <c r="AA172" s="31"/>
      <c r="AB172" s="30"/>
      <c r="AC172" s="30"/>
      <c r="AD172" s="30"/>
      <c r="AE172" s="30"/>
      <c r="AF172" s="30"/>
      <c r="AG172" s="31"/>
    </row>
    <row r="173" customFormat="false" ht="12.75" hidden="false" customHeight="false" outlineLevel="0" collapsed="false">
      <c r="A173" s="20" t="n">
        <v>36775</v>
      </c>
      <c r="B173" s="32" t="n">
        <f aca="false">VLOOKUP($A173,'NG Summary by Day'!$A$22:$F$480,4,FALSE())*1000</f>
        <v>13106914.6539585</v>
      </c>
      <c r="C173" s="33" t="n">
        <f aca="false">VLOOKUP(A173,'NG Summary by Day'!$T$21:$W$486,4,FALSE())</f>
        <v>9119346.0884</v>
      </c>
      <c r="D173" s="34" t="n">
        <f aca="false">B173-C173</f>
        <v>3987568.56555854</v>
      </c>
      <c r="E173" s="32" t="n">
        <f aca="false">VLOOKUP(A173,'NG Summary by Day'!$A$22:$F$480,6,FALSE())*1000</f>
        <v>13106914.6539585</v>
      </c>
      <c r="F173" s="34" t="n">
        <f aca="false">E173-C173</f>
        <v>3987568.56555854</v>
      </c>
      <c r="G173" s="24"/>
      <c r="H173" s="35" t="e">
        <f aca="false">VLOOKUP(A173,'Power Summary by Day '!$A$19:$G$249,3,FALSE())</f>
        <v>#N/A</v>
      </c>
      <c r="I173" s="33" t="e">
        <f aca="false">VLOOKUP(A173,'Power Summary by Day '!$Y$19:$AB$251,4,FALSE())</f>
        <v>#N/A</v>
      </c>
      <c r="J173" s="34" t="e">
        <f aca="false">H173-I173</f>
        <v>#N/A</v>
      </c>
      <c r="K173" s="33" t="e">
        <f aca="false">VLOOKUP(A173,'Power Summary by Day '!$A$19:$G$249,7,FALSE())</f>
        <v>#N/A</v>
      </c>
      <c r="L173" s="36" t="e">
        <f aca="false">K173-I173</f>
        <v>#N/A</v>
      </c>
      <c r="M173" s="24"/>
      <c r="N173" s="29"/>
      <c r="O173" s="30"/>
      <c r="P173" s="30"/>
      <c r="Q173" s="30"/>
      <c r="R173" s="30"/>
      <c r="S173" s="30"/>
      <c r="T173" s="30"/>
      <c r="U173" s="30"/>
      <c r="V173" s="30"/>
      <c r="W173" s="31"/>
      <c r="Y173" s="30"/>
      <c r="Z173" s="30"/>
      <c r="AA173" s="31"/>
      <c r="AB173" s="30"/>
      <c r="AC173" s="30"/>
      <c r="AD173" s="30"/>
      <c r="AE173" s="30"/>
      <c r="AF173" s="30"/>
      <c r="AG173" s="31"/>
    </row>
    <row r="174" customFormat="false" ht="12.75" hidden="false" customHeight="false" outlineLevel="0" collapsed="false">
      <c r="A174" s="20" t="n">
        <v>36776</v>
      </c>
      <c r="B174" s="32" t="n">
        <f aca="false">VLOOKUP($A174,'NG Summary by Day'!$A$22:$F$480,4,FALSE())*1000</f>
        <v>-2228000</v>
      </c>
      <c r="C174" s="33" t="n">
        <f aca="false">VLOOKUP(A174,'NG Summary by Day'!$T$21:$W$486,4,FALSE())</f>
        <v>792163.275700006</v>
      </c>
      <c r="D174" s="34" t="n">
        <f aca="false">B174-C174</f>
        <v>-3020163.27570001</v>
      </c>
      <c r="E174" s="32" t="n">
        <f aca="false">VLOOKUP(A174,'NG Summary by Day'!$A$22:$F$480,6,FALSE())*1000</f>
        <v>-2228000</v>
      </c>
      <c r="F174" s="34" t="n">
        <f aca="false">E174-C174</f>
        <v>-3020163.27570001</v>
      </c>
      <c r="G174" s="24"/>
      <c r="H174" s="35" t="e">
        <f aca="false">VLOOKUP(A174,'Power Summary by Day '!$A$19:$G$249,3,FALSE())</f>
        <v>#N/A</v>
      </c>
      <c r="I174" s="33" t="e">
        <f aca="false">VLOOKUP(A174,'Power Summary by Day '!$Y$19:$AB$251,4,FALSE())</f>
        <v>#N/A</v>
      </c>
      <c r="J174" s="34" t="e">
        <f aca="false">H174-I174</f>
        <v>#N/A</v>
      </c>
      <c r="K174" s="33" t="e">
        <f aca="false">VLOOKUP(A174,'Power Summary by Day '!$A$19:$G$249,7,FALSE())</f>
        <v>#N/A</v>
      </c>
      <c r="L174" s="36" t="e">
        <f aca="false">K174-I174</f>
        <v>#N/A</v>
      </c>
      <c r="M174" s="24"/>
      <c r="N174" s="29"/>
      <c r="O174" s="30"/>
      <c r="P174" s="30"/>
      <c r="Q174" s="30"/>
      <c r="R174" s="30"/>
      <c r="S174" s="30"/>
      <c r="T174" s="30"/>
      <c r="U174" s="30"/>
      <c r="V174" s="30"/>
      <c r="W174" s="31"/>
      <c r="Y174" s="30"/>
      <c r="Z174" s="30"/>
      <c r="AA174" s="31"/>
      <c r="AB174" s="30"/>
      <c r="AC174" s="30"/>
      <c r="AD174" s="30"/>
      <c r="AE174" s="30"/>
      <c r="AF174" s="30"/>
      <c r="AG174" s="31"/>
    </row>
    <row r="175" customFormat="false" ht="12.75" hidden="false" customHeight="false" outlineLevel="0" collapsed="false">
      <c r="A175" s="20" t="n">
        <v>36777</v>
      </c>
      <c r="B175" s="32" t="n">
        <f aca="false">VLOOKUP($A175,'NG Summary by Day'!$A$22:$F$480,4,FALSE())*1000</f>
        <v>9623755.2662537</v>
      </c>
      <c r="C175" s="33" t="n">
        <f aca="false">VLOOKUP(A175,'NG Summary by Day'!$T$21:$W$486,4,FALSE())</f>
        <v>13954304.609</v>
      </c>
      <c r="D175" s="34" t="n">
        <f aca="false">B175-C175</f>
        <v>-4330549.3427463</v>
      </c>
      <c r="E175" s="32" t="n">
        <f aca="false">VLOOKUP(A175,'NG Summary by Day'!$A$22:$F$480,6,FALSE())*1000</f>
        <v>9623755.2662537</v>
      </c>
      <c r="F175" s="34" t="n">
        <f aca="false">E175-C175</f>
        <v>-4330549.3427463</v>
      </c>
      <c r="G175" s="24"/>
      <c r="H175" s="35" t="e">
        <f aca="false">VLOOKUP(A175,'Power Summary by Day '!$A$19:$G$249,3,FALSE())</f>
        <v>#N/A</v>
      </c>
      <c r="I175" s="33" t="e">
        <f aca="false">VLOOKUP(A175,'Power Summary by Day '!$Y$19:$AB$251,4,FALSE())</f>
        <v>#N/A</v>
      </c>
      <c r="J175" s="34" t="e">
        <f aca="false">H175-I175</f>
        <v>#N/A</v>
      </c>
      <c r="K175" s="33" t="e">
        <f aca="false">VLOOKUP(A175,'Power Summary by Day '!$A$19:$G$249,7,FALSE())</f>
        <v>#N/A</v>
      </c>
      <c r="L175" s="36" t="e">
        <f aca="false">K175-I175</f>
        <v>#N/A</v>
      </c>
      <c r="M175" s="24"/>
      <c r="N175" s="29"/>
      <c r="O175" s="30"/>
      <c r="P175" s="30"/>
      <c r="Q175" s="30"/>
      <c r="R175" s="30"/>
      <c r="S175" s="30"/>
      <c r="T175" s="30"/>
      <c r="U175" s="30"/>
      <c r="V175" s="30"/>
      <c r="W175" s="31"/>
      <c r="Y175" s="30"/>
      <c r="Z175" s="30"/>
      <c r="AA175" s="31"/>
      <c r="AB175" s="30"/>
      <c r="AC175" s="30"/>
      <c r="AD175" s="30"/>
      <c r="AE175" s="30"/>
      <c r="AF175" s="30"/>
      <c r="AG175" s="31"/>
    </row>
    <row r="176" customFormat="false" ht="12.75" hidden="false" customHeight="false" outlineLevel="0" collapsed="false">
      <c r="A176" s="20" t="n">
        <v>36780</v>
      </c>
      <c r="B176" s="32" t="n">
        <f aca="false">VLOOKUP($A176,'NG Summary by Day'!$A$22:$F$480,4,FALSE())*1000</f>
        <v>5571960.62374886</v>
      </c>
      <c r="C176" s="33" t="n">
        <f aca="false">VLOOKUP(A176,'NG Summary by Day'!$T$21:$W$486,4,FALSE())</f>
        <v>5557334.74700001</v>
      </c>
      <c r="D176" s="34" t="n">
        <f aca="false">B176-C176</f>
        <v>14625.8767488459</v>
      </c>
      <c r="E176" s="32" t="n">
        <f aca="false">VLOOKUP(A176,'NG Summary by Day'!$A$22:$F$480,6,FALSE())*1000</f>
        <v>5571960.62374886</v>
      </c>
      <c r="F176" s="34" t="n">
        <f aca="false">E176-C176</f>
        <v>14625.8767488459</v>
      </c>
      <c r="G176" s="24"/>
      <c r="H176" s="35" t="e">
        <f aca="false">VLOOKUP(A176,'Power Summary by Day '!$A$19:$G$249,3,FALSE())</f>
        <v>#N/A</v>
      </c>
      <c r="I176" s="33" t="e">
        <f aca="false">VLOOKUP(A176,'Power Summary by Day '!$Y$19:$AB$251,4,FALSE())</f>
        <v>#N/A</v>
      </c>
      <c r="J176" s="34" t="e">
        <f aca="false">H176-I176</f>
        <v>#N/A</v>
      </c>
      <c r="K176" s="33" t="e">
        <f aca="false">VLOOKUP(A176,'Power Summary by Day '!$A$19:$G$249,7,FALSE())</f>
        <v>#N/A</v>
      </c>
      <c r="L176" s="36" t="e">
        <f aca="false">K176-I176</f>
        <v>#N/A</v>
      </c>
      <c r="M176" s="24"/>
      <c r="N176" s="29"/>
      <c r="O176" s="30"/>
      <c r="P176" s="30"/>
      <c r="Q176" s="30"/>
      <c r="R176" s="30"/>
      <c r="S176" s="30"/>
      <c r="T176" s="30"/>
      <c r="U176" s="30"/>
      <c r="V176" s="30"/>
      <c r="W176" s="31"/>
      <c r="Y176" s="30"/>
      <c r="Z176" s="30"/>
      <c r="AA176" s="31"/>
      <c r="AB176" s="30"/>
      <c r="AC176" s="30"/>
      <c r="AD176" s="30"/>
      <c r="AE176" s="30"/>
      <c r="AF176" s="30"/>
      <c r="AG176" s="31"/>
    </row>
    <row r="177" customFormat="false" ht="12.75" hidden="false" customHeight="false" outlineLevel="0" collapsed="false">
      <c r="A177" s="20" t="n">
        <v>36781</v>
      </c>
      <c r="B177" s="32" t="n">
        <f aca="false">VLOOKUP($A177,'NG Summary by Day'!$A$22:$F$480,4,FALSE())*1000</f>
        <v>-24674513.1924723</v>
      </c>
      <c r="C177" s="33" t="n">
        <f aca="false">VLOOKUP(A177,'NG Summary by Day'!$T$21:$W$486,4,FALSE())</f>
        <v>-22743333.4299</v>
      </c>
      <c r="D177" s="34" t="n">
        <f aca="false">B177-C177</f>
        <v>-1931179.76257233</v>
      </c>
      <c r="E177" s="32" t="n">
        <f aca="false">VLOOKUP(A177,'NG Summary by Day'!$A$22:$F$480,6,FALSE())*1000</f>
        <v>-24674513.1924723</v>
      </c>
      <c r="F177" s="34" t="n">
        <f aca="false">E177-C177</f>
        <v>-1931179.76257233</v>
      </c>
      <c r="G177" s="24"/>
      <c r="H177" s="35" t="e">
        <f aca="false">VLOOKUP(A177,'Power Summary by Day '!$A$19:$G$249,3,FALSE())</f>
        <v>#N/A</v>
      </c>
      <c r="I177" s="33" t="e">
        <f aca="false">VLOOKUP(A177,'Power Summary by Day '!$Y$19:$AB$251,4,FALSE())</f>
        <v>#N/A</v>
      </c>
      <c r="J177" s="34" t="e">
        <f aca="false">H177-I177</f>
        <v>#N/A</v>
      </c>
      <c r="K177" s="33" t="e">
        <f aca="false">VLOOKUP(A177,'Power Summary by Day '!$A$19:$G$249,7,FALSE())</f>
        <v>#N/A</v>
      </c>
      <c r="L177" s="36" t="e">
        <f aca="false">K177-I177</f>
        <v>#N/A</v>
      </c>
      <c r="M177" s="24"/>
      <c r="N177" s="29"/>
      <c r="O177" s="30"/>
      <c r="P177" s="30"/>
      <c r="Q177" s="30"/>
      <c r="R177" s="30"/>
      <c r="S177" s="30"/>
      <c r="T177" s="30"/>
      <c r="U177" s="30"/>
      <c r="V177" s="30"/>
      <c r="W177" s="31"/>
      <c r="Y177" s="30"/>
      <c r="Z177" s="30"/>
      <c r="AA177" s="31"/>
      <c r="AB177" s="30"/>
      <c r="AC177" s="30"/>
      <c r="AD177" s="30"/>
      <c r="AE177" s="30"/>
      <c r="AF177" s="30"/>
      <c r="AG177" s="31"/>
    </row>
    <row r="178" customFormat="false" ht="12.75" hidden="false" customHeight="false" outlineLevel="0" collapsed="false">
      <c r="A178" s="20" t="n">
        <v>36782</v>
      </c>
      <c r="B178" s="32" t="n">
        <f aca="false">VLOOKUP($A178,'NG Summary by Day'!$A$22:$F$480,4,FALSE())*1000</f>
        <v>-7528528.78216888</v>
      </c>
      <c r="C178" s="33" t="n">
        <f aca="false">VLOOKUP(A178,'NG Summary by Day'!$T$21:$W$486,4,FALSE())</f>
        <v>-14826237.0218</v>
      </c>
      <c r="D178" s="34" t="n">
        <f aca="false">B178-C178</f>
        <v>7297708.23963113</v>
      </c>
      <c r="E178" s="32" t="n">
        <f aca="false">VLOOKUP(A178,'NG Summary by Day'!$A$22:$F$480,6,FALSE())*1000</f>
        <v>-7528528.78216888</v>
      </c>
      <c r="F178" s="34" t="n">
        <f aca="false">E178-C178</f>
        <v>7297708.23963113</v>
      </c>
      <c r="G178" s="24"/>
      <c r="H178" s="35" t="e">
        <f aca="false">VLOOKUP(A178,'Power Summary by Day '!$A$19:$G$249,3,FALSE())</f>
        <v>#N/A</v>
      </c>
      <c r="I178" s="33" t="e">
        <f aca="false">VLOOKUP(A178,'Power Summary by Day '!$Y$19:$AB$251,4,FALSE())</f>
        <v>#N/A</v>
      </c>
      <c r="J178" s="34" t="e">
        <f aca="false">H178-I178</f>
        <v>#N/A</v>
      </c>
      <c r="K178" s="33" t="e">
        <f aca="false">VLOOKUP(A178,'Power Summary by Day '!$A$19:$G$249,7,FALSE())</f>
        <v>#N/A</v>
      </c>
      <c r="L178" s="36" t="e">
        <f aca="false">K178-I178</f>
        <v>#N/A</v>
      </c>
      <c r="M178" s="24"/>
      <c r="N178" s="29"/>
      <c r="O178" s="30"/>
      <c r="P178" s="30"/>
      <c r="Q178" s="30"/>
      <c r="R178" s="30"/>
      <c r="S178" s="30"/>
      <c r="T178" s="30"/>
      <c r="U178" s="30"/>
      <c r="V178" s="30"/>
      <c r="W178" s="31"/>
      <c r="Y178" s="30"/>
      <c r="Z178" s="30"/>
      <c r="AA178" s="31"/>
      <c r="AB178" s="30"/>
      <c r="AC178" s="30"/>
      <c r="AD178" s="30"/>
      <c r="AE178" s="30"/>
      <c r="AF178" s="30"/>
      <c r="AG178" s="31"/>
    </row>
    <row r="179" customFormat="false" ht="12.75" hidden="false" customHeight="false" outlineLevel="0" collapsed="false">
      <c r="A179" s="20" t="n">
        <v>36783</v>
      </c>
      <c r="B179" s="32" t="n">
        <f aca="false">VLOOKUP($A179,'NG Summary by Day'!$A$22:$F$480,4,FALSE())*1000</f>
        <v>-6202248.70561574</v>
      </c>
      <c r="C179" s="33" t="n">
        <f aca="false">VLOOKUP(A179,'NG Summary by Day'!$T$21:$W$486,4,FALSE())</f>
        <v>-4936422.3171</v>
      </c>
      <c r="D179" s="34" t="n">
        <f aca="false">B179-C179</f>
        <v>-1265826.38851574</v>
      </c>
      <c r="E179" s="32" t="n">
        <f aca="false">VLOOKUP(A179,'NG Summary by Day'!$A$22:$F$480,6,FALSE())*1000</f>
        <v>-6202248.70561574</v>
      </c>
      <c r="F179" s="34" t="n">
        <f aca="false">E179-C179</f>
        <v>-1265826.38851574</v>
      </c>
      <c r="G179" s="24"/>
      <c r="H179" s="35" t="e">
        <f aca="false">VLOOKUP(A179,'Power Summary by Day '!$A$19:$G$249,3,FALSE())</f>
        <v>#N/A</v>
      </c>
      <c r="I179" s="33" t="e">
        <f aca="false">VLOOKUP(A179,'Power Summary by Day '!$Y$19:$AB$251,4,FALSE())</f>
        <v>#N/A</v>
      </c>
      <c r="J179" s="34" t="e">
        <f aca="false">H179-I179</f>
        <v>#N/A</v>
      </c>
      <c r="K179" s="33" t="e">
        <f aca="false">VLOOKUP(A179,'Power Summary by Day '!$A$19:$G$249,7,FALSE())</f>
        <v>#N/A</v>
      </c>
      <c r="L179" s="36" t="e">
        <f aca="false">K179-I179</f>
        <v>#N/A</v>
      </c>
      <c r="M179" s="24"/>
      <c r="N179" s="29"/>
      <c r="O179" s="30"/>
      <c r="P179" s="30"/>
      <c r="Q179" s="30"/>
      <c r="R179" s="30"/>
      <c r="S179" s="30"/>
      <c r="T179" s="30"/>
      <c r="U179" s="30"/>
      <c r="V179" s="30"/>
      <c r="W179" s="31"/>
      <c r="Y179" s="30"/>
      <c r="Z179" s="30"/>
      <c r="AA179" s="31"/>
      <c r="AB179" s="30"/>
      <c r="AC179" s="30"/>
      <c r="AD179" s="30"/>
      <c r="AE179" s="30"/>
      <c r="AF179" s="30"/>
      <c r="AG179" s="31"/>
    </row>
    <row r="180" customFormat="false" ht="12.75" hidden="false" customHeight="false" outlineLevel="0" collapsed="false">
      <c r="A180" s="20" t="n">
        <v>36784</v>
      </c>
      <c r="B180" s="32" t="n">
        <f aca="false">VLOOKUP($A180,'NG Summary by Day'!$A$22:$F$480,4,FALSE())*1000</f>
        <v>-37564000</v>
      </c>
      <c r="C180" s="33" t="n">
        <f aca="false">VLOOKUP(A180,'NG Summary by Day'!$T$21:$W$486,4,FALSE())</f>
        <v>-41991378.65</v>
      </c>
      <c r="D180" s="34" t="n">
        <f aca="false">B180-C180</f>
        <v>4427378.65</v>
      </c>
      <c r="E180" s="32" t="n">
        <f aca="false">VLOOKUP(A180,'NG Summary by Day'!$A$22:$F$480,6,FALSE())*1000</f>
        <v>-37564000</v>
      </c>
      <c r="F180" s="34" t="n">
        <f aca="false">E180-C180</f>
        <v>4427378.65</v>
      </c>
      <c r="G180" s="24"/>
      <c r="H180" s="35" t="e">
        <f aca="false">VLOOKUP(A180,'Power Summary by Day '!$A$19:$G$249,3,FALSE())</f>
        <v>#N/A</v>
      </c>
      <c r="I180" s="33" t="e">
        <f aca="false">VLOOKUP(A180,'Power Summary by Day '!$Y$19:$AB$251,4,FALSE())</f>
        <v>#N/A</v>
      </c>
      <c r="J180" s="34" t="e">
        <f aca="false">H180-I180</f>
        <v>#N/A</v>
      </c>
      <c r="K180" s="33" t="e">
        <f aca="false">VLOOKUP(A180,'Power Summary by Day '!$A$19:$G$249,7,FALSE())</f>
        <v>#N/A</v>
      </c>
      <c r="L180" s="36" t="e">
        <f aca="false">K180-I180</f>
        <v>#N/A</v>
      </c>
      <c r="M180" s="24"/>
      <c r="N180" s="29"/>
      <c r="O180" s="30"/>
      <c r="P180" s="30"/>
      <c r="Q180" s="30"/>
      <c r="R180" s="30"/>
      <c r="S180" s="30"/>
      <c r="T180" s="30"/>
      <c r="U180" s="30"/>
      <c r="V180" s="30"/>
      <c r="W180" s="31"/>
      <c r="Y180" s="30"/>
      <c r="Z180" s="30"/>
      <c r="AA180" s="31"/>
      <c r="AB180" s="30"/>
      <c r="AC180" s="30"/>
      <c r="AD180" s="30"/>
      <c r="AE180" s="30"/>
      <c r="AF180" s="30"/>
      <c r="AG180" s="31"/>
    </row>
    <row r="181" customFormat="false" ht="12.75" hidden="false" customHeight="false" outlineLevel="0" collapsed="false">
      <c r="A181" s="20" t="n">
        <v>36787</v>
      </c>
      <c r="B181" s="32" t="n">
        <f aca="false">VLOOKUP($A181,'NG Summary by Day'!$A$22:$F$480,4,FALSE())*1000</f>
        <v>14885229.781236</v>
      </c>
      <c r="C181" s="33" t="n">
        <f aca="false">VLOOKUP(A181,'NG Summary by Day'!$T$21:$W$486,4,FALSE())</f>
        <v>13128642.2592</v>
      </c>
      <c r="D181" s="34" t="n">
        <f aca="false">B181-C181</f>
        <v>1756587.52203605</v>
      </c>
      <c r="E181" s="32" t="n">
        <f aca="false">VLOOKUP(A181,'NG Summary by Day'!$A$22:$F$480,6,FALSE())*1000</f>
        <v>14885229.781236</v>
      </c>
      <c r="F181" s="34" t="n">
        <f aca="false">E181-C181</f>
        <v>1756587.52203605</v>
      </c>
      <c r="G181" s="24"/>
      <c r="H181" s="35" t="e">
        <f aca="false">VLOOKUP(A181,'Power Summary by Day '!$A$19:$G$249,3,FALSE())</f>
        <v>#N/A</v>
      </c>
      <c r="I181" s="33" t="e">
        <f aca="false">VLOOKUP(A181,'Power Summary by Day '!$Y$19:$AB$251,4,FALSE())</f>
        <v>#N/A</v>
      </c>
      <c r="J181" s="34" t="e">
        <f aca="false">H181-I181</f>
        <v>#N/A</v>
      </c>
      <c r="K181" s="33" t="e">
        <f aca="false">VLOOKUP(A181,'Power Summary by Day '!$A$19:$G$249,7,FALSE())</f>
        <v>#N/A</v>
      </c>
      <c r="L181" s="36" t="e">
        <f aca="false">K181-I181</f>
        <v>#N/A</v>
      </c>
      <c r="M181" s="24"/>
      <c r="N181" s="29"/>
      <c r="O181" s="30"/>
      <c r="P181" s="30"/>
      <c r="Q181" s="30"/>
      <c r="R181" s="30"/>
      <c r="S181" s="30"/>
      <c r="T181" s="30"/>
      <c r="U181" s="30"/>
      <c r="V181" s="30"/>
      <c r="W181" s="31"/>
      <c r="Y181" s="30"/>
      <c r="Z181" s="30"/>
      <c r="AA181" s="31"/>
      <c r="AB181" s="30"/>
      <c r="AC181" s="30"/>
      <c r="AD181" s="30"/>
      <c r="AE181" s="30"/>
      <c r="AF181" s="30"/>
      <c r="AG181" s="31"/>
    </row>
    <row r="182" customFormat="false" ht="12.75" hidden="false" customHeight="false" outlineLevel="0" collapsed="false">
      <c r="A182" s="20" t="n">
        <v>36788</v>
      </c>
      <c r="B182" s="32" t="n">
        <f aca="false">VLOOKUP($A182,'NG Summary by Day'!$A$22:$F$480,4,FALSE())*1000</f>
        <v>22688699.5628472</v>
      </c>
      <c r="C182" s="33" t="n">
        <f aca="false">VLOOKUP(A182,'NG Summary by Day'!$T$21:$W$486,4,FALSE())</f>
        <v>19366001.2435</v>
      </c>
      <c r="D182" s="34" t="n">
        <f aca="false">B182-C182</f>
        <v>3322698.31934715</v>
      </c>
      <c r="E182" s="32" t="n">
        <f aca="false">VLOOKUP(A182,'NG Summary by Day'!$A$22:$F$480,6,FALSE())*1000</f>
        <v>22688699.5628472</v>
      </c>
      <c r="F182" s="34" t="n">
        <f aca="false">E182-C182</f>
        <v>3322698.31934715</v>
      </c>
      <c r="G182" s="24"/>
      <c r="H182" s="35" t="e">
        <f aca="false">VLOOKUP(A182,'Power Summary by Day '!$A$19:$G$249,3,FALSE())</f>
        <v>#N/A</v>
      </c>
      <c r="I182" s="33" t="e">
        <f aca="false">VLOOKUP(A182,'Power Summary by Day '!$Y$19:$AB$251,4,FALSE())</f>
        <v>#N/A</v>
      </c>
      <c r="J182" s="34" t="e">
        <f aca="false">H182-I182</f>
        <v>#N/A</v>
      </c>
      <c r="K182" s="33" t="e">
        <f aca="false">VLOOKUP(A182,'Power Summary by Day '!$A$19:$G$249,7,FALSE())</f>
        <v>#N/A</v>
      </c>
      <c r="L182" s="36" t="e">
        <f aca="false">K182-I182</f>
        <v>#N/A</v>
      </c>
      <c r="M182" s="24"/>
      <c r="N182" s="29"/>
      <c r="O182" s="30"/>
      <c r="P182" s="30"/>
      <c r="Q182" s="30"/>
      <c r="R182" s="30"/>
      <c r="S182" s="30"/>
      <c r="T182" s="30"/>
      <c r="U182" s="30"/>
      <c r="V182" s="30"/>
      <c r="W182" s="31"/>
      <c r="Y182" s="30"/>
      <c r="Z182" s="30"/>
      <c r="AA182" s="31"/>
      <c r="AB182" s="30"/>
      <c r="AC182" s="30"/>
      <c r="AD182" s="30"/>
      <c r="AE182" s="30"/>
      <c r="AF182" s="30"/>
      <c r="AG182" s="31"/>
    </row>
    <row r="183" customFormat="false" ht="12.75" hidden="false" customHeight="false" outlineLevel="0" collapsed="false">
      <c r="A183" s="20" t="n">
        <v>36789</v>
      </c>
      <c r="B183" s="32" t="n">
        <f aca="false">VLOOKUP($A183,'NG Summary by Day'!$A$22:$F$480,4,FALSE())*1000</f>
        <v>-7966000</v>
      </c>
      <c r="C183" s="33" t="n">
        <f aca="false">VLOOKUP(A183,'NG Summary by Day'!$T$21:$W$486,4,FALSE())</f>
        <v>-7800699.0207</v>
      </c>
      <c r="D183" s="34" t="n">
        <f aca="false">B183-C183</f>
        <v>-165300.9793</v>
      </c>
      <c r="E183" s="32" t="n">
        <f aca="false">VLOOKUP(A183,'NG Summary by Day'!$A$22:$F$480,6,FALSE())*1000</f>
        <v>-7966000</v>
      </c>
      <c r="F183" s="34" t="n">
        <f aca="false">E183-C183</f>
        <v>-165300.9793</v>
      </c>
      <c r="G183" s="24"/>
      <c r="H183" s="35" t="e">
        <f aca="false">VLOOKUP(A183,'Power Summary by Day '!$A$19:$G$249,3,FALSE())</f>
        <v>#N/A</v>
      </c>
      <c r="I183" s="33" t="e">
        <f aca="false">VLOOKUP(A183,'Power Summary by Day '!$Y$19:$AB$251,4,FALSE())</f>
        <v>#N/A</v>
      </c>
      <c r="J183" s="34" t="e">
        <f aca="false">H183-I183</f>
        <v>#N/A</v>
      </c>
      <c r="K183" s="33" t="e">
        <f aca="false">VLOOKUP(A183,'Power Summary by Day '!$A$19:$G$249,7,FALSE())</f>
        <v>#N/A</v>
      </c>
      <c r="L183" s="36" t="e">
        <f aca="false">K183-I183</f>
        <v>#N/A</v>
      </c>
      <c r="M183" s="24"/>
      <c r="N183" s="29"/>
      <c r="O183" s="30"/>
      <c r="P183" s="30"/>
      <c r="Q183" s="30"/>
      <c r="R183" s="30"/>
      <c r="S183" s="30"/>
      <c r="T183" s="30"/>
      <c r="U183" s="30"/>
      <c r="V183" s="30"/>
      <c r="W183" s="31"/>
      <c r="Y183" s="30"/>
      <c r="Z183" s="30"/>
      <c r="AA183" s="31"/>
      <c r="AB183" s="30"/>
      <c r="AC183" s="30"/>
      <c r="AD183" s="30"/>
      <c r="AE183" s="30"/>
      <c r="AF183" s="30"/>
      <c r="AG183" s="31"/>
    </row>
    <row r="184" customFormat="false" ht="12.75" hidden="false" customHeight="false" outlineLevel="0" collapsed="false">
      <c r="A184" s="20" t="n">
        <v>36790</v>
      </c>
      <c r="B184" s="32" t="n">
        <f aca="false">VLOOKUP($A184,'NG Summary by Day'!$A$22:$F$480,4,FALSE())*1000</f>
        <v>-6796812.14792602</v>
      </c>
      <c r="C184" s="33" t="n">
        <f aca="false">VLOOKUP(A184,'NG Summary by Day'!$T$21:$W$486,4,FALSE())</f>
        <v>2053441.47710001</v>
      </c>
      <c r="D184" s="34" t="n">
        <f aca="false">B184-C184</f>
        <v>-8850253.62502603</v>
      </c>
      <c r="E184" s="32" t="n">
        <f aca="false">VLOOKUP(A184,'NG Summary by Day'!$A$22:$F$480,6,FALSE())*1000</f>
        <v>-6796812.14792602</v>
      </c>
      <c r="F184" s="34" t="n">
        <f aca="false">E184-C184</f>
        <v>-8850253.62502603</v>
      </c>
      <c r="G184" s="24"/>
      <c r="H184" s="35" t="e">
        <f aca="false">VLOOKUP(A184,'Power Summary by Day '!$A$19:$G$249,3,FALSE())</f>
        <v>#N/A</v>
      </c>
      <c r="I184" s="33" t="e">
        <f aca="false">VLOOKUP(A184,'Power Summary by Day '!$Y$19:$AB$251,4,FALSE())</f>
        <v>#N/A</v>
      </c>
      <c r="J184" s="34" t="e">
        <f aca="false">H184-I184</f>
        <v>#N/A</v>
      </c>
      <c r="K184" s="33" t="e">
        <f aca="false">VLOOKUP(A184,'Power Summary by Day '!$A$19:$G$249,7,FALSE())</f>
        <v>#N/A</v>
      </c>
      <c r="L184" s="36" t="e">
        <f aca="false">K184-I184</f>
        <v>#N/A</v>
      </c>
      <c r="M184" s="24"/>
      <c r="N184" s="29"/>
      <c r="O184" s="30"/>
      <c r="P184" s="30"/>
      <c r="Q184" s="30"/>
      <c r="R184" s="30"/>
      <c r="S184" s="30"/>
      <c r="T184" s="30"/>
      <c r="U184" s="30"/>
      <c r="V184" s="30"/>
      <c r="W184" s="31"/>
      <c r="Y184" s="30"/>
      <c r="Z184" s="30"/>
      <c r="AA184" s="31"/>
      <c r="AB184" s="30"/>
      <c r="AC184" s="30"/>
      <c r="AD184" s="30"/>
      <c r="AE184" s="30"/>
      <c r="AF184" s="30"/>
      <c r="AG184" s="31"/>
    </row>
    <row r="185" customFormat="false" ht="12.75" hidden="false" customHeight="false" outlineLevel="0" collapsed="false">
      <c r="A185" s="20" t="n">
        <v>36791</v>
      </c>
      <c r="B185" s="32" t="n">
        <f aca="false">VLOOKUP($A185,'NG Summary by Day'!$A$22:$F$480,4,FALSE())*1000</f>
        <v>-12578578.1928423</v>
      </c>
      <c r="C185" s="33" t="n">
        <f aca="false">VLOOKUP(A185,'NG Summary by Day'!$T$21:$W$486,4,FALSE())</f>
        <v>-17970761.1412</v>
      </c>
      <c r="D185" s="34" t="n">
        <f aca="false">B185-C185</f>
        <v>5392182.94835773</v>
      </c>
      <c r="E185" s="32" t="n">
        <f aca="false">VLOOKUP(A185,'NG Summary by Day'!$A$22:$F$480,6,FALSE())*1000</f>
        <v>-12578578.1928423</v>
      </c>
      <c r="F185" s="34" t="n">
        <f aca="false">E185-C185</f>
        <v>5392182.94835773</v>
      </c>
      <c r="G185" s="24"/>
      <c r="H185" s="35" t="e">
        <f aca="false">VLOOKUP(A185,'Power Summary by Day '!$A$19:$G$249,3,FALSE())</f>
        <v>#N/A</v>
      </c>
      <c r="I185" s="33" t="e">
        <f aca="false">VLOOKUP(A185,'Power Summary by Day '!$Y$19:$AB$251,4,FALSE())</f>
        <v>#N/A</v>
      </c>
      <c r="J185" s="34" t="e">
        <f aca="false">H185-I185</f>
        <v>#N/A</v>
      </c>
      <c r="K185" s="33" t="e">
        <f aca="false">VLOOKUP(A185,'Power Summary by Day '!$A$19:$G$249,7,FALSE())</f>
        <v>#N/A</v>
      </c>
      <c r="L185" s="36" t="e">
        <f aca="false">K185-I185</f>
        <v>#N/A</v>
      </c>
      <c r="M185" s="24"/>
      <c r="N185" s="29"/>
      <c r="O185" s="30"/>
      <c r="P185" s="30"/>
      <c r="Q185" s="30"/>
      <c r="R185" s="30"/>
      <c r="S185" s="30"/>
      <c r="T185" s="30"/>
      <c r="U185" s="30"/>
      <c r="V185" s="30"/>
      <c r="W185" s="31"/>
      <c r="Y185" s="30"/>
      <c r="Z185" s="30"/>
      <c r="AA185" s="31"/>
      <c r="AB185" s="30"/>
      <c r="AC185" s="30"/>
      <c r="AD185" s="30"/>
      <c r="AE185" s="30"/>
      <c r="AF185" s="30"/>
      <c r="AG185" s="31"/>
    </row>
    <row r="186" customFormat="false" ht="12.75" hidden="false" customHeight="false" outlineLevel="0" collapsed="false">
      <c r="A186" s="20" t="n">
        <v>36794</v>
      </c>
      <c r="B186" s="32" t="n">
        <f aca="false">VLOOKUP($A186,'NG Summary by Day'!$A$22:$F$480,4,FALSE())*1000</f>
        <v>13301926.0017709</v>
      </c>
      <c r="C186" s="33" t="n">
        <f aca="false">VLOOKUP(A186,'NG Summary by Day'!$T$21:$W$486,4,FALSE())</f>
        <v>20681866.4576</v>
      </c>
      <c r="D186" s="34" t="n">
        <f aca="false">B186-C186</f>
        <v>-7379940.45582906</v>
      </c>
      <c r="E186" s="32" t="n">
        <f aca="false">VLOOKUP(A186,'NG Summary by Day'!$A$22:$F$480,6,FALSE())*1000</f>
        <v>13301926.0017709</v>
      </c>
      <c r="F186" s="34" t="n">
        <f aca="false">E186-C186</f>
        <v>-7379940.45582906</v>
      </c>
      <c r="G186" s="24"/>
      <c r="H186" s="35" t="e">
        <f aca="false">VLOOKUP(A186,'Power Summary by Day '!$A$19:$G$249,3,FALSE())</f>
        <v>#N/A</v>
      </c>
      <c r="I186" s="33" t="e">
        <f aca="false">VLOOKUP(A186,'Power Summary by Day '!$Y$19:$AB$251,4,FALSE())</f>
        <v>#N/A</v>
      </c>
      <c r="J186" s="34" t="e">
        <f aca="false">H186-I186</f>
        <v>#N/A</v>
      </c>
      <c r="K186" s="33" t="e">
        <f aca="false">VLOOKUP(A186,'Power Summary by Day '!$A$19:$G$249,7,FALSE())</f>
        <v>#N/A</v>
      </c>
      <c r="L186" s="36" t="e">
        <f aca="false">K186-I186</f>
        <v>#N/A</v>
      </c>
      <c r="M186" s="24"/>
      <c r="N186" s="29"/>
      <c r="O186" s="30"/>
      <c r="P186" s="30"/>
      <c r="Q186" s="30"/>
      <c r="R186" s="30"/>
      <c r="S186" s="30"/>
      <c r="T186" s="30"/>
      <c r="U186" s="30"/>
      <c r="V186" s="30"/>
      <c r="W186" s="31"/>
      <c r="Y186" s="30"/>
      <c r="Z186" s="30"/>
      <c r="AA186" s="31"/>
      <c r="AB186" s="30"/>
      <c r="AC186" s="30"/>
      <c r="AD186" s="30"/>
      <c r="AE186" s="30"/>
      <c r="AF186" s="30"/>
      <c r="AG186" s="31"/>
    </row>
    <row r="187" customFormat="false" ht="12.75" hidden="false" customHeight="false" outlineLevel="0" collapsed="false">
      <c r="A187" s="20" t="n">
        <v>36795</v>
      </c>
      <c r="B187" s="32" t="n">
        <f aca="false">VLOOKUP($A187,'NG Summary by Day'!$A$22:$F$480,4,FALSE())*1000</f>
        <v>30439000</v>
      </c>
      <c r="C187" s="33" t="n">
        <f aca="false">VLOOKUP(A187,'NG Summary by Day'!$T$21:$W$486,4,FALSE())</f>
        <v>-1200948.0884</v>
      </c>
      <c r="D187" s="34" t="n">
        <f aca="false">B187-C187</f>
        <v>31639948.0884</v>
      </c>
      <c r="E187" s="32" t="n">
        <f aca="false">VLOOKUP(A187,'NG Summary by Day'!$A$22:$F$480,6,FALSE())*1000</f>
        <v>30439000</v>
      </c>
      <c r="F187" s="34" t="n">
        <f aca="false">E187-C187</f>
        <v>31639948.0884</v>
      </c>
      <c r="G187" s="24"/>
      <c r="H187" s="35" t="e">
        <f aca="false">VLOOKUP(A187,'Power Summary by Day '!$A$19:$G$249,3,FALSE())</f>
        <v>#N/A</v>
      </c>
      <c r="I187" s="33" t="e">
        <f aca="false">VLOOKUP(A187,'Power Summary by Day '!$Y$19:$AB$251,4,FALSE())</f>
        <v>#N/A</v>
      </c>
      <c r="J187" s="34" t="e">
        <f aca="false">H187-I187</f>
        <v>#N/A</v>
      </c>
      <c r="K187" s="33" t="e">
        <f aca="false">VLOOKUP(A187,'Power Summary by Day '!$A$19:$G$249,7,FALSE())</f>
        <v>#N/A</v>
      </c>
      <c r="L187" s="36" t="e">
        <f aca="false">K187-I187</f>
        <v>#N/A</v>
      </c>
      <c r="M187" s="24"/>
      <c r="N187" s="29"/>
      <c r="O187" s="30"/>
      <c r="P187" s="30"/>
      <c r="Q187" s="30"/>
      <c r="R187" s="30"/>
      <c r="S187" s="30"/>
      <c r="T187" s="30"/>
      <c r="U187" s="30"/>
      <c r="V187" s="30"/>
      <c r="W187" s="31"/>
      <c r="Y187" s="30"/>
      <c r="Z187" s="30"/>
      <c r="AA187" s="31"/>
      <c r="AB187" s="30"/>
      <c r="AC187" s="30"/>
      <c r="AD187" s="30"/>
      <c r="AE187" s="30"/>
      <c r="AF187" s="30"/>
      <c r="AG187" s="31"/>
    </row>
    <row r="188" customFormat="false" ht="12.75" hidden="false" customHeight="false" outlineLevel="0" collapsed="false">
      <c r="A188" s="20" t="n">
        <v>36796</v>
      </c>
      <c r="B188" s="32" t="n">
        <f aca="false">VLOOKUP($A188,'NG Summary by Day'!$A$22:$F$480,4,FALSE())*1000</f>
        <v>-4378000</v>
      </c>
      <c r="C188" s="33" t="n">
        <f aca="false">VLOOKUP(A188,'NG Summary by Day'!$T$21:$W$486,4,FALSE())</f>
        <v>-6411880.9884</v>
      </c>
      <c r="D188" s="34" t="n">
        <f aca="false">B188-C188</f>
        <v>2033880.9884</v>
      </c>
      <c r="E188" s="32" t="n">
        <f aca="false">VLOOKUP(A188,'NG Summary by Day'!$A$22:$F$480,6,FALSE())*1000</f>
        <v>-4378000</v>
      </c>
      <c r="F188" s="34" t="n">
        <f aca="false">E188-C188</f>
        <v>2033880.9884</v>
      </c>
      <c r="G188" s="24"/>
      <c r="H188" s="35" t="e">
        <f aca="false">VLOOKUP(A188,'Power Summary by Day '!$A$19:$G$249,3,FALSE())</f>
        <v>#N/A</v>
      </c>
      <c r="I188" s="33" t="e">
        <f aca="false">VLOOKUP(A188,'Power Summary by Day '!$Y$19:$AB$251,4,FALSE())</f>
        <v>#N/A</v>
      </c>
      <c r="J188" s="34" t="e">
        <f aca="false">H188-I188</f>
        <v>#N/A</v>
      </c>
      <c r="K188" s="33" t="e">
        <f aca="false">VLOOKUP(A188,'Power Summary by Day '!$A$19:$G$249,7,FALSE())</f>
        <v>#N/A</v>
      </c>
      <c r="L188" s="36" t="e">
        <f aca="false">K188-I188</f>
        <v>#N/A</v>
      </c>
      <c r="M188" s="24"/>
      <c r="N188" s="29"/>
      <c r="O188" s="30"/>
      <c r="P188" s="30"/>
      <c r="Q188" s="30"/>
      <c r="R188" s="30"/>
      <c r="S188" s="30"/>
      <c r="T188" s="30"/>
      <c r="U188" s="30"/>
      <c r="V188" s="30"/>
      <c r="W188" s="31"/>
      <c r="Y188" s="30"/>
      <c r="Z188" s="30"/>
      <c r="AA188" s="31"/>
      <c r="AB188" s="30"/>
      <c r="AC188" s="30"/>
      <c r="AD188" s="30"/>
      <c r="AE188" s="30"/>
      <c r="AF188" s="30"/>
      <c r="AG188" s="31"/>
    </row>
    <row r="189" customFormat="false" ht="12.75" hidden="false" customHeight="false" outlineLevel="0" collapsed="false">
      <c r="A189" s="20" t="n">
        <v>36797</v>
      </c>
      <c r="B189" s="32" t="n">
        <f aca="false">VLOOKUP($A189,'NG Summary by Day'!$A$22:$F$480,4,FALSE())*1000</f>
        <v>-8731000</v>
      </c>
      <c r="C189" s="33" t="n">
        <f aca="false">VLOOKUP(A189,'NG Summary by Day'!$T$21:$W$486,4,FALSE())</f>
        <v>-14422725.3315</v>
      </c>
      <c r="D189" s="34" t="n">
        <f aca="false">B189-C189</f>
        <v>5691725.3315</v>
      </c>
      <c r="E189" s="32" t="n">
        <f aca="false">VLOOKUP(A189,'NG Summary by Day'!$A$22:$F$480,6,FALSE())*1000</f>
        <v>-8731000</v>
      </c>
      <c r="F189" s="34" t="n">
        <f aca="false">E189-C189</f>
        <v>5691725.3315</v>
      </c>
      <c r="G189" s="24"/>
      <c r="H189" s="35" t="e">
        <f aca="false">VLOOKUP(A189,'Power Summary by Day '!$A$19:$G$249,3,FALSE())</f>
        <v>#N/A</v>
      </c>
      <c r="I189" s="33" t="e">
        <f aca="false">VLOOKUP(A189,'Power Summary by Day '!$Y$19:$AB$251,4,FALSE())</f>
        <v>#N/A</v>
      </c>
      <c r="J189" s="34" t="e">
        <f aca="false">H189-I189</f>
        <v>#N/A</v>
      </c>
      <c r="K189" s="33" t="e">
        <f aca="false">VLOOKUP(A189,'Power Summary by Day '!$A$19:$G$249,7,FALSE())</f>
        <v>#N/A</v>
      </c>
      <c r="L189" s="36" t="e">
        <f aca="false">K189-I189</f>
        <v>#N/A</v>
      </c>
      <c r="M189" s="24"/>
      <c r="N189" s="29"/>
      <c r="O189" s="30"/>
      <c r="P189" s="30"/>
      <c r="Q189" s="30"/>
      <c r="R189" s="30"/>
      <c r="S189" s="30"/>
      <c r="T189" s="30"/>
      <c r="U189" s="30"/>
      <c r="V189" s="30"/>
      <c r="W189" s="31"/>
      <c r="Y189" s="30"/>
      <c r="Z189" s="30"/>
      <c r="AA189" s="31"/>
      <c r="AB189" s="30"/>
      <c r="AC189" s="30"/>
      <c r="AD189" s="30"/>
      <c r="AE189" s="30"/>
      <c r="AF189" s="30"/>
      <c r="AG189" s="31"/>
    </row>
    <row r="190" customFormat="false" ht="12.75" hidden="false" customHeight="false" outlineLevel="0" collapsed="false">
      <c r="A190" s="20" t="n">
        <v>36798</v>
      </c>
      <c r="B190" s="32" t="n">
        <f aca="false">VLOOKUP($A190,'NG Summary by Day'!$A$22:$F$480,4,FALSE())*1000</f>
        <v>83165000</v>
      </c>
      <c r="C190" s="33" t="n">
        <f aca="false">VLOOKUP(A190,'NG Summary by Day'!$T$21:$W$486,4,FALSE())</f>
        <v>-35459721.5458</v>
      </c>
      <c r="D190" s="34" t="n">
        <f aca="false">B190-C190</f>
        <v>118624721.5458</v>
      </c>
      <c r="E190" s="32" t="n">
        <f aca="false">VLOOKUP(A190,'NG Summary by Day'!$A$22:$F$480,6,FALSE())*1000</f>
        <v>8165000</v>
      </c>
      <c r="F190" s="34" t="n">
        <f aca="false">E190-C190</f>
        <v>43624721.5458</v>
      </c>
      <c r="G190" s="24"/>
      <c r="H190" s="35" t="e">
        <f aca="false">VLOOKUP(A190,'Power Summary by Day '!$A$19:$G$249,3,FALSE())</f>
        <v>#N/A</v>
      </c>
      <c r="I190" s="33" t="e">
        <f aca="false">VLOOKUP(A190,'Power Summary by Day '!$Y$19:$AB$251,4,FALSE())</f>
        <v>#N/A</v>
      </c>
      <c r="J190" s="34" t="e">
        <f aca="false">H190-I190</f>
        <v>#N/A</v>
      </c>
      <c r="K190" s="33" t="e">
        <f aca="false">VLOOKUP(A190,'Power Summary by Day '!$A$19:$G$249,7,FALSE())</f>
        <v>#N/A</v>
      </c>
      <c r="L190" s="36" t="e">
        <f aca="false">K190-I190</f>
        <v>#N/A</v>
      </c>
      <c r="M190" s="24"/>
      <c r="N190" s="29"/>
      <c r="O190" s="30"/>
      <c r="P190" s="30"/>
      <c r="Q190" s="30"/>
      <c r="R190" s="30"/>
      <c r="S190" s="30"/>
      <c r="T190" s="30"/>
      <c r="U190" s="30"/>
      <c r="V190" s="30"/>
      <c r="W190" s="31"/>
      <c r="Y190" s="30"/>
      <c r="Z190" s="30"/>
      <c r="AA190" s="31"/>
      <c r="AB190" s="30"/>
      <c r="AC190" s="30"/>
      <c r="AD190" s="30"/>
      <c r="AE190" s="30"/>
      <c r="AF190" s="30"/>
      <c r="AG190" s="31"/>
    </row>
    <row r="191" customFormat="false" ht="12.75" hidden="false" customHeight="false" outlineLevel="0" collapsed="false">
      <c r="A191" s="20" t="n">
        <v>36801</v>
      </c>
      <c r="B191" s="32" t="n">
        <f aca="false">VLOOKUP($A191,'NG Summary by Day'!$A$22:$F$480,4,FALSE())*1000</f>
        <v>15963441.3378718</v>
      </c>
      <c r="C191" s="33" t="n">
        <f aca="false">VLOOKUP(A191,'NG Summary by Day'!$T$21:$W$486,4,FALSE())</f>
        <v>13303260.9317</v>
      </c>
      <c r="D191" s="34" t="n">
        <f aca="false">B191-C191</f>
        <v>2660180.40617178</v>
      </c>
      <c r="E191" s="32" t="n">
        <f aca="false">VLOOKUP(A191,'NG Summary by Day'!$A$22:$F$480,6,FALSE())*1000</f>
        <v>15963441.3378718</v>
      </c>
      <c r="F191" s="34" t="n">
        <f aca="false">E191-C191</f>
        <v>2660180.40617178</v>
      </c>
      <c r="G191" s="24"/>
      <c r="H191" s="35" t="e">
        <f aca="false">VLOOKUP(A191,'Power Summary by Day '!$A$19:$G$249,3,FALSE())</f>
        <v>#N/A</v>
      </c>
      <c r="I191" s="33" t="e">
        <f aca="false">VLOOKUP(A191,'Power Summary by Day '!$Y$19:$AB$251,4,FALSE())</f>
        <v>#N/A</v>
      </c>
      <c r="J191" s="34" t="e">
        <f aca="false">H191-I191</f>
        <v>#N/A</v>
      </c>
      <c r="K191" s="33" t="e">
        <f aca="false">VLOOKUP(A191,'Power Summary by Day '!$A$19:$G$249,7,FALSE())</f>
        <v>#N/A</v>
      </c>
      <c r="L191" s="36" t="e">
        <f aca="false">K191-I191</f>
        <v>#N/A</v>
      </c>
      <c r="M191" s="24"/>
      <c r="N191" s="29"/>
      <c r="O191" s="30"/>
      <c r="P191" s="30"/>
      <c r="Q191" s="30"/>
      <c r="R191" s="30"/>
      <c r="S191" s="30"/>
      <c r="T191" s="30"/>
      <c r="U191" s="30"/>
      <c r="V191" s="30"/>
      <c r="W191" s="31"/>
      <c r="Y191" s="30"/>
      <c r="Z191" s="30"/>
      <c r="AA191" s="31"/>
      <c r="AB191" s="30"/>
      <c r="AC191" s="30"/>
      <c r="AD191" s="30"/>
      <c r="AE191" s="30"/>
      <c r="AF191" s="30"/>
      <c r="AG191" s="31"/>
    </row>
    <row r="192" customFormat="false" ht="12.75" hidden="false" customHeight="false" outlineLevel="0" collapsed="false">
      <c r="A192" s="20" t="n">
        <v>36802</v>
      </c>
      <c r="B192" s="32" t="n">
        <f aca="false">VLOOKUP($A192,'NG Summary by Day'!$A$22:$F$480,4,FALSE())*1000</f>
        <v>3024261.05917849</v>
      </c>
      <c r="C192" s="33" t="n">
        <f aca="false">VLOOKUP(A192,'NG Summary by Day'!$T$21:$W$486,4,FALSE())</f>
        <v>2036593.1612</v>
      </c>
      <c r="D192" s="34" t="n">
        <f aca="false">B192-C192</f>
        <v>987667.897978486</v>
      </c>
      <c r="E192" s="32" t="n">
        <f aca="false">VLOOKUP(A192,'NG Summary by Day'!$A$22:$F$480,6,FALSE())*1000</f>
        <v>3024261.05917849</v>
      </c>
      <c r="F192" s="34" t="n">
        <f aca="false">E192-C192</f>
        <v>987667.897978486</v>
      </c>
      <c r="G192" s="24"/>
      <c r="H192" s="35" t="e">
        <f aca="false">VLOOKUP(A192,'Power Summary by Day '!$A$19:$G$249,3,FALSE())</f>
        <v>#N/A</v>
      </c>
      <c r="I192" s="33" t="e">
        <f aca="false">VLOOKUP(A192,'Power Summary by Day '!$Y$19:$AB$251,4,FALSE())</f>
        <v>#N/A</v>
      </c>
      <c r="J192" s="34" t="e">
        <f aca="false">H192-I192</f>
        <v>#N/A</v>
      </c>
      <c r="K192" s="33" t="e">
        <f aca="false">VLOOKUP(A192,'Power Summary by Day '!$A$19:$G$249,7,FALSE())</f>
        <v>#N/A</v>
      </c>
      <c r="L192" s="36" t="e">
        <f aca="false">K192-I192</f>
        <v>#N/A</v>
      </c>
      <c r="M192" s="24"/>
      <c r="N192" s="29"/>
      <c r="O192" s="30"/>
      <c r="P192" s="30"/>
      <c r="Q192" s="30"/>
      <c r="R192" s="30"/>
      <c r="S192" s="30"/>
      <c r="T192" s="30"/>
      <c r="U192" s="30"/>
      <c r="V192" s="30"/>
      <c r="W192" s="31"/>
      <c r="Y192" s="30"/>
      <c r="Z192" s="30"/>
      <c r="AA192" s="31"/>
      <c r="AB192" s="30"/>
      <c r="AC192" s="30"/>
      <c r="AD192" s="30"/>
      <c r="AE192" s="30"/>
      <c r="AF192" s="30"/>
      <c r="AG192" s="31"/>
    </row>
    <row r="193" customFormat="false" ht="12.75" hidden="false" customHeight="false" outlineLevel="0" collapsed="false">
      <c r="A193" s="20" t="n">
        <v>36803</v>
      </c>
      <c r="B193" s="32" t="n">
        <f aca="false">VLOOKUP($A193,'NG Summary by Day'!$A$22:$F$480,4,FALSE())*1000</f>
        <v>-22280037.7401461</v>
      </c>
      <c r="C193" s="33" t="n">
        <f aca="false">VLOOKUP(A193,'NG Summary by Day'!$T$21:$W$486,4,FALSE())</f>
        <v>-20324823.7513</v>
      </c>
      <c r="D193" s="34" t="n">
        <f aca="false">B193-C193</f>
        <v>-1955213.98884613</v>
      </c>
      <c r="E193" s="32" t="n">
        <f aca="false">VLOOKUP(A193,'NG Summary by Day'!$A$22:$F$480,6,FALSE())*1000</f>
        <v>-22280037.7401461</v>
      </c>
      <c r="F193" s="34" t="n">
        <f aca="false">E193-C193</f>
        <v>-1955213.98884613</v>
      </c>
      <c r="G193" s="24"/>
      <c r="H193" s="35" t="e">
        <f aca="false">VLOOKUP(A193,'Power Summary by Day '!$A$19:$G$249,3,FALSE())</f>
        <v>#N/A</v>
      </c>
      <c r="I193" s="33" t="e">
        <f aca="false">VLOOKUP(A193,'Power Summary by Day '!$Y$19:$AB$251,4,FALSE())</f>
        <v>#N/A</v>
      </c>
      <c r="J193" s="34" t="e">
        <f aca="false">H193-I193</f>
        <v>#N/A</v>
      </c>
      <c r="K193" s="33" t="e">
        <f aca="false">VLOOKUP(A193,'Power Summary by Day '!$A$19:$G$249,7,FALSE())</f>
        <v>#N/A</v>
      </c>
      <c r="L193" s="36" t="e">
        <f aca="false">K193-I193</f>
        <v>#N/A</v>
      </c>
      <c r="M193" s="24"/>
      <c r="N193" s="29"/>
      <c r="O193" s="30"/>
      <c r="P193" s="30"/>
      <c r="Q193" s="30"/>
      <c r="R193" s="30"/>
      <c r="S193" s="30"/>
      <c r="T193" s="30"/>
      <c r="U193" s="30"/>
      <c r="V193" s="30"/>
      <c r="W193" s="31"/>
      <c r="Y193" s="30"/>
      <c r="Z193" s="30"/>
      <c r="AA193" s="31"/>
      <c r="AB193" s="30"/>
      <c r="AC193" s="30"/>
      <c r="AD193" s="30"/>
      <c r="AE193" s="30"/>
      <c r="AF193" s="30"/>
      <c r="AG193" s="31"/>
    </row>
    <row r="194" customFormat="false" ht="12.75" hidden="false" customHeight="false" outlineLevel="0" collapsed="false">
      <c r="A194" s="20" t="n">
        <v>36804</v>
      </c>
      <c r="B194" s="32" t="n">
        <f aca="false">VLOOKUP($A194,'NG Summary by Day'!$A$22:$F$480,4,FALSE())*1000</f>
        <v>-2251653.34508123</v>
      </c>
      <c r="C194" s="33" t="n">
        <f aca="false">VLOOKUP(A194,'NG Summary by Day'!$T$21:$W$486,4,FALSE())</f>
        <v>-3890181.62850001</v>
      </c>
      <c r="D194" s="34" t="n">
        <f aca="false">B194-C194</f>
        <v>1638528.28341878</v>
      </c>
      <c r="E194" s="32" t="n">
        <f aca="false">VLOOKUP(A194,'NG Summary by Day'!$A$22:$F$480,6,FALSE())*1000</f>
        <v>-2251653.34508123</v>
      </c>
      <c r="F194" s="34" t="n">
        <f aca="false">E194-C194</f>
        <v>1638528.28341878</v>
      </c>
      <c r="G194" s="24"/>
      <c r="H194" s="35" t="e">
        <f aca="false">VLOOKUP(A194,'Power Summary by Day '!$A$19:$G$249,3,FALSE())</f>
        <v>#N/A</v>
      </c>
      <c r="I194" s="33" t="e">
        <f aca="false">VLOOKUP(A194,'Power Summary by Day '!$Y$19:$AB$251,4,FALSE())</f>
        <v>#N/A</v>
      </c>
      <c r="J194" s="34" t="e">
        <f aca="false">H194-I194</f>
        <v>#N/A</v>
      </c>
      <c r="K194" s="33" t="e">
        <f aca="false">VLOOKUP(A194,'Power Summary by Day '!$A$19:$G$249,7,FALSE())</f>
        <v>#N/A</v>
      </c>
      <c r="L194" s="36" t="e">
        <f aca="false">K194-I194</f>
        <v>#N/A</v>
      </c>
      <c r="M194" s="24"/>
      <c r="N194" s="29"/>
      <c r="O194" s="30"/>
      <c r="P194" s="30"/>
      <c r="Q194" s="30"/>
      <c r="R194" s="30"/>
      <c r="S194" s="30"/>
      <c r="T194" s="30"/>
      <c r="U194" s="30"/>
      <c r="V194" s="30"/>
      <c r="W194" s="31"/>
      <c r="Y194" s="30"/>
      <c r="Z194" s="30"/>
      <c r="AA194" s="31"/>
      <c r="AB194" s="30"/>
      <c r="AC194" s="30"/>
      <c r="AD194" s="30"/>
      <c r="AE194" s="30"/>
      <c r="AF194" s="30"/>
      <c r="AG194" s="31"/>
    </row>
    <row r="195" customFormat="false" ht="12.75" hidden="false" customHeight="false" outlineLevel="0" collapsed="false">
      <c r="A195" s="20" t="n">
        <v>36805</v>
      </c>
      <c r="B195" s="32" t="n">
        <f aca="false">VLOOKUP($A195,'NG Summary by Day'!$A$22:$F$480,4,FALSE())*1000</f>
        <v>-9139606.23503436</v>
      </c>
      <c r="C195" s="33" t="n">
        <f aca="false">VLOOKUP(A195,'NG Summary by Day'!$T$21:$W$486,4,FALSE())</f>
        <v>-10199209.1093</v>
      </c>
      <c r="D195" s="34" t="n">
        <f aca="false">B195-C195</f>
        <v>1059602.87426564</v>
      </c>
      <c r="E195" s="32" t="n">
        <f aca="false">VLOOKUP(A195,'NG Summary by Day'!$A$22:$F$480,6,FALSE())*1000</f>
        <v>-9139606.23503436</v>
      </c>
      <c r="F195" s="34" t="n">
        <f aca="false">E195-C195</f>
        <v>1059602.87426564</v>
      </c>
      <c r="G195" s="24"/>
      <c r="H195" s="35" t="e">
        <f aca="false">VLOOKUP(A195,'Power Summary by Day '!$A$19:$G$249,3,FALSE())</f>
        <v>#N/A</v>
      </c>
      <c r="I195" s="33" t="e">
        <f aca="false">VLOOKUP(A195,'Power Summary by Day '!$Y$19:$AB$251,4,FALSE())</f>
        <v>#N/A</v>
      </c>
      <c r="J195" s="34" t="e">
        <f aca="false">H195-I195</f>
        <v>#N/A</v>
      </c>
      <c r="K195" s="33" t="e">
        <f aca="false">VLOOKUP(A195,'Power Summary by Day '!$A$19:$G$249,7,FALSE())</f>
        <v>#N/A</v>
      </c>
      <c r="L195" s="36" t="e">
        <f aca="false">K195-I195</f>
        <v>#N/A</v>
      </c>
      <c r="M195" s="24"/>
      <c r="N195" s="29"/>
      <c r="O195" s="30"/>
      <c r="P195" s="30"/>
      <c r="Q195" s="30"/>
      <c r="R195" s="30"/>
      <c r="S195" s="30"/>
      <c r="T195" s="30"/>
      <c r="U195" s="30"/>
      <c r="V195" s="30"/>
      <c r="W195" s="31"/>
      <c r="Y195" s="30"/>
      <c r="Z195" s="30"/>
      <c r="AA195" s="31"/>
      <c r="AB195" s="30"/>
      <c r="AC195" s="30"/>
      <c r="AD195" s="30"/>
      <c r="AE195" s="30"/>
      <c r="AF195" s="30"/>
      <c r="AG195" s="31"/>
    </row>
    <row r="196" customFormat="false" ht="12.75" hidden="false" customHeight="false" outlineLevel="0" collapsed="false">
      <c r="A196" s="20" t="n">
        <v>36808</v>
      </c>
      <c r="B196" s="32" t="n">
        <f aca="false">VLOOKUP($A196,'NG Summary by Day'!$A$22:$F$480,4,FALSE())*1000</f>
        <v>5132362.24816909</v>
      </c>
      <c r="C196" s="33" t="n">
        <f aca="false">VLOOKUP(A196,'NG Summary by Day'!$T$21:$W$486,4,FALSE())</f>
        <v>7396059.547</v>
      </c>
      <c r="D196" s="34" t="n">
        <f aca="false">B196-C196</f>
        <v>-2263697.29883091</v>
      </c>
      <c r="E196" s="32" t="n">
        <f aca="false">VLOOKUP(A196,'NG Summary by Day'!$A$22:$F$480,6,FALSE())*1000</f>
        <v>5132362.24816909</v>
      </c>
      <c r="F196" s="34" t="n">
        <f aca="false">E196-C196</f>
        <v>-2263697.29883091</v>
      </c>
      <c r="G196" s="24"/>
      <c r="H196" s="35" t="e">
        <f aca="false">VLOOKUP(A196,'Power Summary by Day '!$A$19:$G$249,3,FALSE())</f>
        <v>#N/A</v>
      </c>
      <c r="I196" s="33" t="e">
        <f aca="false">VLOOKUP(A196,'Power Summary by Day '!$Y$19:$AB$251,4,FALSE())</f>
        <v>#N/A</v>
      </c>
      <c r="J196" s="34" t="e">
        <f aca="false">H196-I196</f>
        <v>#N/A</v>
      </c>
      <c r="K196" s="33" t="e">
        <f aca="false">VLOOKUP(A196,'Power Summary by Day '!$A$19:$G$249,7,FALSE())</f>
        <v>#N/A</v>
      </c>
      <c r="L196" s="36" t="e">
        <f aca="false">K196-I196</f>
        <v>#N/A</v>
      </c>
      <c r="M196" s="24"/>
      <c r="N196" s="29"/>
      <c r="O196" s="30"/>
      <c r="P196" s="30"/>
      <c r="Q196" s="30"/>
      <c r="R196" s="30"/>
      <c r="S196" s="30"/>
      <c r="T196" s="30"/>
      <c r="U196" s="30"/>
      <c r="V196" s="30"/>
      <c r="W196" s="31"/>
      <c r="Y196" s="30"/>
      <c r="Z196" s="30"/>
      <c r="AA196" s="31"/>
      <c r="AB196" s="30"/>
      <c r="AC196" s="30"/>
      <c r="AD196" s="30"/>
      <c r="AE196" s="30"/>
      <c r="AF196" s="30"/>
      <c r="AG196" s="31"/>
    </row>
    <row r="197" customFormat="false" ht="12.75" hidden="false" customHeight="false" outlineLevel="0" collapsed="false">
      <c r="A197" s="20" t="n">
        <v>36809</v>
      </c>
      <c r="B197" s="32" t="n">
        <f aca="false">VLOOKUP($A197,'NG Summary by Day'!$A$22:$F$480,4,FALSE())*1000</f>
        <v>-9978145.02585714</v>
      </c>
      <c r="C197" s="33" t="n">
        <f aca="false">VLOOKUP(A197,'NG Summary by Day'!$T$21:$W$486,4,FALSE())</f>
        <v>-9818156.6469</v>
      </c>
      <c r="D197" s="34" t="n">
        <f aca="false">B197-C197</f>
        <v>-159988.378957136</v>
      </c>
      <c r="E197" s="32" t="n">
        <f aca="false">VLOOKUP(A197,'NG Summary by Day'!$A$22:$F$480,6,FALSE())*1000</f>
        <v>-9978145.02585714</v>
      </c>
      <c r="F197" s="34" t="n">
        <f aca="false">E197-C197</f>
        <v>-159988.378957136</v>
      </c>
      <c r="G197" s="24"/>
      <c r="H197" s="35" t="e">
        <f aca="false">VLOOKUP(A197,'Power Summary by Day '!$A$19:$G$249,3,FALSE())</f>
        <v>#N/A</v>
      </c>
      <c r="I197" s="33" t="e">
        <f aca="false">VLOOKUP(A197,'Power Summary by Day '!$Y$19:$AB$251,4,FALSE())</f>
        <v>#N/A</v>
      </c>
      <c r="J197" s="34" t="e">
        <f aca="false">H197-I197</f>
        <v>#N/A</v>
      </c>
      <c r="K197" s="33" t="e">
        <f aca="false">VLOOKUP(A197,'Power Summary by Day '!$A$19:$G$249,7,FALSE())</f>
        <v>#N/A</v>
      </c>
      <c r="L197" s="36" t="e">
        <f aca="false">K197-I197</f>
        <v>#N/A</v>
      </c>
      <c r="M197" s="24"/>
      <c r="N197" s="29"/>
      <c r="O197" s="30"/>
      <c r="P197" s="30"/>
      <c r="Q197" s="30"/>
      <c r="R197" s="30"/>
      <c r="S197" s="30"/>
      <c r="T197" s="30"/>
      <c r="U197" s="30"/>
      <c r="V197" s="30"/>
      <c r="W197" s="31"/>
      <c r="Y197" s="30"/>
      <c r="Z197" s="30"/>
      <c r="AA197" s="31"/>
      <c r="AB197" s="30"/>
      <c r="AC197" s="30"/>
      <c r="AD197" s="30"/>
      <c r="AE197" s="30"/>
      <c r="AF197" s="30"/>
      <c r="AG197" s="31"/>
    </row>
    <row r="198" customFormat="false" ht="12.75" hidden="false" customHeight="false" outlineLevel="0" collapsed="false">
      <c r="A198" s="20" t="n">
        <v>36810</v>
      </c>
      <c r="B198" s="32" t="n">
        <f aca="false">VLOOKUP($A198,'NG Summary by Day'!$A$22:$F$480,4,FALSE())*1000</f>
        <v>26997975.0668861</v>
      </c>
      <c r="C198" s="33" t="n">
        <f aca="false">VLOOKUP(A198,'NG Summary by Day'!$T$21:$W$486,4,FALSE())</f>
        <v>25705082.2716</v>
      </c>
      <c r="D198" s="34" t="n">
        <f aca="false">B198-C198</f>
        <v>1292892.79528606</v>
      </c>
      <c r="E198" s="32" t="n">
        <f aca="false">VLOOKUP(A198,'NG Summary by Day'!$A$22:$F$480,6,FALSE())*1000</f>
        <v>26997975.0668861</v>
      </c>
      <c r="F198" s="34" t="n">
        <f aca="false">E198-C198</f>
        <v>1292892.79528606</v>
      </c>
      <c r="G198" s="24"/>
      <c r="H198" s="35" t="e">
        <f aca="false">VLOOKUP(A198,'Power Summary by Day '!$A$19:$G$249,3,FALSE())</f>
        <v>#N/A</v>
      </c>
      <c r="I198" s="33" t="e">
        <f aca="false">VLOOKUP(A198,'Power Summary by Day '!$Y$19:$AB$251,4,FALSE())</f>
        <v>#N/A</v>
      </c>
      <c r="J198" s="34" t="e">
        <f aca="false">H198-I198</f>
        <v>#N/A</v>
      </c>
      <c r="K198" s="33" t="e">
        <f aca="false">VLOOKUP(A198,'Power Summary by Day '!$A$19:$G$249,7,FALSE())</f>
        <v>#N/A</v>
      </c>
      <c r="L198" s="36" t="e">
        <f aca="false">K198-I198</f>
        <v>#N/A</v>
      </c>
      <c r="M198" s="24"/>
      <c r="N198" s="29"/>
      <c r="O198" s="30"/>
      <c r="P198" s="30"/>
      <c r="Q198" s="30"/>
      <c r="R198" s="30"/>
      <c r="S198" s="30"/>
      <c r="T198" s="30"/>
      <c r="U198" s="30"/>
      <c r="V198" s="30"/>
      <c r="W198" s="31"/>
      <c r="Y198" s="30"/>
      <c r="Z198" s="30"/>
      <c r="AA198" s="31"/>
      <c r="AB198" s="30"/>
      <c r="AC198" s="30"/>
      <c r="AD198" s="30"/>
      <c r="AE198" s="30"/>
      <c r="AF198" s="30"/>
      <c r="AG198" s="31"/>
    </row>
    <row r="199" customFormat="false" ht="12.75" hidden="false" customHeight="false" outlineLevel="0" collapsed="false">
      <c r="A199" s="20" t="n">
        <v>36811</v>
      </c>
      <c r="B199" s="32" t="n">
        <f aca="false">VLOOKUP($A199,'NG Summary by Day'!$A$22:$F$480,4,FALSE())*1000</f>
        <v>26502002.0492026</v>
      </c>
      <c r="C199" s="33" t="n">
        <f aca="false">VLOOKUP(A199,'NG Summary by Day'!$T$21:$W$486,4,FALSE())</f>
        <v>26020510.9866</v>
      </c>
      <c r="D199" s="34" t="n">
        <f aca="false">B199-C199</f>
        <v>481491.062602572</v>
      </c>
      <c r="E199" s="32" t="n">
        <f aca="false">VLOOKUP(A199,'NG Summary by Day'!$A$22:$F$480,6,FALSE())*1000</f>
        <v>26502002.0492026</v>
      </c>
      <c r="F199" s="34" t="n">
        <f aca="false">E199-C199</f>
        <v>481491.062602572</v>
      </c>
      <c r="G199" s="24"/>
      <c r="H199" s="35" t="e">
        <f aca="false">VLOOKUP(A199,'Power Summary by Day '!$A$19:$G$249,3,FALSE())</f>
        <v>#N/A</v>
      </c>
      <c r="I199" s="33" t="e">
        <f aca="false">VLOOKUP(A199,'Power Summary by Day '!$Y$19:$AB$251,4,FALSE())</f>
        <v>#N/A</v>
      </c>
      <c r="J199" s="34" t="e">
        <f aca="false">H199-I199</f>
        <v>#N/A</v>
      </c>
      <c r="K199" s="33" t="e">
        <f aca="false">VLOOKUP(A199,'Power Summary by Day '!$A$19:$G$249,7,FALSE())</f>
        <v>#N/A</v>
      </c>
      <c r="L199" s="36" t="e">
        <f aca="false">K199-I199</f>
        <v>#N/A</v>
      </c>
      <c r="M199" s="24"/>
      <c r="N199" s="29"/>
      <c r="O199" s="30"/>
      <c r="P199" s="30"/>
      <c r="Q199" s="30"/>
      <c r="R199" s="30"/>
      <c r="S199" s="30"/>
      <c r="T199" s="30"/>
      <c r="U199" s="30"/>
      <c r="V199" s="30"/>
      <c r="W199" s="31"/>
      <c r="Y199" s="30"/>
      <c r="Z199" s="30"/>
      <c r="AA199" s="31"/>
      <c r="AB199" s="30"/>
      <c r="AC199" s="30"/>
      <c r="AD199" s="30"/>
      <c r="AE199" s="30"/>
      <c r="AF199" s="30"/>
      <c r="AG199" s="31"/>
    </row>
    <row r="200" customFormat="false" ht="12.75" hidden="false" customHeight="false" outlineLevel="0" collapsed="false">
      <c r="A200" s="20" t="n">
        <v>36812</v>
      </c>
      <c r="B200" s="32" t="n">
        <f aca="false">VLOOKUP($A200,'NG Summary by Day'!$A$22:$F$480,4,FALSE())*1000</f>
        <v>-12862759.1578929</v>
      </c>
      <c r="C200" s="33" t="n">
        <f aca="false">VLOOKUP(A200,'NG Summary by Day'!$T$21:$W$486,4,FALSE())</f>
        <v>-8673220.0026</v>
      </c>
      <c r="D200" s="34" t="n">
        <f aca="false">B200-C200</f>
        <v>-4189539.1552929</v>
      </c>
      <c r="E200" s="32" t="n">
        <f aca="false">VLOOKUP(A200,'NG Summary by Day'!$A$22:$F$480,6,FALSE())*1000</f>
        <v>-12862759.1578929</v>
      </c>
      <c r="F200" s="34" t="n">
        <f aca="false">E200-C200</f>
        <v>-4189539.1552929</v>
      </c>
      <c r="G200" s="24"/>
      <c r="H200" s="35" t="e">
        <f aca="false">VLOOKUP(A200,'Power Summary by Day '!$A$19:$G$249,3,FALSE())</f>
        <v>#N/A</v>
      </c>
      <c r="I200" s="33" t="e">
        <f aca="false">VLOOKUP(A200,'Power Summary by Day '!$Y$19:$AB$251,4,FALSE())</f>
        <v>#N/A</v>
      </c>
      <c r="J200" s="34" t="e">
        <f aca="false">H200-I200</f>
        <v>#N/A</v>
      </c>
      <c r="K200" s="33" t="e">
        <f aca="false">VLOOKUP(A200,'Power Summary by Day '!$A$19:$G$249,7,FALSE())</f>
        <v>#N/A</v>
      </c>
      <c r="L200" s="36" t="e">
        <f aca="false">K200-I200</f>
        <v>#N/A</v>
      </c>
      <c r="M200" s="24"/>
      <c r="N200" s="29"/>
      <c r="O200" s="30"/>
      <c r="P200" s="30"/>
      <c r="Q200" s="30"/>
      <c r="R200" s="30"/>
      <c r="S200" s="30"/>
      <c r="T200" s="30"/>
      <c r="U200" s="30"/>
      <c r="V200" s="30"/>
      <c r="W200" s="31"/>
      <c r="Y200" s="30"/>
      <c r="Z200" s="30"/>
      <c r="AA200" s="31"/>
      <c r="AB200" s="30"/>
      <c r="AC200" s="30"/>
      <c r="AD200" s="30"/>
      <c r="AE200" s="30"/>
      <c r="AF200" s="30"/>
      <c r="AG200" s="31"/>
    </row>
    <row r="201" customFormat="false" ht="12.75" hidden="false" customHeight="false" outlineLevel="0" collapsed="false">
      <c r="A201" s="20" t="n">
        <v>36815</v>
      </c>
      <c r="B201" s="32" t="n">
        <f aca="false">VLOOKUP($A201,'NG Summary by Day'!$A$22:$F$480,4,FALSE())*1000</f>
        <v>-26668167.2235468</v>
      </c>
      <c r="C201" s="33" t="n">
        <f aca="false">VLOOKUP(A201,'NG Summary by Day'!$T$21:$W$486,4,FALSE())</f>
        <v>-26376102.9461</v>
      </c>
      <c r="D201" s="34" t="n">
        <f aca="false">B201-C201</f>
        <v>-292064.277446806</v>
      </c>
      <c r="E201" s="32" t="n">
        <f aca="false">VLOOKUP(A201,'NG Summary by Day'!$A$22:$F$480,6,FALSE())*1000</f>
        <v>-26668167.2235468</v>
      </c>
      <c r="F201" s="34" t="n">
        <f aca="false">E201-C201</f>
        <v>-292064.277446806</v>
      </c>
      <c r="G201" s="24"/>
      <c r="H201" s="35" t="e">
        <f aca="false">VLOOKUP(A201,'Power Summary by Day '!$A$19:$G$249,3,FALSE())</f>
        <v>#N/A</v>
      </c>
      <c r="I201" s="33" t="e">
        <f aca="false">VLOOKUP(A201,'Power Summary by Day '!$Y$19:$AB$251,4,FALSE())</f>
        <v>#N/A</v>
      </c>
      <c r="J201" s="34" t="e">
        <f aca="false">H201-I201</f>
        <v>#N/A</v>
      </c>
      <c r="K201" s="33" t="e">
        <f aca="false">VLOOKUP(A201,'Power Summary by Day '!$A$19:$G$249,7,FALSE())</f>
        <v>#N/A</v>
      </c>
      <c r="L201" s="36" t="e">
        <f aca="false">K201-I201</f>
        <v>#N/A</v>
      </c>
      <c r="M201" s="24"/>
      <c r="N201" s="29"/>
      <c r="O201" s="30"/>
      <c r="P201" s="30"/>
      <c r="Q201" s="30"/>
      <c r="R201" s="30"/>
      <c r="S201" s="30"/>
      <c r="T201" s="30"/>
      <c r="U201" s="30"/>
      <c r="V201" s="30"/>
      <c r="W201" s="31"/>
      <c r="Y201" s="30"/>
      <c r="Z201" s="30"/>
      <c r="AA201" s="31"/>
      <c r="AB201" s="30"/>
      <c r="AC201" s="30"/>
      <c r="AD201" s="30"/>
      <c r="AE201" s="30"/>
      <c r="AF201" s="30"/>
      <c r="AG201" s="31"/>
    </row>
    <row r="202" customFormat="false" ht="12.75" hidden="false" customHeight="false" outlineLevel="0" collapsed="false">
      <c r="A202" s="20" t="n">
        <v>36816</v>
      </c>
      <c r="B202" s="32" t="n">
        <f aca="false">VLOOKUP($A202,'NG Summary by Day'!$A$22:$F$480,4,FALSE())*1000</f>
        <v>-2325925.94516366</v>
      </c>
      <c r="C202" s="33" t="n">
        <f aca="false">VLOOKUP(A202,'NG Summary by Day'!$T$21:$W$486,4,FALSE())</f>
        <v>2173689.21820001</v>
      </c>
      <c r="D202" s="34" t="n">
        <f aca="false">B202-C202</f>
        <v>-4499615.16336367</v>
      </c>
      <c r="E202" s="32" t="n">
        <f aca="false">VLOOKUP(A202,'NG Summary by Day'!$A$22:$F$480,6,FALSE())*1000</f>
        <v>-2325925.94516366</v>
      </c>
      <c r="F202" s="34" t="n">
        <f aca="false">E202-C202</f>
        <v>-4499615.16336367</v>
      </c>
      <c r="G202" s="24"/>
      <c r="H202" s="35" t="e">
        <f aca="false">VLOOKUP(A202,'Power Summary by Day '!$A$19:$G$249,3,FALSE())</f>
        <v>#N/A</v>
      </c>
      <c r="I202" s="33" t="e">
        <f aca="false">VLOOKUP(A202,'Power Summary by Day '!$Y$19:$AB$251,4,FALSE())</f>
        <v>#N/A</v>
      </c>
      <c r="J202" s="34" t="e">
        <f aca="false">H202-I202</f>
        <v>#N/A</v>
      </c>
      <c r="K202" s="33" t="e">
        <f aca="false">VLOOKUP(A202,'Power Summary by Day '!$A$19:$G$249,7,FALSE())</f>
        <v>#N/A</v>
      </c>
      <c r="L202" s="36" t="e">
        <f aca="false">K202-I202</f>
        <v>#N/A</v>
      </c>
      <c r="M202" s="24"/>
      <c r="N202" s="29"/>
      <c r="O202" s="30"/>
      <c r="P202" s="30"/>
      <c r="Q202" s="30"/>
      <c r="R202" s="30"/>
      <c r="S202" s="30"/>
      <c r="T202" s="30"/>
      <c r="U202" s="30"/>
      <c r="V202" s="30"/>
      <c r="W202" s="31"/>
      <c r="Y202" s="30"/>
      <c r="Z202" s="30"/>
      <c r="AA202" s="31"/>
      <c r="AB202" s="30"/>
      <c r="AC202" s="30"/>
      <c r="AD202" s="30"/>
      <c r="AE202" s="30"/>
      <c r="AF202" s="30"/>
      <c r="AG202" s="31"/>
    </row>
    <row r="203" customFormat="false" ht="12.75" hidden="false" customHeight="false" outlineLevel="0" collapsed="false">
      <c r="A203" s="20" t="n">
        <v>36817</v>
      </c>
      <c r="B203" s="32" t="n">
        <f aca="false">VLOOKUP($A203,'NG Summary by Day'!$A$22:$F$480,4,FALSE())*1000</f>
        <v>-18122164.7774959</v>
      </c>
      <c r="C203" s="33" t="n">
        <f aca="false">VLOOKUP(A203,'NG Summary by Day'!$T$21:$W$486,4,FALSE())</f>
        <v>-20839360.5633</v>
      </c>
      <c r="D203" s="34" t="n">
        <f aca="false">B203-C203</f>
        <v>2717195.78580406</v>
      </c>
      <c r="E203" s="32" t="n">
        <f aca="false">VLOOKUP(A203,'NG Summary by Day'!$A$22:$F$480,6,FALSE())*1000</f>
        <v>-18122164.7774959</v>
      </c>
      <c r="F203" s="34" t="n">
        <f aca="false">E203-C203</f>
        <v>2717195.78580406</v>
      </c>
      <c r="G203" s="24"/>
      <c r="H203" s="35" t="e">
        <f aca="false">VLOOKUP(A203,'Power Summary by Day '!$A$19:$G$249,3,FALSE())</f>
        <v>#N/A</v>
      </c>
      <c r="I203" s="33" t="e">
        <f aca="false">VLOOKUP(A203,'Power Summary by Day '!$Y$19:$AB$251,4,FALSE())</f>
        <v>#N/A</v>
      </c>
      <c r="J203" s="34" t="e">
        <f aca="false">H203-I203</f>
        <v>#N/A</v>
      </c>
      <c r="K203" s="33" t="e">
        <f aca="false">VLOOKUP(A203,'Power Summary by Day '!$A$19:$G$249,7,FALSE())</f>
        <v>#N/A</v>
      </c>
      <c r="L203" s="36" t="e">
        <f aca="false">K203-I203</f>
        <v>#N/A</v>
      </c>
      <c r="M203" s="24"/>
      <c r="N203" s="29"/>
      <c r="O203" s="30"/>
      <c r="P203" s="30"/>
      <c r="Q203" s="30"/>
      <c r="R203" s="30"/>
      <c r="S203" s="30"/>
      <c r="T203" s="30"/>
      <c r="U203" s="30"/>
      <c r="V203" s="30"/>
      <c r="W203" s="31"/>
      <c r="Y203" s="30"/>
      <c r="Z203" s="30"/>
      <c r="AA203" s="31"/>
      <c r="AB203" s="30"/>
      <c r="AC203" s="30"/>
      <c r="AD203" s="30"/>
      <c r="AE203" s="30"/>
      <c r="AF203" s="30"/>
      <c r="AG203" s="31"/>
    </row>
    <row r="204" customFormat="false" ht="12.75" hidden="false" customHeight="false" outlineLevel="0" collapsed="false">
      <c r="A204" s="20" t="n">
        <v>36818</v>
      </c>
      <c r="B204" s="32" t="n">
        <f aca="false">VLOOKUP($A204,'NG Summary by Day'!$A$22:$F$480,4,FALSE())*1000</f>
        <v>-6259654.04241771</v>
      </c>
      <c r="C204" s="33" t="n">
        <f aca="false">VLOOKUP(A204,'NG Summary by Day'!$T$21:$W$486,4,FALSE())</f>
        <v>-9016289.6763</v>
      </c>
      <c r="D204" s="34" t="n">
        <f aca="false">B204-C204</f>
        <v>2756635.63388229</v>
      </c>
      <c r="E204" s="32" t="n">
        <f aca="false">VLOOKUP(A204,'NG Summary by Day'!$A$22:$F$480,6,FALSE())*1000</f>
        <v>-6259654.04241771</v>
      </c>
      <c r="F204" s="34" t="n">
        <f aca="false">E204-C204</f>
        <v>2756635.63388229</v>
      </c>
      <c r="G204" s="24"/>
      <c r="H204" s="35" t="e">
        <f aca="false">VLOOKUP(A204,'Power Summary by Day '!$A$19:$G$249,3,FALSE())</f>
        <v>#N/A</v>
      </c>
      <c r="I204" s="33" t="e">
        <f aca="false">VLOOKUP(A204,'Power Summary by Day '!$Y$19:$AB$251,4,FALSE())</f>
        <v>#N/A</v>
      </c>
      <c r="J204" s="34" t="e">
        <f aca="false">H204-I204</f>
        <v>#N/A</v>
      </c>
      <c r="K204" s="33" t="e">
        <f aca="false">VLOOKUP(A204,'Power Summary by Day '!$A$19:$G$249,7,FALSE())</f>
        <v>#N/A</v>
      </c>
      <c r="L204" s="36" t="e">
        <f aca="false">K204-I204</f>
        <v>#N/A</v>
      </c>
      <c r="M204" s="24"/>
      <c r="N204" s="29"/>
      <c r="O204" s="30"/>
      <c r="P204" s="30"/>
      <c r="Q204" s="30"/>
      <c r="R204" s="30"/>
      <c r="S204" s="30"/>
      <c r="T204" s="30"/>
      <c r="U204" s="30"/>
      <c r="V204" s="30"/>
      <c r="W204" s="31"/>
      <c r="Y204" s="30"/>
      <c r="Z204" s="30"/>
      <c r="AA204" s="31"/>
      <c r="AB204" s="30"/>
      <c r="AC204" s="30"/>
      <c r="AD204" s="30"/>
      <c r="AE204" s="30"/>
      <c r="AF204" s="30"/>
      <c r="AG204" s="31"/>
    </row>
    <row r="205" customFormat="false" ht="12.75" hidden="false" customHeight="false" outlineLevel="0" collapsed="false">
      <c r="A205" s="20" t="n">
        <v>36819</v>
      </c>
      <c r="B205" s="32" t="n">
        <f aca="false">VLOOKUP($A205,'NG Summary by Day'!$A$22:$F$480,4,FALSE())*1000</f>
        <v>8913918.68909163</v>
      </c>
      <c r="C205" s="33" t="n">
        <f aca="false">VLOOKUP(A205,'NG Summary by Day'!$T$21:$W$486,4,FALSE())</f>
        <v>7935314.9482</v>
      </c>
      <c r="D205" s="34" t="n">
        <f aca="false">B205-C205</f>
        <v>978603.74089163</v>
      </c>
      <c r="E205" s="32" t="n">
        <f aca="false">VLOOKUP(A205,'NG Summary by Day'!$A$22:$F$480,6,FALSE())*1000</f>
        <v>8913918.68909163</v>
      </c>
      <c r="F205" s="34" t="n">
        <f aca="false">E205-C205</f>
        <v>978603.74089163</v>
      </c>
      <c r="G205" s="24"/>
      <c r="H205" s="35" t="e">
        <f aca="false">VLOOKUP(A205,'Power Summary by Day '!$A$19:$G$249,3,FALSE())</f>
        <v>#N/A</v>
      </c>
      <c r="I205" s="33" t="e">
        <f aca="false">VLOOKUP(A205,'Power Summary by Day '!$Y$19:$AB$251,4,FALSE())</f>
        <v>#N/A</v>
      </c>
      <c r="J205" s="34" t="e">
        <f aca="false">H205-I205</f>
        <v>#N/A</v>
      </c>
      <c r="K205" s="33" t="e">
        <f aca="false">VLOOKUP(A205,'Power Summary by Day '!$A$19:$G$249,7,FALSE())</f>
        <v>#N/A</v>
      </c>
      <c r="L205" s="36" t="e">
        <f aca="false">K205-I205</f>
        <v>#N/A</v>
      </c>
      <c r="M205" s="24"/>
      <c r="N205" s="29"/>
      <c r="O205" s="30"/>
      <c r="P205" s="30"/>
      <c r="Q205" s="30"/>
      <c r="R205" s="30"/>
      <c r="S205" s="30"/>
      <c r="T205" s="30"/>
      <c r="U205" s="30"/>
      <c r="V205" s="30"/>
      <c r="W205" s="31"/>
      <c r="Y205" s="30"/>
      <c r="Z205" s="30"/>
      <c r="AA205" s="31"/>
      <c r="AB205" s="30"/>
      <c r="AC205" s="30"/>
      <c r="AD205" s="30"/>
      <c r="AE205" s="30"/>
      <c r="AF205" s="30"/>
      <c r="AG205" s="31"/>
    </row>
    <row r="206" customFormat="false" ht="12.75" hidden="false" customHeight="false" outlineLevel="0" collapsed="false">
      <c r="A206" s="20" t="n">
        <v>36822</v>
      </c>
      <c r="B206" s="32" t="n">
        <f aca="false">VLOOKUP($A206,'NG Summary by Day'!$A$22:$F$480,4,FALSE())*1000</f>
        <v>-6420240.70676939</v>
      </c>
      <c r="C206" s="33" t="n">
        <f aca="false">VLOOKUP(A206,'NG Summary by Day'!$T$21:$W$486,4,FALSE())</f>
        <v>-1899396.9574</v>
      </c>
      <c r="D206" s="34" t="n">
        <f aca="false">B206-C206</f>
        <v>-4520843.74936939</v>
      </c>
      <c r="E206" s="32" t="n">
        <f aca="false">VLOOKUP(A206,'NG Summary by Day'!$A$22:$F$480,6,FALSE())*1000</f>
        <v>-6420240.70676939</v>
      </c>
      <c r="F206" s="34" t="n">
        <f aca="false">E206-C206</f>
        <v>-4520843.74936939</v>
      </c>
      <c r="G206" s="24"/>
      <c r="H206" s="35" t="e">
        <f aca="false">VLOOKUP(A206,'Power Summary by Day '!$A$19:$G$249,3,FALSE())</f>
        <v>#N/A</v>
      </c>
      <c r="I206" s="33" t="e">
        <f aca="false">VLOOKUP(A206,'Power Summary by Day '!$Y$19:$AB$251,4,FALSE())</f>
        <v>#N/A</v>
      </c>
      <c r="J206" s="34" t="e">
        <f aca="false">H206-I206</f>
        <v>#N/A</v>
      </c>
      <c r="K206" s="33" t="e">
        <f aca="false">VLOOKUP(A206,'Power Summary by Day '!$A$19:$G$249,7,FALSE())</f>
        <v>#N/A</v>
      </c>
      <c r="L206" s="36" t="e">
        <f aca="false">K206-I206</f>
        <v>#N/A</v>
      </c>
      <c r="M206" s="24"/>
      <c r="N206" s="29"/>
      <c r="O206" s="30"/>
      <c r="P206" s="30"/>
      <c r="Q206" s="30"/>
      <c r="R206" s="30"/>
      <c r="S206" s="30"/>
      <c r="T206" s="30"/>
      <c r="U206" s="30"/>
      <c r="V206" s="30"/>
      <c r="W206" s="31"/>
      <c r="Y206" s="30"/>
      <c r="Z206" s="30"/>
      <c r="AA206" s="31"/>
      <c r="AB206" s="30"/>
      <c r="AC206" s="30"/>
      <c r="AD206" s="30"/>
      <c r="AE206" s="30"/>
      <c r="AF206" s="30"/>
      <c r="AG206" s="31"/>
    </row>
    <row r="207" customFormat="false" ht="12.75" hidden="false" customHeight="false" outlineLevel="0" collapsed="false">
      <c r="A207" s="20" t="n">
        <v>36823</v>
      </c>
      <c r="B207" s="32" t="n">
        <f aca="false">VLOOKUP($A207,'NG Summary by Day'!$A$22:$F$480,4,FALSE())*1000</f>
        <v>-18918569.7527344</v>
      </c>
      <c r="C207" s="33" t="n">
        <f aca="false">VLOOKUP(A207,'NG Summary by Day'!$T$21:$W$486,4,FALSE())</f>
        <v>-18372237.4167</v>
      </c>
      <c r="D207" s="34" t="n">
        <f aca="false">B207-C207</f>
        <v>-546332.33603444</v>
      </c>
      <c r="E207" s="32" t="n">
        <f aca="false">VLOOKUP(A207,'NG Summary by Day'!$A$22:$F$480,6,FALSE())*1000</f>
        <v>-18918569.7527344</v>
      </c>
      <c r="F207" s="34" t="n">
        <f aca="false">E207-C207</f>
        <v>-546332.33603444</v>
      </c>
      <c r="G207" s="24"/>
      <c r="H207" s="35" t="e">
        <f aca="false">VLOOKUP(A207,'Power Summary by Day '!$A$19:$G$249,3,FALSE())</f>
        <v>#N/A</v>
      </c>
      <c r="I207" s="33" t="e">
        <f aca="false">VLOOKUP(A207,'Power Summary by Day '!$Y$19:$AB$251,4,FALSE())</f>
        <v>#N/A</v>
      </c>
      <c r="J207" s="34" t="e">
        <f aca="false">H207-I207</f>
        <v>#N/A</v>
      </c>
      <c r="K207" s="33" t="e">
        <f aca="false">VLOOKUP(A207,'Power Summary by Day '!$A$19:$G$249,7,FALSE())</f>
        <v>#N/A</v>
      </c>
      <c r="L207" s="36" t="e">
        <f aca="false">K207-I207</f>
        <v>#N/A</v>
      </c>
      <c r="M207" s="24"/>
      <c r="N207" s="29"/>
      <c r="O207" s="30"/>
      <c r="P207" s="30"/>
      <c r="Q207" s="30"/>
      <c r="R207" s="30"/>
      <c r="S207" s="30"/>
      <c r="T207" s="30"/>
      <c r="U207" s="30"/>
      <c r="V207" s="30"/>
      <c r="W207" s="31"/>
      <c r="Y207" s="30"/>
      <c r="Z207" s="30"/>
      <c r="AA207" s="31"/>
      <c r="AB207" s="30"/>
      <c r="AC207" s="30"/>
      <c r="AD207" s="30"/>
      <c r="AE207" s="30"/>
      <c r="AF207" s="30"/>
      <c r="AG207" s="31"/>
    </row>
    <row r="208" customFormat="false" ht="12.75" hidden="false" customHeight="false" outlineLevel="0" collapsed="false">
      <c r="A208" s="20" t="n">
        <v>36824</v>
      </c>
      <c r="B208" s="32" t="n">
        <f aca="false">VLOOKUP($A208,'NG Summary by Day'!$A$22:$F$480,4,FALSE())*1000</f>
        <v>-7371999.10922776</v>
      </c>
      <c r="C208" s="33" t="n">
        <f aca="false">VLOOKUP(A208,'NG Summary by Day'!$T$21:$W$486,4,FALSE())</f>
        <v>-10359901.8452</v>
      </c>
      <c r="D208" s="34" t="n">
        <f aca="false">B208-C208</f>
        <v>2987902.73597225</v>
      </c>
      <c r="E208" s="32" t="n">
        <f aca="false">VLOOKUP(A208,'NG Summary by Day'!$A$22:$F$480,6,FALSE())*1000</f>
        <v>-7371999.10922776</v>
      </c>
      <c r="F208" s="34" t="n">
        <f aca="false">E208-C208</f>
        <v>2987902.73597225</v>
      </c>
      <c r="G208" s="24"/>
      <c r="H208" s="35" t="e">
        <f aca="false">VLOOKUP(A208,'Power Summary by Day '!$A$19:$G$249,3,FALSE())</f>
        <v>#N/A</v>
      </c>
      <c r="I208" s="33" t="e">
        <f aca="false">VLOOKUP(A208,'Power Summary by Day '!$Y$19:$AB$251,4,FALSE())</f>
        <v>#N/A</v>
      </c>
      <c r="J208" s="34" t="e">
        <f aca="false">H208-I208</f>
        <v>#N/A</v>
      </c>
      <c r="K208" s="33" t="e">
        <f aca="false">VLOOKUP(A208,'Power Summary by Day '!$A$19:$G$249,7,FALSE())</f>
        <v>#N/A</v>
      </c>
      <c r="L208" s="36" t="e">
        <f aca="false">K208-I208</f>
        <v>#N/A</v>
      </c>
      <c r="M208" s="24"/>
      <c r="N208" s="29"/>
      <c r="O208" s="30"/>
      <c r="P208" s="30"/>
      <c r="Q208" s="30"/>
      <c r="R208" s="30"/>
      <c r="S208" s="30"/>
      <c r="T208" s="30"/>
      <c r="U208" s="30"/>
      <c r="V208" s="30"/>
      <c r="W208" s="31"/>
      <c r="Y208" s="30"/>
      <c r="Z208" s="30"/>
      <c r="AA208" s="31"/>
      <c r="AB208" s="30"/>
      <c r="AC208" s="30"/>
      <c r="AD208" s="30"/>
      <c r="AE208" s="30"/>
      <c r="AF208" s="30"/>
      <c r="AG208" s="31"/>
    </row>
    <row r="209" customFormat="false" ht="12.75" hidden="false" customHeight="false" outlineLevel="0" collapsed="false">
      <c r="A209" s="20" t="n">
        <v>36825</v>
      </c>
      <c r="B209" s="32" t="n">
        <f aca="false">VLOOKUP($A209,'NG Summary by Day'!$A$22:$F$480,4,FALSE())*1000</f>
        <v>1877123.60219862</v>
      </c>
      <c r="C209" s="33" t="n">
        <f aca="false">VLOOKUP(A209,'NG Summary by Day'!$T$21:$W$486,4,FALSE())</f>
        <v>-1102758.8522</v>
      </c>
      <c r="D209" s="34" t="n">
        <f aca="false">B209-C209</f>
        <v>2979882.45439862</v>
      </c>
      <c r="E209" s="32" t="n">
        <f aca="false">VLOOKUP(A209,'NG Summary by Day'!$A$22:$F$480,6,FALSE())*1000</f>
        <v>1877123.60219862</v>
      </c>
      <c r="F209" s="34" t="n">
        <f aca="false">E209-C209</f>
        <v>2979882.45439862</v>
      </c>
      <c r="G209" s="24"/>
      <c r="H209" s="35" t="e">
        <f aca="false">VLOOKUP(A209,'Power Summary by Day '!$A$19:$G$249,3,FALSE())</f>
        <v>#N/A</v>
      </c>
      <c r="I209" s="33" t="e">
        <f aca="false">VLOOKUP(A209,'Power Summary by Day '!$Y$19:$AB$251,4,FALSE())</f>
        <v>#N/A</v>
      </c>
      <c r="J209" s="34" t="e">
        <f aca="false">H209-I209</f>
        <v>#N/A</v>
      </c>
      <c r="K209" s="33" t="e">
        <f aca="false">VLOOKUP(A209,'Power Summary by Day '!$A$19:$G$249,7,FALSE())</f>
        <v>#N/A</v>
      </c>
      <c r="L209" s="36" t="e">
        <f aca="false">K209-I209</f>
        <v>#N/A</v>
      </c>
      <c r="M209" s="24"/>
      <c r="N209" s="29"/>
      <c r="O209" s="30"/>
      <c r="P209" s="30"/>
      <c r="Q209" s="30"/>
      <c r="R209" s="30"/>
      <c r="S209" s="30"/>
      <c r="T209" s="30"/>
      <c r="U209" s="30"/>
      <c r="V209" s="30"/>
      <c r="W209" s="31"/>
      <c r="Y209" s="30"/>
      <c r="Z209" s="30"/>
      <c r="AA209" s="31"/>
      <c r="AB209" s="30"/>
      <c r="AC209" s="30"/>
      <c r="AD209" s="30"/>
      <c r="AE209" s="30"/>
      <c r="AF209" s="30"/>
      <c r="AG209" s="31"/>
    </row>
    <row r="210" customFormat="false" ht="12.75" hidden="false" customHeight="false" outlineLevel="0" collapsed="false">
      <c r="A210" s="20" t="n">
        <v>36826</v>
      </c>
      <c r="B210" s="32" t="n">
        <f aca="false">VLOOKUP($A210,'NG Summary by Day'!$A$22:$F$480,4,FALSE())*1000</f>
        <v>-10974145.5785645</v>
      </c>
      <c r="C210" s="33" t="n">
        <f aca="false">VLOOKUP(A210,'NG Summary by Day'!$T$21:$W$486,4,FALSE())</f>
        <v>-13808953.2331</v>
      </c>
      <c r="D210" s="34" t="n">
        <f aca="false">B210-C210</f>
        <v>2834807.65453555</v>
      </c>
      <c r="E210" s="32" t="n">
        <f aca="false">VLOOKUP(A210,'NG Summary by Day'!$A$22:$F$480,6,FALSE())*1000</f>
        <v>-10974145.5785645</v>
      </c>
      <c r="F210" s="34" t="n">
        <f aca="false">E210-C210</f>
        <v>2834807.65453555</v>
      </c>
      <c r="G210" s="24"/>
      <c r="H210" s="35" t="e">
        <f aca="false">VLOOKUP(A210,'Power Summary by Day '!$A$19:$G$249,3,FALSE())</f>
        <v>#N/A</v>
      </c>
      <c r="I210" s="33" t="e">
        <f aca="false">VLOOKUP(A210,'Power Summary by Day '!$Y$19:$AB$251,4,FALSE())</f>
        <v>#N/A</v>
      </c>
      <c r="J210" s="34" t="e">
        <f aca="false">H210-I210</f>
        <v>#N/A</v>
      </c>
      <c r="K210" s="33" t="e">
        <f aca="false">VLOOKUP(A210,'Power Summary by Day '!$A$19:$G$249,7,FALSE())</f>
        <v>#N/A</v>
      </c>
      <c r="L210" s="36" t="e">
        <f aca="false">K210-I210</f>
        <v>#N/A</v>
      </c>
      <c r="M210" s="24"/>
      <c r="N210" s="29"/>
      <c r="O210" s="30"/>
      <c r="P210" s="30"/>
      <c r="Q210" s="30"/>
      <c r="R210" s="30"/>
      <c r="S210" s="30"/>
      <c r="T210" s="30"/>
      <c r="U210" s="30"/>
      <c r="V210" s="30"/>
      <c r="W210" s="31"/>
      <c r="Y210" s="30"/>
      <c r="Z210" s="30"/>
      <c r="AA210" s="31"/>
      <c r="AB210" s="30"/>
      <c r="AC210" s="30"/>
      <c r="AD210" s="30"/>
      <c r="AE210" s="30"/>
      <c r="AF210" s="30"/>
      <c r="AG210" s="31"/>
    </row>
    <row r="211" customFormat="false" ht="12.75" hidden="false" customHeight="false" outlineLevel="0" collapsed="false">
      <c r="A211" s="20" t="n">
        <v>36829</v>
      </c>
      <c r="B211" s="32" t="n">
        <f aca="false">VLOOKUP($A211,'NG Summary by Day'!$A$22:$F$480,4,FALSE())*1000</f>
        <v>-13459185.8461365</v>
      </c>
      <c r="C211" s="33" t="n">
        <f aca="false">VLOOKUP(A211,'NG Summary by Day'!$T$21:$W$486,4,FALSE())</f>
        <v>-31583174.177</v>
      </c>
      <c r="D211" s="34" t="n">
        <f aca="false">B211-C211</f>
        <v>18123988.3308635</v>
      </c>
      <c r="E211" s="32" t="n">
        <f aca="false">VLOOKUP(A211,'NG Summary by Day'!$A$22:$F$480,6,FALSE())*1000</f>
        <v>-13459185.8461365</v>
      </c>
      <c r="F211" s="34" t="n">
        <f aca="false">E211-C211</f>
        <v>18123988.3308635</v>
      </c>
      <c r="G211" s="24"/>
      <c r="H211" s="35" t="e">
        <f aca="false">VLOOKUP(A211,'Power Summary by Day '!$A$19:$G$249,3,FALSE())</f>
        <v>#N/A</v>
      </c>
      <c r="I211" s="33" t="e">
        <f aca="false">VLOOKUP(A211,'Power Summary by Day '!$Y$19:$AB$251,4,FALSE())</f>
        <v>#N/A</v>
      </c>
      <c r="J211" s="34" t="e">
        <f aca="false">H211-I211</f>
        <v>#N/A</v>
      </c>
      <c r="K211" s="33" t="e">
        <f aca="false">VLOOKUP(A211,'Power Summary by Day '!$A$19:$G$249,7,FALSE())</f>
        <v>#N/A</v>
      </c>
      <c r="L211" s="36" t="e">
        <f aca="false">K211-I211</f>
        <v>#N/A</v>
      </c>
      <c r="M211" s="24"/>
      <c r="N211" s="29"/>
      <c r="O211" s="30"/>
      <c r="P211" s="30"/>
      <c r="Q211" s="30"/>
      <c r="R211" s="30"/>
      <c r="S211" s="30"/>
      <c r="T211" s="30"/>
      <c r="U211" s="30"/>
      <c r="V211" s="30"/>
      <c r="W211" s="31"/>
      <c r="Y211" s="30"/>
      <c r="Z211" s="30"/>
      <c r="AA211" s="31"/>
      <c r="AB211" s="30"/>
      <c r="AC211" s="30"/>
      <c r="AD211" s="30"/>
      <c r="AE211" s="30"/>
      <c r="AF211" s="30"/>
      <c r="AG211" s="31"/>
    </row>
    <row r="212" customFormat="false" ht="12.75" hidden="false" customHeight="false" outlineLevel="0" collapsed="false">
      <c r="A212" s="20" t="n">
        <v>36830</v>
      </c>
      <c r="B212" s="32" t="n">
        <f aca="false">VLOOKUP($A212,'NG Summary by Day'!$A$22:$F$480,4,FALSE())*1000</f>
        <v>-1146477.50830218</v>
      </c>
      <c r="C212" s="33" t="n">
        <f aca="false">VLOOKUP(A212,'NG Summary by Day'!$T$21:$W$486,4,FALSE())</f>
        <v>-1173175.8494</v>
      </c>
      <c r="D212" s="34" t="n">
        <f aca="false">B212-C212</f>
        <v>26698.3410978178</v>
      </c>
      <c r="E212" s="32" t="n">
        <f aca="false">VLOOKUP(A212,'NG Summary by Day'!$A$22:$F$480,6,FALSE())*1000</f>
        <v>-1146477.50830218</v>
      </c>
      <c r="F212" s="34" t="n">
        <f aca="false">E212-C212</f>
        <v>26698.3410978178</v>
      </c>
      <c r="G212" s="24"/>
      <c r="H212" s="35" t="e">
        <f aca="false">VLOOKUP(A212,'Power Summary by Day '!$A$19:$G$249,3,FALSE())</f>
        <v>#N/A</v>
      </c>
      <c r="I212" s="33" t="e">
        <f aca="false">VLOOKUP(A212,'Power Summary by Day '!$Y$19:$AB$251,4,FALSE())</f>
        <v>#N/A</v>
      </c>
      <c r="J212" s="34" t="e">
        <f aca="false">H212-I212</f>
        <v>#N/A</v>
      </c>
      <c r="K212" s="33" t="e">
        <f aca="false">VLOOKUP(A212,'Power Summary by Day '!$A$19:$G$249,7,FALSE())</f>
        <v>#N/A</v>
      </c>
      <c r="L212" s="36" t="e">
        <f aca="false">K212-I212</f>
        <v>#N/A</v>
      </c>
      <c r="M212" s="24"/>
      <c r="N212" s="29"/>
      <c r="O212" s="30"/>
      <c r="P212" s="30"/>
      <c r="Q212" s="30"/>
      <c r="R212" s="30"/>
      <c r="S212" s="30"/>
      <c r="T212" s="30"/>
      <c r="U212" s="30"/>
      <c r="V212" s="30"/>
      <c r="W212" s="31"/>
      <c r="Y212" s="30"/>
      <c r="Z212" s="30"/>
      <c r="AA212" s="31"/>
      <c r="AB212" s="30"/>
      <c r="AC212" s="30"/>
      <c r="AD212" s="30"/>
      <c r="AE212" s="30"/>
      <c r="AF212" s="30"/>
      <c r="AG212" s="31"/>
    </row>
    <row r="213" customFormat="false" ht="12.75" hidden="false" customHeight="false" outlineLevel="0" collapsed="false">
      <c r="A213" s="20" t="n">
        <v>36831</v>
      </c>
      <c r="B213" s="32" t="n">
        <f aca="false">VLOOKUP($A213,'NG Summary by Day'!$A$22:$F$480,4,FALSE())*1000</f>
        <v>-188097.307913646</v>
      </c>
      <c r="C213" s="33" t="n">
        <f aca="false">VLOOKUP(A213,'NG Summary by Day'!$T$21:$W$486,4,FALSE())</f>
        <v>7406205.1669</v>
      </c>
      <c r="D213" s="34" t="n">
        <f aca="false">B213-C213</f>
        <v>-7594302.47481365</v>
      </c>
      <c r="E213" s="32" t="n">
        <f aca="false">VLOOKUP(A213,'NG Summary by Day'!$A$22:$F$480,6,FALSE())*1000</f>
        <v>-188097.307913646</v>
      </c>
      <c r="F213" s="34" t="n">
        <f aca="false">E213-C213</f>
        <v>-7594302.47481365</v>
      </c>
      <c r="G213" s="24"/>
      <c r="H213" s="35" t="e">
        <f aca="false">VLOOKUP(A213,'Power Summary by Day '!$A$19:$G$249,3,FALSE())</f>
        <v>#N/A</v>
      </c>
      <c r="I213" s="33" t="e">
        <f aca="false">VLOOKUP(A213,'Power Summary by Day '!$Y$19:$AB$251,4,FALSE())</f>
        <v>#N/A</v>
      </c>
      <c r="J213" s="34" t="e">
        <f aca="false">H213-I213</f>
        <v>#N/A</v>
      </c>
      <c r="K213" s="33" t="e">
        <f aca="false">VLOOKUP(A213,'Power Summary by Day '!$A$19:$G$249,7,FALSE())</f>
        <v>#N/A</v>
      </c>
      <c r="L213" s="36" t="e">
        <f aca="false">K213-I213</f>
        <v>#N/A</v>
      </c>
      <c r="M213" s="24"/>
      <c r="N213" s="29"/>
      <c r="O213" s="30"/>
      <c r="P213" s="30"/>
      <c r="Q213" s="30"/>
      <c r="R213" s="30"/>
      <c r="S213" s="30"/>
      <c r="T213" s="30"/>
      <c r="U213" s="30"/>
      <c r="V213" s="30"/>
      <c r="W213" s="31"/>
      <c r="Y213" s="30"/>
      <c r="Z213" s="30"/>
      <c r="AA213" s="31"/>
      <c r="AB213" s="30"/>
      <c r="AC213" s="30"/>
      <c r="AD213" s="30"/>
      <c r="AE213" s="30"/>
      <c r="AF213" s="30"/>
      <c r="AG213" s="31"/>
    </row>
    <row r="214" customFormat="false" ht="12.75" hidden="false" customHeight="false" outlineLevel="0" collapsed="false">
      <c r="A214" s="20" t="n">
        <v>36832</v>
      </c>
      <c r="B214" s="32" t="n">
        <f aca="false">VLOOKUP($A214,'NG Summary by Day'!$A$22:$F$480,4,FALSE())*1000</f>
        <v>-2419683.45677128</v>
      </c>
      <c r="C214" s="33" t="n">
        <f aca="false">VLOOKUP(A214,'NG Summary by Day'!$T$21:$W$486,4,FALSE())</f>
        <v>-3853596.5934</v>
      </c>
      <c r="D214" s="34" t="n">
        <f aca="false">B214-C214</f>
        <v>1433913.13662872</v>
      </c>
      <c r="E214" s="32" t="n">
        <f aca="false">VLOOKUP(A214,'NG Summary by Day'!$A$22:$F$480,6,FALSE())*1000</f>
        <v>-2419683.45677128</v>
      </c>
      <c r="F214" s="34" t="n">
        <f aca="false">E214-C214</f>
        <v>1433913.13662872</v>
      </c>
      <c r="G214" s="24"/>
      <c r="H214" s="35" t="e">
        <f aca="false">VLOOKUP(A214,'Power Summary by Day '!$A$19:$G$249,3,FALSE())</f>
        <v>#N/A</v>
      </c>
      <c r="I214" s="33" t="e">
        <f aca="false">VLOOKUP(A214,'Power Summary by Day '!$Y$19:$AB$251,4,FALSE())</f>
        <v>#N/A</v>
      </c>
      <c r="J214" s="34" t="e">
        <f aca="false">H214-I214</f>
        <v>#N/A</v>
      </c>
      <c r="K214" s="33" t="e">
        <f aca="false">VLOOKUP(A214,'Power Summary by Day '!$A$19:$G$249,7,FALSE())</f>
        <v>#N/A</v>
      </c>
      <c r="L214" s="36" t="e">
        <f aca="false">K214-I214</f>
        <v>#N/A</v>
      </c>
      <c r="M214" s="24"/>
      <c r="N214" s="29"/>
      <c r="O214" s="30"/>
      <c r="P214" s="30"/>
      <c r="Q214" s="30"/>
      <c r="R214" s="30"/>
      <c r="S214" s="30"/>
      <c r="T214" s="30"/>
      <c r="U214" s="30"/>
      <c r="V214" s="30"/>
      <c r="W214" s="31"/>
      <c r="Y214" s="30"/>
      <c r="Z214" s="30"/>
      <c r="AA214" s="31"/>
      <c r="AB214" s="30"/>
      <c r="AC214" s="30"/>
      <c r="AD214" s="30"/>
      <c r="AE214" s="30"/>
      <c r="AF214" s="30"/>
      <c r="AG214" s="31"/>
    </row>
    <row r="215" customFormat="false" ht="12.75" hidden="false" customHeight="false" outlineLevel="0" collapsed="false">
      <c r="A215" s="20" t="n">
        <v>36833</v>
      </c>
      <c r="B215" s="32" t="n">
        <f aca="false">VLOOKUP($A215,'NG Summary by Day'!$A$22:$F$480,4,FALSE())*1000</f>
        <v>17847888.5064868</v>
      </c>
      <c r="C215" s="33" t="n">
        <f aca="false">VLOOKUP(A215,'NG Summary by Day'!$T$21:$W$486,4,FALSE())</f>
        <v>20411370.4838</v>
      </c>
      <c r="D215" s="34" t="n">
        <f aca="false">B215-C215</f>
        <v>-2563481.97731318</v>
      </c>
      <c r="E215" s="32" t="n">
        <f aca="false">VLOOKUP(A215,'NG Summary by Day'!$A$22:$F$480,6,FALSE())*1000</f>
        <v>17847888.5064868</v>
      </c>
      <c r="F215" s="34" t="n">
        <f aca="false">E215-C215</f>
        <v>-2563481.97731318</v>
      </c>
      <c r="G215" s="24"/>
      <c r="H215" s="35" t="e">
        <f aca="false">VLOOKUP(A215,'Power Summary by Day '!$A$19:$G$249,3,FALSE())</f>
        <v>#N/A</v>
      </c>
      <c r="I215" s="33" t="e">
        <f aca="false">VLOOKUP(A215,'Power Summary by Day '!$Y$19:$AB$251,4,FALSE())</f>
        <v>#N/A</v>
      </c>
      <c r="J215" s="34" t="e">
        <f aca="false">H215-I215</f>
        <v>#N/A</v>
      </c>
      <c r="K215" s="33" t="e">
        <f aca="false">VLOOKUP(A215,'Power Summary by Day '!$A$19:$G$249,7,FALSE())</f>
        <v>#N/A</v>
      </c>
      <c r="L215" s="36" t="e">
        <f aca="false">K215-I215</f>
        <v>#N/A</v>
      </c>
      <c r="M215" s="24"/>
      <c r="N215" s="29"/>
      <c r="O215" s="30"/>
      <c r="P215" s="30"/>
      <c r="Q215" s="30"/>
      <c r="R215" s="30"/>
      <c r="S215" s="30"/>
      <c r="T215" s="30"/>
      <c r="U215" s="30"/>
      <c r="V215" s="30"/>
      <c r="W215" s="31"/>
      <c r="Y215" s="30"/>
      <c r="Z215" s="30"/>
      <c r="AA215" s="31"/>
      <c r="AB215" s="30"/>
      <c r="AC215" s="30"/>
      <c r="AD215" s="30"/>
      <c r="AE215" s="30"/>
      <c r="AF215" s="30"/>
      <c r="AG215" s="31"/>
    </row>
    <row r="216" customFormat="false" ht="12.75" hidden="false" customHeight="false" outlineLevel="0" collapsed="false">
      <c r="A216" s="20" t="n">
        <v>36836</v>
      </c>
      <c r="B216" s="32" t="n">
        <f aca="false">VLOOKUP($A216,'NG Summary by Day'!$A$22:$F$480,4,FALSE())*1000</f>
        <v>-14017895.1843012</v>
      </c>
      <c r="C216" s="33" t="n">
        <f aca="false">VLOOKUP(A216,'NG Summary by Day'!$T$21:$W$486,4,FALSE())</f>
        <v>-8936199.845</v>
      </c>
      <c r="D216" s="34" t="n">
        <f aca="false">B216-C216</f>
        <v>-5081695.33930115</v>
      </c>
      <c r="E216" s="32" t="n">
        <f aca="false">VLOOKUP(A216,'NG Summary by Day'!$A$22:$F$480,6,FALSE())*1000</f>
        <v>-14017895.1843012</v>
      </c>
      <c r="F216" s="34" t="n">
        <f aca="false">E216-C216</f>
        <v>-5081695.33930115</v>
      </c>
      <c r="G216" s="24"/>
      <c r="H216" s="35" t="e">
        <f aca="false">VLOOKUP(A216,'Power Summary by Day '!$A$19:$G$249,3,FALSE())</f>
        <v>#N/A</v>
      </c>
      <c r="I216" s="33" t="e">
        <f aca="false">VLOOKUP(A216,'Power Summary by Day '!$Y$19:$AB$251,4,FALSE())</f>
        <v>#N/A</v>
      </c>
      <c r="J216" s="34" t="e">
        <f aca="false">H216-I216</f>
        <v>#N/A</v>
      </c>
      <c r="K216" s="33" t="e">
        <f aca="false">VLOOKUP(A216,'Power Summary by Day '!$A$19:$G$249,7,FALSE())</f>
        <v>#N/A</v>
      </c>
      <c r="L216" s="36" t="e">
        <f aca="false">K216-I216</f>
        <v>#N/A</v>
      </c>
      <c r="M216" s="24"/>
      <c r="N216" s="29"/>
      <c r="O216" s="30"/>
      <c r="P216" s="30"/>
      <c r="Q216" s="30"/>
      <c r="R216" s="30"/>
      <c r="S216" s="30"/>
      <c r="T216" s="30"/>
      <c r="U216" s="30"/>
      <c r="V216" s="30"/>
      <c r="W216" s="31"/>
      <c r="Y216" s="30"/>
      <c r="Z216" s="30"/>
      <c r="AA216" s="31"/>
      <c r="AB216" s="30"/>
      <c r="AC216" s="30"/>
      <c r="AD216" s="30"/>
      <c r="AE216" s="30"/>
      <c r="AF216" s="30"/>
      <c r="AG216" s="31"/>
    </row>
    <row r="217" customFormat="false" ht="12.75" hidden="false" customHeight="false" outlineLevel="0" collapsed="false">
      <c r="A217" s="20" t="n">
        <v>36837</v>
      </c>
      <c r="B217" s="32" t="n">
        <f aca="false">VLOOKUP($A217,'NG Summary by Day'!$A$22:$F$480,4,FALSE())*1000</f>
        <v>15794219.7827755</v>
      </c>
      <c r="C217" s="33" t="n">
        <f aca="false">VLOOKUP(A217,'NG Summary by Day'!$T$21:$W$486,4,FALSE())</f>
        <v>18532322.5736</v>
      </c>
      <c r="D217" s="34" t="n">
        <f aca="false">B217-C217</f>
        <v>-2738102.79082446</v>
      </c>
      <c r="E217" s="32" t="n">
        <f aca="false">VLOOKUP(A217,'NG Summary by Day'!$A$22:$F$480,6,FALSE())*1000</f>
        <v>15794219.7827755</v>
      </c>
      <c r="F217" s="34" t="n">
        <f aca="false">E217-C217</f>
        <v>-2738102.79082446</v>
      </c>
      <c r="G217" s="24"/>
      <c r="H217" s="35" t="e">
        <f aca="false">VLOOKUP(A217,'Power Summary by Day '!$A$19:$G$249,3,FALSE())</f>
        <v>#N/A</v>
      </c>
      <c r="I217" s="33" t="e">
        <f aca="false">VLOOKUP(A217,'Power Summary by Day '!$Y$19:$AB$251,4,FALSE())</f>
        <v>#N/A</v>
      </c>
      <c r="J217" s="34" t="e">
        <f aca="false">H217-I217</f>
        <v>#N/A</v>
      </c>
      <c r="K217" s="33" t="e">
        <f aca="false">VLOOKUP(A217,'Power Summary by Day '!$A$19:$G$249,7,FALSE())</f>
        <v>#N/A</v>
      </c>
      <c r="L217" s="36" t="e">
        <f aca="false">K217-I217</f>
        <v>#N/A</v>
      </c>
      <c r="M217" s="24"/>
      <c r="N217" s="29"/>
      <c r="O217" s="30"/>
      <c r="P217" s="30"/>
      <c r="Q217" s="30"/>
      <c r="R217" s="30"/>
      <c r="S217" s="30"/>
      <c r="T217" s="30"/>
      <c r="U217" s="30"/>
      <c r="V217" s="30"/>
      <c r="W217" s="31"/>
      <c r="Y217" s="30"/>
      <c r="Z217" s="30"/>
      <c r="AA217" s="31"/>
      <c r="AB217" s="30"/>
      <c r="AC217" s="30"/>
      <c r="AD217" s="30"/>
      <c r="AE217" s="30"/>
      <c r="AF217" s="30"/>
      <c r="AG217" s="31"/>
    </row>
    <row r="218" customFormat="false" ht="12.75" hidden="false" customHeight="false" outlineLevel="0" collapsed="false">
      <c r="A218" s="20" t="n">
        <v>36838</v>
      </c>
      <c r="B218" s="32" t="n">
        <f aca="false">VLOOKUP($A218,'NG Summary by Day'!$A$22:$F$480,4,FALSE())*1000</f>
        <v>10245896.4918308</v>
      </c>
      <c r="C218" s="33" t="n">
        <f aca="false">VLOOKUP(A218,'NG Summary by Day'!$T$21:$W$486,4,FALSE())</f>
        <v>5893011.09899999</v>
      </c>
      <c r="D218" s="34" t="n">
        <f aca="false">B218-C218</f>
        <v>4352885.39283077</v>
      </c>
      <c r="E218" s="32" t="n">
        <f aca="false">VLOOKUP(A218,'NG Summary by Day'!$A$22:$F$480,6,FALSE())*1000</f>
        <v>10245896.4918308</v>
      </c>
      <c r="F218" s="34" t="n">
        <f aca="false">E218-C218</f>
        <v>4352885.39283077</v>
      </c>
      <c r="G218" s="24"/>
      <c r="H218" s="35" t="e">
        <f aca="false">VLOOKUP(A218,'Power Summary by Day '!$A$19:$G$249,3,FALSE())</f>
        <v>#N/A</v>
      </c>
      <c r="I218" s="33" t="e">
        <f aca="false">VLOOKUP(A218,'Power Summary by Day '!$Y$19:$AB$251,4,FALSE())</f>
        <v>#N/A</v>
      </c>
      <c r="J218" s="34" t="e">
        <f aca="false">H218-I218</f>
        <v>#N/A</v>
      </c>
      <c r="K218" s="33" t="e">
        <f aca="false">VLOOKUP(A218,'Power Summary by Day '!$A$19:$G$249,7,FALSE())</f>
        <v>#N/A</v>
      </c>
      <c r="L218" s="36" t="e">
        <f aca="false">K218-I218</f>
        <v>#N/A</v>
      </c>
      <c r="M218" s="24"/>
      <c r="N218" s="29"/>
      <c r="O218" s="30"/>
      <c r="P218" s="30"/>
      <c r="Q218" s="30"/>
      <c r="R218" s="30"/>
      <c r="S218" s="30"/>
      <c r="T218" s="30"/>
      <c r="U218" s="30"/>
      <c r="V218" s="30"/>
      <c r="W218" s="31"/>
      <c r="Y218" s="30"/>
      <c r="Z218" s="30"/>
      <c r="AA218" s="31"/>
      <c r="AB218" s="30"/>
      <c r="AC218" s="30"/>
      <c r="AD218" s="30"/>
      <c r="AE218" s="30"/>
      <c r="AF218" s="30"/>
      <c r="AG218" s="31"/>
    </row>
    <row r="219" customFormat="false" ht="12.75" hidden="false" customHeight="false" outlineLevel="0" collapsed="false">
      <c r="A219" s="20" t="n">
        <v>36839</v>
      </c>
      <c r="B219" s="32" t="n">
        <f aca="false">VLOOKUP($A219,'NG Summary by Day'!$A$22:$F$480,4,FALSE())*1000</f>
        <v>20497225.9073358</v>
      </c>
      <c r="C219" s="33" t="n">
        <f aca="false">VLOOKUP(A219,'NG Summary by Day'!$T$21:$W$486,4,FALSE())</f>
        <v>22822074.8293</v>
      </c>
      <c r="D219" s="34" t="n">
        <f aca="false">B219-C219</f>
        <v>-2324848.92196418</v>
      </c>
      <c r="E219" s="32" t="n">
        <f aca="false">VLOOKUP(A219,'NG Summary by Day'!$A$22:$F$480,6,FALSE())*1000</f>
        <v>20497225.9073358</v>
      </c>
      <c r="F219" s="34" t="n">
        <f aca="false">E219-C219</f>
        <v>-2324848.92196418</v>
      </c>
      <c r="G219" s="24"/>
      <c r="H219" s="35" t="e">
        <f aca="false">VLOOKUP(A219,'Power Summary by Day '!$A$19:$G$249,3,FALSE())</f>
        <v>#N/A</v>
      </c>
      <c r="I219" s="33" t="e">
        <f aca="false">VLOOKUP(A219,'Power Summary by Day '!$Y$19:$AB$251,4,FALSE())</f>
        <v>#N/A</v>
      </c>
      <c r="J219" s="34" t="e">
        <f aca="false">H219-I219</f>
        <v>#N/A</v>
      </c>
      <c r="K219" s="33" t="e">
        <f aca="false">VLOOKUP(A219,'Power Summary by Day '!$A$19:$G$249,7,FALSE())</f>
        <v>#N/A</v>
      </c>
      <c r="L219" s="36" t="e">
        <f aca="false">K219-I219</f>
        <v>#N/A</v>
      </c>
      <c r="M219" s="24"/>
      <c r="N219" s="29"/>
      <c r="O219" s="30"/>
      <c r="P219" s="30"/>
      <c r="Q219" s="30"/>
      <c r="R219" s="30"/>
      <c r="S219" s="30"/>
      <c r="T219" s="30"/>
      <c r="U219" s="30"/>
      <c r="V219" s="30"/>
      <c r="W219" s="31"/>
      <c r="Y219" s="30"/>
      <c r="Z219" s="30"/>
      <c r="AA219" s="31"/>
      <c r="AB219" s="30"/>
      <c r="AC219" s="30"/>
      <c r="AD219" s="30"/>
      <c r="AE219" s="30"/>
      <c r="AF219" s="30"/>
      <c r="AG219" s="31"/>
    </row>
    <row r="220" customFormat="false" ht="12.75" hidden="false" customHeight="false" outlineLevel="0" collapsed="false">
      <c r="A220" s="20" t="n">
        <v>36840</v>
      </c>
      <c r="B220" s="32" t="n">
        <f aca="false">VLOOKUP($A220,'NG Summary by Day'!$A$22:$F$480,4,FALSE())*1000</f>
        <v>10451496.3326805</v>
      </c>
      <c r="C220" s="33" t="n">
        <f aca="false">VLOOKUP(A220,'NG Summary by Day'!$T$21:$W$486,4,FALSE())</f>
        <v>3795404.1141</v>
      </c>
      <c r="D220" s="34" t="n">
        <f aca="false">B220-C220</f>
        <v>6656092.21858052</v>
      </c>
      <c r="E220" s="32" t="n">
        <f aca="false">VLOOKUP(A220,'NG Summary by Day'!$A$22:$F$480,6,FALSE())*1000</f>
        <v>10451496.3326805</v>
      </c>
      <c r="F220" s="34" t="n">
        <f aca="false">E220-C220</f>
        <v>6656092.21858052</v>
      </c>
      <c r="G220" s="24"/>
      <c r="H220" s="35" t="e">
        <f aca="false">VLOOKUP(A220,'Power Summary by Day '!$A$19:$G$249,3,FALSE())</f>
        <v>#N/A</v>
      </c>
      <c r="I220" s="33" t="e">
        <f aca="false">VLOOKUP(A220,'Power Summary by Day '!$Y$19:$AB$251,4,FALSE())</f>
        <v>#N/A</v>
      </c>
      <c r="J220" s="34" t="e">
        <f aca="false">H220-I220</f>
        <v>#N/A</v>
      </c>
      <c r="K220" s="33" t="e">
        <f aca="false">VLOOKUP(A220,'Power Summary by Day '!$A$19:$G$249,7,FALSE())</f>
        <v>#N/A</v>
      </c>
      <c r="L220" s="36" t="e">
        <f aca="false">K220-I220</f>
        <v>#N/A</v>
      </c>
      <c r="M220" s="24"/>
      <c r="N220" s="29"/>
      <c r="O220" s="30"/>
      <c r="P220" s="30"/>
      <c r="Q220" s="30"/>
      <c r="R220" s="30"/>
      <c r="S220" s="30"/>
      <c r="T220" s="30"/>
      <c r="U220" s="30"/>
      <c r="V220" s="30"/>
      <c r="W220" s="31"/>
      <c r="Y220" s="30"/>
      <c r="Z220" s="30"/>
      <c r="AA220" s="31"/>
      <c r="AB220" s="30"/>
      <c r="AC220" s="30"/>
      <c r="AD220" s="30"/>
      <c r="AE220" s="30"/>
      <c r="AF220" s="30"/>
      <c r="AG220" s="31"/>
    </row>
    <row r="221" customFormat="false" ht="12.75" hidden="false" customHeight="false" outlineLevel="0" collapsed="false">
      <c r="A221" s="20" t="n">
        <v>36843</v>
      </c>
      <c r="B221" s="32" t="n">
        <f aca="false">VLOOKUP($A221,'NG Summary by Day'!$A$22:$F$480,4,FALSE())*1000</f>
        <v>17878974.5872791</v>
      </c>
      <c r="C221" s="33" t="n">
        <f aca="false">VLOOKUP(A221,'NG Summary by Day'!$T$21:$W$486,4,FALSE())</f>
        <v>20719087.9618</v>
      </c>
      <c r="D221" s="34" t="n">
        <f aca="false">B221-C221</f>
        <v>-2840113.37452088</v>
      </c>
      <c r="E221" s="32" t="n">
        <f aca="false">VLOOKUP(A221,'NG Summary by Day'!$A$22:$F$480,6,FALSE())*1000</f>
        <v>37878974.5872791</v>
      </c>
      <c r="F221" s="34" t="n">
        <f aca="false">E221-C221</f>
        <v>17159886.6254791</v>
      </c>
      <c r="G221" s="24"/>
      <c r="H221" s="35" t="e">
        <f aca="false">VLOOKUP(A221,'Power Summary by Day '!$A$19:$G$249,3,FALSE())</f>
        <v>#N/A</v>
      </c>
      <c r="I221" s="33" t="e">
        <f aca="false">VLOOKUP(A221,'Power Summary by Day '!$Y$19:$AB$251,4,FALSE())</f>
        <v>#N/A</v>
      </c>
      <c r="J221" s="34" t="e">
        <f aca="false">H221-I221</f>
        <v>#N/A</v>
      </c>
      <c r="K221" s="33" t="e">
        <f aca="false">VLOOKUP(A221,'Power Summary by Day '!$A$19:$G$249,7,FALSE())</f>
        <v>#N/A</v>
      </c>
      <c r="L221" s="36" t="e">
        <f aca="false">K221-I221</f>
        <v>#N/A</v>
      </c>
      <c r="M221" s="24"/>
      <c r="N221" s="29"/>
      <c r="O221" s="30"/>
      <c r="P221" s="30"/>
      <c r="Q221" s="30"/>
      <c r="R221" s="30"/>
      <c r="S221" s="30"/>
      <c r="T221" s="30"/>
      <c r="U221" s="30"/>
      <c r="V221" s="30"/>
      <c r="W221" s="31"/>
      <c r="Y221" s="30"/>
      <c r="Z221" s="30"/>
      <c r="AA221" s="31"/>
      <c r="AB221" s="30"/>
      <c r="AC221" s="30"/>
      <c r="AD221" s="30"/>
      <c r="AE221" s="30"/>
      <c r="AF221" s="30"/>
      <c r="AG221" s="31"/>
    </row>
    <row r="222" customFormat="false" ht="12.75" hidden="false" customHeight="false" outlineLevel="0" collapsed="false">
      <c r="A222" s="20" t="n">
        <v>36844</v>
      </c>
      <c r="B222" s="32" t="n">
        <f aca="false">VLOOKUP($A222,'NG Summary by Day'!$A$22:$F$480,4,FALSE())*1000</f>
        <v>18636281.3743136</v>
      </c>
      <c r="C222" s="33" t="n">
        <f aca="false">VLOOKUP(A222,'NG Summary by Day'!$T$21:$W$486,4,FALSE())</f>
        <v>34481564.3979</v>
      </c>
      <c r="D222" s="34" t="n">
        <f aca="false">B222-C222</f>
        <v>-15845283.0235864</v>
      </c>
      <c r="E222" s="32" t="n">
        <f aca="false">VLOOKUP(A222,'NG Summary by Day'!$A$22:$F$480,6,FALSE())*1000</f>
        <v>18636281.3743136</v>
      </c>
      <c r="F222" s="34" t="n">
        <f aca="false">E222-C222</f>
        <v>-15845283.0235864</v>
      </c>
      <c r="G222" s="24"/>
      <c r="H222" s="35" t="e">
        <f aca="false">VLOOKUP(A222,'Power Summary by Day '!$A$19:$G$249,3,FALSE())</f>
        <v>#N/A</v>
      </c>
      <c r="I222" s="33" t="e">
        <f aca="false">VLOOKUP(A222,'Power Summary by Day '!$Y$19:$AB$251,4,FALSE())</f>
        <v>#N/A</v>
      </c>
      <c r="J222" s="34" t="e">
        <f aca="false">H222-I222</f>
        <v>#N/A</v>
      </c>
      <c r="K222" s="33" t="e">
        <f aca="false">VLOOKUP(A222,'Power Summary by Day '!$A$19:$G$249,7,FALSE())</f>
        <v>#N/A</v>
      </c>
      <c r="L222" s="36" t="e">
        <f aca="false">K222-I222</f>
        <v>#N/A</v>
      </c>
      <c r="M222" s="24"/>
      <c r="N222" s="29"/>
      <c r="O222" s="30"/>
      <c r="P222" s="30"/>
      <c r="Q222" s="30"/>
      <c r="R222" s="30"/>
      <c r="S222" s="30"/>
      <c r="T222" s="30"/>
      <c r="U222" s="30"/>
      <c r="V222" s="30"/>
      <c r="W222" s="31"/>
      <c r="Y222" s="30"/>
      <c r="Z222" s="30"/>
      <c r="AA222" s="31"/>
      <c r="AB222" s="30"/>
      <c r="AC222" s="30"/>
      <c r="AD222" s="30"/>
      <c r="AE222" s="30"/>
      <c r="AF222" s="30"/>
      <c r="AG222" s="31"/>
    </row>
    <row r="223" customFormat="false" ht="12.75" hidden="false" customHeight="false" outlineLevel="0" collapsed="false">
      <c r="A223" s="20" t="n">
        <v>36845</v>
      </c>
      <c r="B223" s="32" t="n">
        <f aca="false">VLOOKUP($A223,'NG Summary by Day'!$A$22:$F$480,4,FALSE())*1000</f>
        <v>20864454.5760485</v>
      </c>
      <c r="C223" s="33" t="n">
        <f aca="false">VLOOKUP(A223,'NG Summary by Day'!$T$21:$W$486,4,FALSE())</f>
        <v>9192793.06629998</v>
      </c>
      <c r="D223" s="34" t="n">
        <f aca="false">B223-C223</f>
        <v>11671661.5097485</v>
      </c>
      <c r="E223" s="32" t="n">
        <f aca="false">VLOOKUP(A223,'NG Summary by Day'!$A$22:$F$480,6,FALSE())*1000</f>
        <v>20864454.5760485</v>
      </c>
      <c r="F223" s="34" t="n">
        <f aca="false">E223-C223</f>
        <v>11671661.5097485</v>
      </c>
      <c r="G223" s="24"/>
      <c r="H223" s="35" t="e">
        <f aca="false">VLOOKUP(A223,'Power Summary by Day '!$A$19:$G$249,3,FALSE())</f>
        <v>#N/A</v>
      </c>
      <c r="I223" s="33" t="e">
        <f aca="false">VLOOKUP(A223,'Power Summary by Day '!$Y$19:$AB$251,4,FALSE())</f>
        <v>#N/A</v>
      </c>
      <c r="J223" s="34" t="e">
        <f aca="false">H223-I223</f>
        <v>#N/A</v>
      </c>
      <c r="K223" s="33" t="e">
        <f aca="false">VLOOKUP(A223,'Power Summary by Day '!$A$19:$G$249,7,FALSE())</f>
        <v>#N/A</v>
      </c>
      <c r="L223" s="36" t="e">
        <f aca="false">K223-I223</f>
        <v>#N/A</v>
      </c>
      <c r="M223" s="24"/>
      <c r="N223" s="29"/>
      <c r="O223" s="30"/>
      <c r="P223" s="30"/>
      <c r="Q223" s="30"/>
      <c r="R223" s="30"/>
      <c r="S223" s="30"/>
      <c r="T223" s="30"/>
      <c r="U223" s="30"/>
      <c r="V223" s="30"/>
      <c r="W223" s="31"/>
      <c r="Y223" s="30"/>
      <c r="Z223" s="30"/>
      <c r="AA223" s="31"/>
      <c r="AB223" s="30"/>
      <c r="AC223" s="30"/>
      <c r="AD223" s="30"/>
      <c r="AE223" s="30"/>
      <c r="AF223" s="30"/>
      <c r="AG223" s="31"/>
    </row>
    <row r="224" customFormat="false" ht="12.75" hidden="false" customHeight="false" outlineLevel="0" collapsed="false">
      <c r="A224" s="20" t="n">
        <v>36846</v>
      </c>
      <c r="B224" s="32" t="n">
        <f aca="false">VLOOKUP($A224,'NG Summary by Day'!$A$22:$F$480,4,FALSE())*1000</f>
        <v>-66557861.0579532</v>
      </c>
      <c r="C224" s="33" t="n">
        <f aca="false">VLOOKUP(A224,'NG Summary by Day'!$T$21:$W$486,4,FALSE())</f>
        <v>-52030708.347</v>
      </c>
      <c r="D224" s="34" t="n">
        <f aca="false">B224-C224</f>
        <v>-14527152.7109532</v>
      </c>
      <c r="E224" s="32" t="n">
        <f aca="false">VLOOKUP(A224,'NG Summary by Day'!$A$22:$F$480,6,FALSE())*1000</f>
        <v>-66557861.0579532</v>
      </c>
      <c r="F224" s="34" t="n">
        <f aca="false">E224-C224</f>
        <v>-14527152.7109532</v>
      </c>
      <c r="G224" s="24"/>
      <c r="H224" s="35" t="e">
        <f aca="false">VLOOKUP(A224,'Power Summary by Day '!$A$19:$G$249,3,FALSE())</f>
        <v>#N/A</v>
      </c>
      <c r="I224" s="33" t="e">
        <f aca="false">VLOOKUP(A224,'Power Summary by Day '!$Y$19:$AB$251,4,FALSE())</f>
        <v>#N/A</v>
      </c>
      <c r="J224" s="34" t="e">
        <f aca="false">H224-I224</f>
        <v>#N/A</v>
      </c>
      <c r="K224" s="33" t="e">
        <f aca="false">VLOOKUP(A224,'Power Summary by Day '!$A$19:$G$249,7,FALSE())</f>
        <v>#N/A</v>
      </c>
      <c r="L224" s="36" t="e">
        <f aca="false">K224-I224</f>
        <v>#N/A</v>
      </c>
      <c r="M224" s="24"/>
      <c r="N224" s="29"/>
      <c r="O224" s="30"/>
      <c r="P224" s="30"/>
      <c r="Q224" s="30"/>
      <c r="R224" s="30"/>
      <c r="S224" s="30"/>
      <c r="T224" s="30"/>
      <c r="U224" s="30"/>
      <c r="V224" s="30"/>
      <c r="W224" s="31"/>
      <c r="Y224" s="30"/>
      <c r="Z224" s="30"/>
      <c r="AA224" s="31"/>
      <c r="AB224" s="30"/>
      <c r="AC224" s="30"/>
      <c r="AD224" s="30"/>
      <c r="AE224" s="30"/>
      <c r="AF224" s="30"/>
      <c r="AG224" s="31"/>
    </row>
    <row r="225" customFormat="false" ht="12.75" hidden="false" customHeight="false" outlineLevel="0" collapsed="false">
      <c r="A225" s="20" t="n">
        <v>36847</v>
      </c>
      <c r="B225" s="32" t="n">
        <f aca="false">VLOOKUP($A225,'NG Summary by Day'!$A$22:$F$480,4,FALSE())*1000</f>
        <v>51851199.9679679</v>
      </c>
      <c r="C225" s="33" t="n">
        <f aca="false">VLOOKUP(A225,'NG Summary by Day'!$T$21:$W$486,4,FALSE())</f>
        <v>49586216.8082</v>
      </c>
      <c r="D225" s="34" t="n">
        <f aca="false">B225-C225</f>
        <v>2264983.15976791</v>
      </c>
      <c r="E225" s="32" t="n">
        <f aca="false">VLOOKUP(A225,'NG Summary by Day'!$A$22:$F$480,6,FALSE())*1000</f>
        <v>51851199.9679679</v>
      </c>
      <c r="F225" s="34" t="n">
        <f aca="false">E225-C225</f>
        <v>2264983.15976791</v>
      </c>
      <c r="G225" s="24"/>
      <c r="H225" s="35" t="e">
        <f aca="false">VLOOKUP(A225,'Power Summary by Day '!$A$19:$G$249,3,FALSE())</f>
        <v>#N/A</v>
      </c>
      <c r="I225" s="33" t="e">
        <f aca="false">VLOOKUP(A225,'Power Summary by Day '!$Y$19:$AB$251,4,FALSE())</f>
        <v>#N/A</v>
      </c>
      <c r="J225" s="34" t="e">
        <f aca="false">H225-I225</f>
        <v>#N/A</v>
      </c>
      <c r="K225" s="33" t="e">
        <f aca="false">VLOOKUP(A225,'Power Summary by Day '!$A$19:$G$249,7,FALSE())</f>
        <v>#N/A</v>
      </c>
      <c r="L225" s="36" t="e">
        <f aca="false">K225-I225</f>
        <v>#N/A</v>
      </c>
      <c r="M225" s="24"/>
      <c r="N225" s="29"/>
      <c r="O225" s="30"/>
      <c r="P225" s="30"/>
      <c r="Q225" s="30"/>
      <c r="R225" s="30"/>
      <c r="S225" s="30"/>
      <c r="T225" s="30"/>
      <c r="U225" s="30"/>
      <c r="V225" s="30"/>
      <c r="W225" s="31"/>
      <c r="Y225" s="30"/>
      <c r="Z225" s="30"/>
      <c r="AA225" s="31"/>
      <c r="AB225" s="30"/>
      <c r="AC225" s="30"/>
      <c r="AD225" s="30"/>
      <c r="AE225" s="30"/>
      <c r="AF225" s="30"/>
      <c r="AG225" s="31"/>
    </row>
    <row r="226" customFormat="false" ht="12.75" hidden="false" customHeight="false" outlineLevel="0" collapsed="false">
      <c r="A226" s="20" t="n">
        <v>36850</v>
      </c>
      <c r="B226" s="32" t="n">
        <f aca="false">VLOOKUP($A226,'NG Summary by Day'!$A$22:$F$480,4,FALSE())*1000</f>
        <v>10850431.8195767</v>
      </c>
      <c r="C226" s="33" t="n">
        <f aca="false">VLOOKUP(A226,'NG Summary by Day'!$T$21:$W$486,4,FALSE())</f>
        <v>64039003.498</v>
      </c>
      <c r="D226" s="34" t="n">
        <f aca="false">B226-C226</f>
        <v>-53188571.6784233</v>
      </c>
      <c r="E226" s="32" t="n">
        <f aca="false">VLOOKUP(A226,'NG Summary by Day'!$A$22:$F$480,6,FALSE())*1000</f>
        <v>45850431.8195767</v>
      </c>
      <c r="F226" s="34" t="n">
        <f aca="false">E226-C226</f>
        <v>-18188571.6784233</v>
      </c>
      <c r="G226" s="24"/>
      <c r="H226" s="35" t="e">
        <f aca="false">VLOOKUP(A226,'Power Summary by Day '!$A$19:$G$249,3,FALSE())</f>
        <v>#N/A</v>
      </c>
      <c r="I226" s="33" t="e">
        <f aca="false">VLOOKUP(A226,'Power Summary by Day '!$Y$19:$AB$251,4,FALSE())</f>
        <v>#N/A</v>
      </c>
      <c r="J226" s="34" t="e">
        <f aca="false">H226-I226</f>
        <v>#N/A</v>
      </c>
      <c r="K226" s="33" t="e">
        <f aca="false">VLOOKUP(A226,'Power Summary by Day '!$A$19:$G$249,7,FALSE())</f>
        <v>#N/A</v>
      </c>
      <c r="L226" s="36" t="e">
        <f aca="false">K226-I226</f>
        <v>#N/A</v>
      </c>
      <c r="M226" s="24"/>
      <c r="N226" s="29"/>
      <c r="O226" s="30"/>
      <c r="P226" s="30"/>
      <c r="Q226" s="30"/>
      <c r="R226" s="30"/>
      <c r="S226" s="30"/>
      <c r="T226" s="30"/>
      <c r="U226" s="30"/>
      <c r="V226" s="30"/>
      <c r="W226" s="31"/>
      <c r="Y226" s="30"/>
      <c r="Z226" s="30"/>
      <c r="AA226" s="31"/>
      <c r="AB226" s="30"/>
      <c r="AC226" s="30"/>
      <c r="AD226" s="30"/>
      <c r="AE226" s="30"/>
      <c r="AF226" s="30"/>
      <c r="AG226" s="31"/>
    </row>
    <row r="227" customFormat="false" ht="12.75" hidden="false" customHeight="false" outlineLevel="0" collapsed="false">
      <c r="A227" s="20" t="n">
        <v>36851</v>
      </c>
      <c r="B227" s="32" t="n">
        <f aca="false">VLOOKUP($A227,'NG Summary by Day'!$A$22:$F$480,4,FALSE())*1000</f>
        <v>25674883.0150209</v>
      </c>
      <c r="C227" s="33" t="n">
        <f aca="false">VLOOKUP(A227,'NG Summary by Day'!$T$21:$W$486,4,FALSE())</f>
        <v>101192297.2365</v>
      </c>
      <c r="D227" s="34" t="n">
        <f aca="false">B227-C227</f>
        <v>-75517414.221479</v>
      </c>
      <c r="E227" s="32" t="n">
        <f aca="false">VLOOKUP(A227,'NG Summary by Day'!$A$22:$F$480,6,FALSE())*1000</f>
        <v>25674883.0150209</v>
      </c>
      <c r="F227" s="34" t="n">
        <f aca="false">E227-C227</f>
        <v>-75517414.221479</v>
      </c>
      <c r="G227" s="24"/>
      <c r="H227" s="35" t="e">
        <f aca="false">VLOOKUP(A227,'Power Summary by Day '!$A$19:$G$249,3,FALSE())</f>
        <v>#N/A</v>
      </c>
      <c r="I227" s="33" t="e">
        <f aca="false">VLOOKUP(A227,'Power Summary by Day '!$Y$19:$AB$251,4,FALSE())</f>
        <v>#N/A</v>
      </c>
      <c r="J227" s="34" t="e">
        <f aca="false">H227-I227</f>
        <v>#N/A</v>
      </c>
      <c r="K227" s="33" t="e">
        <f aca="false">VLOOKUP(A227,'Power Summary by Day '!$A$19:$G$249,7,FALSE())</f>
        <v>#N/A</v>
      </c>
      <c r="L227" s="36" t="e">
        <f aca="false">K227-I227</f>
        <v>#N/A</v>
      </c>
      <c r="M227" s="24"/>
      <c r="N227" s="29"/>
      <c r="O227" s="30"/>
      <c r="P227" s="30"/>
      <c r="Q227" s="30"/>
      <c r="R227" s="30"/>
      <c r="S227" s="30"/>
      <c r="T227" s="30"/>
      <c r="U227" s="30"/>
      <c r="V227" s="30"/>
      <c r="W227" s="31"/>
      <c r="Y227" s="30"/>
      <c r="Z227" s="30"/>
      <c r="AA227" s="31"/>
      <c r="AB227" s="30"/>
      <c r="AC227" s="30"/>
      <c r="AD227" s="30"/>
      <c r="AE227" s="30"/>
      <c r="AF227" s="30"/>
      <c r="AG227" s="31"/>
    </row>
    <row r="228" customFormat="false" ht="12.75" hidden="false" customHeight="false" outlineLevel="0" collapsed="false">
      <c r="A228" s="20" t="n">
        <v>36852</v>
      </c>
      <c r="B228" s="32" t="n">
        <f aca="false">VLOOKUP($A228,'NG Summary by Day'!$A$22:$F$480,4,FALSE())*1000</f>
        <v>-37627473.0702831</v>
      </c>
      <c r="C228" s="33" t="n">
        <f aca="false">VLOOKUP(A228,'NG Summary by Day'!$T$21:$W$486,4,FALSE())</f>
        <v>-23548867.29</v>
      </c>
      <c r="D228" s="34" t="n">
        <f aca="false">B228-C228</f>
        <v>-14078605.7802831</v>
      </c>
      <c r="E228" s="32" t="n">
        <f aca="false">VLOOKUP(A228,'NG Summary by Day'!$A$22:$F$480,6,FALSE())*1000</f>
        <v>-37627473.0702831</v>
      </c>
      <c r="F228" s="34" t="n">
        <f aca="false">E228-C228</f>
        <v>-14078605.7802831</v>
      </c>
      <c r="G228" s="24"/>
      <c r="H228" s="35" t="e">
        <f aca="false">VLOOKUP(A228,'Power Summary by Day '!$A$19:$G$249,3,FALSE())</f>
        <v>#N/A</v>
      </c>
      <c r="I228" s="33" t="e">
        <f aca="false">VLOOKUP(A228,'Power Summary by Day '!$Y$19:$AB$251,4,FALSE())</f>
        <v>#N/A</v>
      </c>
      <c r="J228" s="34" t="e">
        <f aca="false">H228-I228</f>
        <v>#N/A</v>
      </c>
      <c r="K228" s="33" t="e">
        <f aca="false">VLOOKUP(A228,'Power Summary by Day '!$A$19:$G$249,7,FALSE())</f>
        <v>#N/A</v>
      </c>
      <c r="L228" s="36" t="e">
        <f aca="false">K228-I228</f>
        <v>#N/A</v>
      </c>
      <c r="M228" s="24"/>
      <c r="N228" s="29"/>
      <c r="O228" s="30"/>
      <c r="P228" s="30"/>
      <c r="Q228" s="30"/>
      <c r="R228" s="30"/>
      <c r="S228" s="30"/>
      <c r="T228" s="30"/>
      <c r="U228" s="30"/>
      <c r="V228" s="30"/>
      <c r="W228" s="31"/>
      <c r="Y228" s="30"/>
      <c r="Z228" s="30"/>
      <c r="AA228" s="31"/>
      <c r="AB228" s="30"/>
      <c r="AC228" s="30"/>
      <c r="AD228" s="30"/>
      <c r="AE228" s="30"/>
      <c r="AF228" s="30"/>
      <c r="AG228" s="31"/>
    </row>
    <row r="229" customFormat="false" ht="12.75" hidden="false" customHeight="false" outlineLevel="0" collapsed="false">
      <c r="A229" s="20" t="n">
        <v>36857</v>
      </c>
      <c r="B229" s="32" t="n">
        <f aca="false">VLOOKUP($A229,'NG Summary by Day'!$A$22:$F$480,4,FALSE())*1000</f>
        <v>55600038.2432225</v>
      </c>
      <c r="C229" s="33" t="n">
        <f aca="false">VLOOKUP(A229,'NG Summary by Day'!$T$21:$W$486,4,FALSE())</f>
        <v>92704368.8058</v>
      </c>
      <c r="D229" s="34" t="n">
        <f aca="false">B229-C229</f>
        <v>-37104330.5625776</v>
      </c>
      <c r="E229" s="32" t="n">
        <f aca="false">VLOOKUP(A229,'NG Summary by Day'!$A$22:$F$480,6,FALSE())*1000</f>
        <v>55600038.2432225</v>
      </c>
      <c r="F229" s="34" t="n">
        <f aca="false">E229-C229</f>
        <v>-37104330.5625776</v>
      </c>
      <c r="G229" s="24"/>
      <c r="H229" s="35" t="e">
        <f aca="false">VLOOKUP(A229,'Power Summary by Day '!$A$19:$G$249,3,FALSE())</f>
        <v>#N/A</v>
      </c>
      <c r="I229" s="33" t="e">
        <f aca="false">VLOOKUP(A229,'Power Summary by Day '!$Y$19:$AB$251,4,FALSE())</f>
        <v>#N/A</v>
      </c>
      <c r="J229" s="34" t="e">
        <f aca="false">H229-I229</f>
        <v>#N/A</v>
      </c>
      <c r="K229" s="33" t="e">
        <f aca="false">VLOOKUP(A229,'Power Summary by Day '!$A$19:$G$249,7,FALSE())</f>
        <v>#N/A</v>
      </c>
      <c r="L229" s="36" t="e">
        <f aca="false">K229-I229</f>
        <v>#N/A</v>
      </c>
      <c r="M229" s="24"/>
      <c r="N229" s="29"/>
      <c r="O229" s="30"/>
      <c r="P229" s="30"/>
      <c r="Q229" s="30"/>
      <c r="R229" s="30"/>
      <c r="S229" s="30"/>
      <c r="T229" s="30"/>
      <c r="U229" s="30"/>
      <c r="V229" s="30"/>
      <c r="W229" s="31"/>
      <c r="Y229" s="30"/>
      <c r="Z229" s="30"/>
      <c r="AA229" s="31"/>
      <c r="AB229" s="30"/>
      <c r="AC229" s="30"/>
      <c r="AD229" s="30"/>
      <c r="AE229" s="30"/>
      <c r="AF229" s="30"/>
      <c r="AG229" s="31"/>
    </row>
    <row r="230" customFormat="false" ht="12.75" hidden="false" customHeight="false" outlineLevel="0" collapsed="false">
      <c r="A230" s="20" t="n">
        <v>36858</v>
      </c>
      <c r="B230" s="32" t="n">
        <f aca="false">VLOOKUP($A230,'NG Summary by Day'!$A$22:$F$480,4,FALSE())*1000</f>
        <v>47134318.9234822</v>
      </c>
      <c r="C230" s="33" t="n">
        <f aca="false">VLOOKUP(A230,'NG Summary by Day'!$T$21:$W$486,4,FALSE())</f>
        <v>84340579.1639</v>
      </c>
      <c r="D230" s="34" t="n">
        <f aca="false">B230-C230</f>
        <v>-37206260.2404178</v>
      </c>
      <c r="E230" s="32" t="n">
        <f aca="false">VLOOKUP(A230,'NG Summary by Day'!$A$22:$F$480,6,FALSE())*1000</f>
        <v>72134318.9234822</v>
      </c>
      <c r="F230" s="34" t="n">
        <f aca="false">E230-C230</f>
        <v>-12206260.2404178</v>
      </c>
      <c r="G230" s="24"/>
      <c r="H230" s="35" t="e">
        <f aca="false">VLOOKUP(A230,'Power Summary by Day '!$A$19:$G$249,3,FALSE())</f>
        <v>#N/A</v>
      </c>
      <c r="I230" s="33" t="e">
        <f aca="false">VLOOKUP(A230,'Power Summary by Day '!$Y$19:$AB$251,4,FALSE())</f>
        <v>#N/A</v>
      </c>
      <c r="J230" s="34" t="e">
        <f aca="false">H230-I230</f>
        <v>#N/A</v>
      </c>
      <c r="K230" s="33" t="e">
        <f aca="false">VLOOKUP(A230,'Power Summary by Day '!$A$19:$G$249,7,FALSE())</f>
        <v>#N/A</v>
      </c>
      <c r="L230" s="36" t="e">
        <f aca="false">K230-I230</f>
        <v>#N/A</v>
      </c>
      <c r="M230" s="24"/>
      <c r="N230" s="29"/>
      <c r="O230" s="30"/>
      <c r="P230" s="30"/>
      <c r="Q230" s="30"/>
      <c r="R230" s="30"/>
      <c r="S230" s="30"/>
      <c r="T230" s="30"/>
      <c r="U230" s="30"/>
      <c r="V230" s="30"/>
      <c r="W230" s="31"/>
      <c r="Y230" s="30"/>
      <c r="Z230" s="30"/>
      <c r="AA230" s="31"/>
      <c r="AB230" s="30"/>
      <c r="AC230" s="30"/>
      <c r="AD230" s="30"/>
      <c r="AE230" s="30"/>
      <c r="AF230" s="30"/>
      <c r="AG230" s="31"/>
    </row>
    <row r="231" customFormat="false" ht="12.75" hidden="false" customHeight="false" outlineLevel="0" collapsed="false">
      <c r="A231" s="20" t="n">
        <v>36859</v>
      </c>
      <c r="B231" s="32" t="n">
        <f aca="false">VLOOKUP($A231,'NG Summary by Day'!$A$22:$F$480,4,FALSE())*1000</f>
        <v>23367669.369822</v>
      </c>
      <c r="C231" s="33" t="n">
        <f aca="false">VLOOKUP(A231,'NG Summary by Day'!$T$21:$W$486,4,FALSE())</f>
        <v>37437218.3507</v>
      </c>
      <c r="D231" s="34" t="n">
        <f aca="false">B231-C231</f>
        <v>-14069548.980878</v>
      </c>
      <c r="E231" s="32" t="n">
        <f aca="false">VLOOKUP(A231,'NG Summary by Day'!$A$22:$F$480,6,FALSE())*1000</f>
        <v>48367669.369822</v>
      </c>
      <c r="F231" s="34" t="n">
        <f aca="false">E231-C231</f>
        <v>10930451.019122</v>
      </c>
      <c r="G231" s="24"/>
      <c r="H231" s="35" t="e">
        <f aca="false">VLOOKUP(A231,'Power Summary by Day '!$A$19:$G$249,3,FALSE())</f>
        <v>#N/A</v>
      </c>
      <c r="I231" s="33" t="e">
        <f aca="false">VLOOKUP(A231,'Power Summary by Day '!$Y$19:$AB$251,4,FALSE())</f>
        <v>#N/A</v>
      </c>
      <c r="J231" s="34" t="e">
        <f aca="false">H231-I231</f>
        <v>#N/A</v>
      </c>
      <c r="K231" s="33" t="e">
        <f aca="false">VLOOKUP(A231,'Power Summary by Day '!$A$19:$G$249,7,FALSE())</f>
        <v>#N/A</v>
      </c>
      <c r="L231" s="36" t="e">
        <f aca="false">K231-I231</f>
        <v>#N/A</v>
      </c>
      <c r="M231" s="24"/>
      <c r="N231" s="29"/>
      <c r="O231" s="30"/>
      <c r="P231" s="30"/>
      <c r="Q231" s="30"/>
      <c r="R231" s="30"/>
      <c r="S231" s="30"/>
      <c r="T231" s="30"/>
      <c r="U231" s="30"/>
      <c r="V231" s="30"/>
      <c r="W231" s="31"/>
      <c r="Y231" s="30"/>
      <c r="Z231" s="30"/>
      <c r="AA231" s="31"/>
      <c r="AB231" s="30"/>
      <c r="AC231" s="30"/>
      <c r="AD231" s="30"/>
      <c r="AE231" s="30"/>
      <c r="AF231" s="30"/>
      <c r="AG231" s="31"/>
    </row>
    <row r="232" customFormat="false" ht="12.75" hidden="false" customHeight="false" outlineLevel="0" collapsed="false">
      <c r="A232" s="20" t="n">
        <v>36860</v>
      </c>
      <c r="B232" s="32" t="n">
        <f aca="false">VLOOKUP($A232,'NG Summary by Day'!$A$22:$F$480,4,FALSE())*1000</f>
        <v>-3634117.82654989</v>
      </c>
      <c r="C232" s="33" t="n">
        <f aca="false">VLOOKUP(A232,'NG Summary by Day'!$T$21:$W$486,4,FALSE())</f>
        <v>35261263.6377</v>
      </c>
      <c r="D232" s="34" t="n">
        <f aca="false">B232-C232</f>
        <v>-38895381.4642499</v>
      </c>
      <c r="E232" s="32" t="n">
        <f aca="false">VLOOKUP(A232,'NG Summary by Day'!$A$22:$F$480,6,FALSE())*1000</f>
        <v>21365882.1734501</v>
      </c>
      <c r="F232" s="34" t="n">
        <f aca="false">E232-C232</f>
        <v>-13895381.4642499</v>
      </c>
      <c r="G232" s="24"/>
      <c r="H232" s="35" t="e">
        <f aca="false">VLOOKUP(A232,'Power Summary by Day '!$A$19:$G$249,3,FALSE())</f>
        <v>#N/A</v>
      </c>
      <c r="I232" s="33" t="e">
        <f aca="false">VLOOKUP(A232,'Power Summary by Day '!$Y$19:$AB$251,4,FALSE())</f>
        <v>#N/A</v>
      </c>
      <c r="J232" s="34" t="e">
        <f aca="false">H232-I232</f>
        <v>#N/A</v>
      </c>
      <c r="K232" s="33" t="e">
        <f aca="false">VLOOKUP(A232,'Power Summary by Day '!$A$19:$G$249,7,FALSE())</f>
        <v>#N/A</v>
      </c>
      <c r="L232" s="36" t="e">
        <f aca="false">K232-I232</f>
        <v>#N/A</v>
      </c>
      <c r="M232" s="24"/>
      <c r="N232" s="29"/>
      <c r="O232" s="30"/>
      <c r="P232" s="30"/>
      <c r="Q232" s="30"/>
      <c r="R232" s="30"/>
      <c r="S232" s="30"/>
      <c r="T232" s="30"/>
      <c r="U232" s="30"/>
      <c r="V232" s="30"/>
      <c r="W232" s="31"/>
      <c r="Y232" s="30"/>
      <c r="Z232" s="30"/>
      <c r="AA232" s="31"/>
      <c r="AB232" s="30"/>
      <c r="AC232" s="30"/>
      <c r="AD232" s="30"/>
      <c r="AE232" s="30"/>
      <c r="AF232" s="30"/>
      <c r="AG232" s="31"/>
    </row>
    <row r="233" customFormat="false" ht="12.75" hidden="false" customHeight="false" outlineLevel="0" collapsed="false">
      <c r="A233" s="20" t="n">
        <v>36861</v>
      </c>
      <c r="B233" s="32" t="n">
        <f aca="false">VLOOKUP($A233,'NG Summary by Day'!$A$22:$F$480,4,FALSE())*1000</f>
        <v>-3803556.58514549</v>
      </c>
      <c r="C233" s="33" t="n">
        <f aca="false">VLOOKUP(A233,'NG Summary by Day'!$T$21:$W$486,4,FALSE())</f>
        <v>-18588039.2406</v>
      </c>
      <c r="D233" s="34" t="n">
        <f aca="false">B233-C233</f>
        <v>14784482.6554545</v>
      </c>
      <c r="E233" s="32" t="n">
        <f aca="false">VLOOKUP(A233,'NG Summary by Day'!$A$22:$F$480,6,FALSE())*1000</f>
        <v>-3803556.58514549</v>
      </c>
      <c r="F233" s="34" t="n">
        <f aca="false">E233-C233</f>
        <v>14784482.6554545</v>
      </c>
      <c r="G233" s="24"/>
      <c r="H233" s="35" t="e">
        <f aca="false">VLOOKUP(A233,'Power Summary by Day '!$A$19:$G$249,3,FALSE())</f>
        <v>#N/A</v>
      </c>
      <c r="I233" s="33" t="e">
        <f aca="false">VLOOKUP(A233,'Power Summary by Day '!$Y$19:$AB$251,4,FALSE())</f>
        <v>#N/A</v>
      </c>
      <c r="J233" s="34" t="e">
        <f aca="false">H233-I233</f>
        <v>#N/A</v>
      </c>
      <c r="K233" s="33" t="e">
        <f aca="false">VLOOKUP(A233,'Power Summary by Day '!$A$19:$G$249,7,FALSE())</f>
        <v>#N/A</v>
      </c>
      <c r="L233" s="36" t="e">
        <f aca="false">K233-I233</f>
        <v>#N/A</v>
      </c>
      <c r="M233" s="24"/>
      <c r="N233" s="29"/>
      <c r="O233" s="30"/>
      <c r="P233" s="30"/>
      <c r="Q233" s="30"/>
      <c r="R233" s="30"/>
      <c r="S233" s="30"/>
      <c r="T233" s="30"/>
      <c r="U233" s="30"/>
      <c r="V233" s="30"/>
      <c r="W233" s="31"/>
      <c r="Y233" s="30"/>
      <c r="Z233" s="30"/>
      <c r="AA233" s="31"/>
      <c r="AB233" s="30"/>
      <c r="AC233" s="30"/>
      <c r="AD233" s="30"/>
      <c r="AE233" s="30"/>
      <c r="AF233" s="30"/>
      <c r="AG233" s="31"/>
    </row>
    <row r="234" customFormat="false" ht="12.75" hidden="false" customHeight="false" outlineLevel="0" collapsed="false">
      <c r="A234" s="20" t="n">
        <v>36864</v>
      </c>
      <c r="B234" s="32" t="n">
        <f aca="false">VLOOKUP($A234,'NG Summary by Day'!$A$22:$F$480,4,FALSE())*1000</f>
        <v>117287195.664816</v>
      </c>
      <c r="C234" s="33" t="n">
        <f aca="false">VLOOKUP(A234,'NG Summary by Day'!$T$21:$W$486,4,FALSE())</f>
        <v>238542193.74</v>
      </c>
      <c r="D234" s="34" t="n">
        <f aca="false">B234-C234</f>
        <v>-121254998.075184</v>
      </c>
      <c r="E234" s="32" t="n">
        <f aca="false">VLOOKUP(A234,'NG Summary by Day'!$A$22:$F$480,6,FALSE())*1000</f>
        <v>237287195.664816</v>
      </c>
      <c r="F234" s="34" t="n">
        <f aca="false">E234-C234</f>
        <v>-1254998.07518435</v>
      </c>
      <c r="G234" s="24"/>
      <c r="H234" s="35" t="e">
        <f aca="false">VLOOKUP(A234,'Power Summary by Day '!$A$19:$G$249,3,FALSE())</f>
        <v>#N/A</v>
      </c>
      <c r="I234" s="33" t="e">
        <f aca="false">VLOOKUP(A234,'Power Summary by Day '!$Y$19:$AB$251,4,FALSE())</f>
        <v>#N/A</v>
      </c>
      <c r="J234" s="34" t="e">
        <f aca="false">H234-I234</f>
        <v>#N/A</v>
      </c>
      <c r="K234" s="33" t="e">
        <f aca="false">VLOOKUP(A234,'Power Summary by Day '!$A$19:$G$249,7,FALSE())</f>
        <v>#N/A</v>
      </c>
      <c r="L234" s="36" t="e">
        <f aca="false">K234-I234</f>
        <v>#N/A</v>
      </c>
      <c r="M234" s="24"/>
      <c r="N234" s="29"/>
      <c r="O234" s="30"/>
      <c r="P234" s="30"/>
      <c r="Q234" s="30"/>
      <c r="R234" s="30"/>
      <c r="S234" s="30"/>
      <c r="T234" s="30"/>
      <c r="U234" s="30"/>
      <c r="V234" s="30"/>
      <c r="W234" s="31"/>
      <c r="Y234" s="30"/>
      <c r="Z234" s="30"/>
      <c r="AA234" s="31"/>
      <c r="AB234" s="30"/>
      <c r="AC234" s="30"/>
      <c r="AD234" s="30"/>
      <c r="AE234" s="30"/>
      <c r="AF234" s="30"/>
      <c r="AG234" s="31"/>
    </row>
    <row r="235" customFormat="false" ht="12.75" hidden="false" customHeight="false" outlineLevel="0" collapsed="false">
      <c r="A235" s="20" t="n">
        <v>36865</v>
      </c>
      <c r="B235" s="32" t="n">
        <f aca="false">VLOOKUP($A235,'NG Summary by Day'!$A$22:$F$480,4,FALSE())*1000</f>
        <v>-9016795.71000294</v>
      </c>
      <c r="C235" s="33" t="n">
        <f aca="false">VLOOKUP(A235,'NG Summary by Day'!$T$21:$W$486,4,FALSE())</f>
        <v>107831454.1279</v>
      </c>
      <c r="D235" s="34" t="n">
        <f aca="false">B235-C235</f>
        <v>-116848249.837903</v>
      </c>
      <c r="E235" s="32" t="n">
        <f aca="false">VLOOKUP(A235,'NG Summary by Day'!$A$22:$F$480,6,FALSE())*1000</f>
        <v>140983204.289997</v>
      </c>
      <c r="F235" s="34" t="n">
        <f aca="false">E235-C235</f>
        <v>33151750.162097</v>
      </c>
      <c r="G235" s="24"/>
      <c r="H235" s="35" t="e">
        <f aca="false">VLOOKUP(A235,'Power Summary by Day '!$A$19:$G$249,3,FALSE())</f>
        <v>#N/A</v>
      </c>
      <c r="I235" s="33" t="e">
        <f aca="false">VLOOKUP(A235,'Power Summary by Day '!$Y$19:$AB$251,4,FALSE())</f>
        <v>#N/A</v>
      </c>
      <c r="J235" s="34" t="e">
        <f aca="false">H235-I235</f>
        <v>#N/A</v>
      </c>
      <c r="K235" s="33" t="e">
        <f aca="false">VLOOKUP(A235,'Power Summary by Day '!$A$19:$G$249,7,FALSE())</f>
        <v>#N/A</v>
      </c>
      <c r="L235" s="36" t="e">
        <f aca="false">K235-I235</f>
        <v>#N/A</v>
      </c>
      <c r="M235" s="24"/>
      <c r="N235" s="29"/>
      <c r="O235" s="30"/>
      <c r="P235" s="30"/>
      <c r="Q235" s="30"/>
      <c r="R235" s="30"/>
      <c r="S235" s="30"/>
      <c r="T235" s="30"/>
      <c r="U235" s="30"/>
      <c r="V235" s="30"/>
      <c r="W235" s="31"/>
      <c r="Y235" s="30"/>
      <c r="Z235" s="30"/>
      <c r="AA235" s="31"/>
      <c r="AB235" s="30"/>
      <c r="AC235" s="30"/>
      <c r="AD235" s="30"/>
      <c r="AE235" s="30"/>
      <c r="AF235" s="30"/>
      <c r="AG235" s="31"/>
    </row>
    <row r="236" customFormat="false" ht="12.75" hidden="false" customHeight="false" outlineLevel="0" collapsed="false">
      <c r="A236" s="20" t="n">
        <v>36866</v>
      </c>
      <c r="B236" s="32" t="n">
        <f aca="false">VLOOKUP($A236,'NG Summary by Day'!$A$22:$F$480,4,FALSE())*1000</f>
        <v>18566805.6971459</v>
      </c>
      <c r="C236" s="33" t="n">
        <f aca="false">VLOOKUP(A236,'NG Summary by Day'!$T$21:$W$486,4,FALSE())</f>
        <v>5358453.21119998</v>
      </c>
      <c r="D236" s="34" t="n">
        <f aca="false">B236-C236</f>
        <v>13208352.4859459</v>
      </c>
      <c r="E236" s="32" t="n">
        <f aca="false">VLOOKUP(A236,'NG Summary by Day'!$A$22:$F$480,6,FALSE())*1000</f>
        <v>58566805.6971459</v>
      </c>
      <c r="F236" s="34" t="n">
        <f aca="false">E236-C236</f>
        <v>53208352.4859459</v>
      </c>
      <c r="G236" s="24"/>
      <c r="H236" s="35" t="e">
        <f aca="false">VLOOKUP(A236,'Power Summary by Day '!$A$19:$G$249,3,FALSE())</f>
        <v>#N/A</v>
      </c>
      <c r="I236" s="33" t="e">
        <f aca="false">VLOOKUP(A236,'Power Summary by Day '!$Y$19:$AB$251,4,FALSE())</f>
        <v>#N/A</v>
      </c>
      <c r="J236" s="34" t="e">
        <f aca="false">H236-I236</f>
        <v>#N/A</v>
      </c>
      <c r="K236" s="33" t="e">
        <f aca="false">VLOOKUP(A236,'Power Summary by Day '!$A$19:$G$249,7,FALSE())</f>
        <v>#N/A</v>
      </c>
      <c r="L236" s="36" t="e">
        <f aca="false">K236-I236</f>
        <v>#N/A</v>
      </c>
      <c r="M236" s="24"/>
      <c r="N236" s="29"/>
      <c r="O236" s="30"/>
      <c r="P236" s="30"/>
      <c r="Q236" s="30"/>
      <c r="R236" s="30"/>
      <c r="S236" s="30"/>
      <c r="T236" s="30"/>
      <c r="U236" s="30"/>
      <c r="V236" s="30"/>
      <c r="W236" s="31"/>
      <c r="Y236" s="30"/>
      <c r="Z236" s="30"/>
      <c r="AA236" s="31"/>
      <c r="AB236" s="30"/>
      <c r="AC236" s="30"/>
      <c r="AD236" s="30"/>
      <c r="AE236" s="30"/>
      <c r="AF236" s="30"/>
      <c r="AG236" s="31"/>
    </row>
    <row r="237" customFormat="false" ht="12.75" hidden="false" customHeight="false" outlineLevel="0" collapsed="false">
      <c r="A237" s="20" t="n">
        <v>36867</v>
      </c>
      <c r="B237" s="32" t="n">
        <f aca="false">VLOOKUP($A237,'NG Summary by Day'!$A$22:$F$480,4,FALSE())*1000</f>
        <v>197765.807536802</v>
      </c>
      <c r="C237" s="33" t="n">
        <f aca="false">VLOOKUP(A237,'NG Summary by Day'!$T$21:$W$486,4,FALSE())</f>
        <v>-27569970.4568</v>
      </c>
      <c r="D237" s="34" t="n">
        <f aca="false">B237-C237</f>
        <v>27767736.2643368</v>
      </c>
      <c r="E237" s="32" t="n">
        <f aca="false">VLOOKUP(A237,'NG Summary by Day'!$A$22:$F$480,6,FALSE())*1000</f>
        <v>197765.807536802</v>
      </c>
      <c r="F237" s="34" t="n">
        <f aca="false">E237-C237</f>
        <v>27767736.2643368</v>
      </c>
      <c r="G237" s="24"/>
      <c r="H237" s="35" t="e">
        <f aca="false">VLOOKUP(A237,'Power Summary by Day '!$A$19:$G$249,3,FALSE())</f>
        <v>#N/A</v>
      </c>
      <c r="I237" s="33" t="e">
        <f aca="false">VLOOKUP(A237,'Power Summary by Day '!$Y$19:$AB$251,4,FALSE())</f>
        <v>#N/A</v>
      </c>
      <c r="J237" s="34" t="e">
        <f aca="false">H237-I237</f>
        <v>#N/A</v>
      </c>
      <c r="K237" s="33" t="e">
        <f aca="false">VLOOKUP(A237,'Power Summary by Day '!$A$19:$G$249,7,FALSE())</f>
        <v>#N/A</v>
      </c>
      <c r="L237" s="36" t="e">
        <f aca="false">K237-I237</f>
        <v>#N/A</v>
      </c>
      <c r="M237" s="24"/>
      <c r="N237" s="29"/>
      <c r="O237" s="30"/>
      <c r="P237" s="30"/>
      <c r="Q237" s="30"/>
      <c r="R237" s="30"/>
      <c r="S237" s="30"/>
      <c r="T237" s="30"/>
      <c r="U237" s="30"/>
      <c r="V237" s="30"/>
      <c r="W237" s="31"/>
      <c r="Y237" s="30"/>
      <c r="Z237" s="30"/>
      <c r="AA237" s="31"/>
      <c r="AB237" s="30"/>
      <c r="AC237" s="30"/>
      <c r="AD237" s="30"/>
      <c r="AE237" s="30"/>
      <c r="AF237" s="30"/>
      <c r="AG237" s="31"/>
    </row>
    <row r="238" customFormat="false" ht="12.75" hidden="false" customHeight="false" outlineLevel="0" collapsed="false">
      <c r="A238" s="20" t="n">
        <v>36868</v>
      </c>
      <c r="B238" s="32" t="n">
        <f aca="false">VLOOKUP($A238,'NG Summary by Day'!$A$22:$F$480,4,FALSE())*1000</f>
        <v>46936794.4069658</v>
      </c>
      <c r="C238" s="33" t="n">
        <f aca="false">VLOOKUP(A238,'NG Summary by Day'!$T$21:$W$486,4,FALSE())</f>
        <v>34340668.5571</v>
      </c>
      <c r="D238" s="34" t="n">
        <f aca="false">B238-C238</f>
        <v>12596125.8498658</v>
      </c>
      <c r="E238" s="32" t="n">
        <f aca="false">VLOOKUP(A238,'NG Summary by Day'!$A$22:$F$480,6,FALSE())*1000</f>
        <v>46936794.4069658</v>
      </c>
      <c r="F238" s="34" t="n">
        <f aca="false">E238-C238</f>
        <v>12596125.8498658</v>
      </c>
      <c r="G238" s="24"/>
      <c r="H238" s="35" t="e">
        <f aca="false">VLOOKUP(A238,'Power Summary by Day '!$A$19:$G$249,3,FALSE())</f>
        <v>#N/A</v>
      </c>
      <c r="I238" s="33" t="e">
        <f aca="false">VLOOKUP(A238,'Power Summary by Day '!$Y$19:$AB$251,4,FALSE())</f>
        <v>#N/A</v>
      </c>
      <c r="J238" s="34" t="e">
        <f aca="false">H238-I238</f>
        <v>#N/A</v>
      </c>
      <c r="K238" s="33" t="e">
        <f aca="false">VLOOKUP(A238,'Power Summary by Day '!$A$19:$G$249,7,FALSE())</f>
        <v>#N/A</v>
      </c>
      <c r="L238" s="36" t="e">
        <f aca="false">K238-I238</f>
        <v>#N/A</v>
      </c>
      <c r="M238" s="24"/>
      <c r="N238" s="29"/>
      <c r="O238" s="30"/>
      <c r="P238" s="30"/>
      <c r="Q238" s="30"/>
      <c r="R238" s="30"/>
      <c r="S238" s="30"/>
      <c r="T238" s="30"/>
      <c r="U238" s="30"/>
      <c r="V238" s="30"/>
      <c r="W238" s="31"/>
      <c r="Y238" s="30"/>
      <c r="Z238" s="30"/>
      <c r="AA238" s="31"/>
      <c r="AB238" s="30"/>
      <c r="AC238" s="30"/>
      <c r="AD238" s="30"/>
      <c r="AE238" s="30"/>
      <c r="AF238" s="30"/>
      <c r="AG238" s="31"/>
    </row>
    <row r="239" customFormat="false" ht="12.75" hidden="false" customHeight="false" outlineLevel="0" collapsed="false">
      <c r="A239" s="20" t="n">
        <v>36871</v>
      </c>
      <c r="B239" s="32" t="n">
        <f aca="false">VLOOKUP($A239,'NG Summary by Day'!$A$22:$F$480,4,FALSE())*1000</f>
        <v>-41093171.8403114</v>
      </c>
      <c r="C239" s="33" t="n">
        <f aca="false">VLOOKUP(A239,'NG Summary by Day'!$T$21:$W$486,4,FALSE())</f>
        <v>-69905822.5749</v>
      </c>
      <c r="D239" s="34" t="n">
        <f aca="false">B239-C239</f>
        <v>28812650.7345886</v>
      </c>
      <c r="E239" s="32" t="n">
        <f aca="false">VLOOKUP(A239,'NG Summary by Day'!$A$22:$F$480,6,FALSE())*1000</f>
        <v>-41093171.8403114</v>
      </c>
      <c r="F239" s="34" t="n">
        <f aca="false">E239-C239</f>
        <v>28812650.7345886</v>
      </c>
      <c r="G239" s="24"/>
      <c r="H239" s="35" t="e">
        <f aca="false">VLOOKUP(A239,'Power Summary by Day '!$A$19:$G$249,3,FALSE())</f>
        <v>#N/A</v>
      </c>
      <c r="I239" s="33" t="e">
        <f aca="false">VLOOKUP(A239,'Power Summary by Day '!$Y$19:$AB$251,4,FALSE())</f>
        <v>#N/A</v>
      </c>
      <c r="J239" s="34" t="e">
        <f aca="false">H239-I239</f>
        <v>#N/A</v>
      </c>
      <c r="K239" s="33" t="e">
        <f aca="false">VLOOKUP(A239,'Power Summary by Day '!$A$19:$G$249,7,FALSE())</f>
        <v>#N/A</v>
      </c>
      <c r="L239" s="36" t="e">
        <f aca="false">K239-I239</f>
        <v>#N/A</v>
      </c>
      <c r="M239" s="24"/>
      <c r="N239" s="29"/>
      <c r="O239" s="30"/>
      <c r="P239" s="30"/>
      <c r="Q239" s="30"/>
      <c r="R239" s="30"/>
      <c r="S239" s="30"/>
      <c r="T239" s="30"/>
      <c r="U239" s="30"/>
      <c r="V239" s="30"/>
      <c r="W239" s="31"/>
      <c r="Y239" s="30"/>
      <c r="Z239" s="30"/>
      <c r="AA239" s="31"/>
      <c r="AB239" s="30"/>
      <c r="AC239" s="30"/>
      <c r="AD239" s="30"/>
      <c r="AE239" s="30"/>
      <c r="AF239" s="30"/>
      <c r="AG239" s="31"/>
    </row>
    <row r="240" customFormat="false" ht="12.75" hidden="false" customHeight="false" outlineLevel="0" collapsed="false">
      <c r="A240" s="20" t="n">
        <v>36872</v>
      </c>
      <c r="B240" s="32" t="n">
        <f aca="false">VLOOKUP($A240,'NG Summary by Day'!$A$22:$F$480,4,FALSE())*1000</f>
        <v>-12156806.3905374</v>
      </c>
      <c r="C240" s="33" t="n">
        <f aca="false">VLOOKUP(A240,'NG Summary by Day'!$T$21:$W$486,4,FALSE())</f>
        <v>-411608909.9142</v>
      </c>
      <c r="D240" s="34" t="n">
        <f aca="false">B240-C240</f>
        <v>399452103.523663</v>
      </c>
      <c r="E240" s="32" t="n">
        <f aca="false">VLOOKUP(A240,'NG Summary by Day'!$A$22:$F$480,6,FALSE())*1000</f>
        <v>-437156806.390537</v>
      </c>
      <c r="F240" s="34" t="n">
        <f aca="false">E240-C240</f>
        <v>-25547896.4763374</v>
      </c>
      <c r="G240" s="24"/>
      <c r="H240" s="35" t="e">
        <f aca="false">VLOOKUP(A240,'Power Summary by Day '!$A$19:$G$249,3,FALSE())</f>
        <v>#N/A</v>
      </c>
      <c r="I240" s="33" t="e">
        <f aca="false">VLOOKUP(A240,'Power Summary by Day '!$Y$19:$AB$251,4,FALSE())</f>
        <v>#N/A</v>
      </c>
      <c r="J240" s="34" t="e">
        <f aca="false">H240-I240</f>
        <v>#N/A</v>
      </c>
      <c r="K240" s="33" t="e">
        <f aca="false">VLOOKUP(A240,'Power Summary by Day '!$A$19:$G$249,7,FALSE())</f>
        <v>#N/A</v>
      </c>
      <c r="L240" s="36" t="e">
        <f aca="false">K240-I240</f>
        <v>#N/A</v>
      </c>
      <c r="M240" s="24"/>
      <c r="N240" s="29"/>
      <c r="O240" s="30"/>
      <c r="P240" s="30"/>
      <c r="Q240" s="30"/>
      <c r="R240" s="30"/>
      <c r="S240" s="30"/>
      <c r="T240" s="30"/>
      <c r="U240" s="30"/>
      <c r="V240" s="30"/>
      <c r="W240" s="31"/>
      <c r="Y240" s="30"/>
      <c r="Z240" s="30"/>
      <c r="AA240" s="31"/>
      <c r="AB240" s="30"/>
      <c r="AC240" s="30"/>
      <c r="AD240" s="30"/>
      <c r="AE240" s="30"/>
      <c r="AF240" s="30"/>
      <c r="AG240" s="31"/>
    </row>
    <row r="241" customFormat="false" ht="12.75" hidden="false" customHeight="false" outlineLevel="0" collapsed="false">
      <c r="A241" s="20" t="n">
        <v>36873</v>
      </c>
      <c r="B241" s="32" t="n">
        <f aca="false">VLOOKUP($A241,'NG Summary by Day'!$A$22:$F$480,4,FALSE())*1000</f>
        <v>-101572468.524962</v>
      </c>
      <c r="C241" s="33" t="n">
        <f aca="false">VLOOKUP(A241,'NG Summary by Day'!$T$21:$W$486,4,FALSE())</f>
        <v>-114756507.8814</v>
      </c>
      <c r="D241" s="34" t="n">
        <f aca="false">B241-C241</f>
        <v>13184039.3564378</v>
      </c>
      <c r="E241" s="32" t="n">
        <f aca="false">VLOOKUP(A241,'NG Summary by Day'!$A$22:$F$480,6,FALSE())*1000</f>
        <v>-101572468.524962</v>
      </c>
      <c r="F241" s="34" t="n">
        <f aca="false">E241-C241</f>
        <v>13184039.3564378</v>
      </c>
      <c r="G241" s="24"/>
      <c r="H241" s="35" t="e">
        <f aca="false">VLOOKUP(A241,'Power Summary by Day '!$A$19:$G$249,3,FALSE())</f>
        <v>#N/A</v>
      </c>
      <c r="I241" s="33" t="e">
        <f aca="false">VLOOKUP(A241,'Power Summary by Day '!$Y$19:$AB$251,4,FALSE())</f>
        <v>#N/A</v>
      </c>
      <c r="J241" s="34" t="e">
        <f aca="false">H241-I241</f>
        <v>#N/A</v>
      </c>
      <c r="K241" s="33" t="e">
        <f aca="false">VLOOKUP(A241,'Power Summary by Day '!$A$19:$G$249,7,FALSE())</f>
        <v>#N/A</v>
      </c>
      <c r="L241" s="36" t="e">
        <f aca="false">K241-I241</f>
        <v>#N/A</v>
      </c>
      <c r="M241" s="24"/>
      <c r="N241" s="29"/>
      <c r="O241" s="30"/>
      <c r="P241" s="30"/>
      <c r="Q241" s="30"/>
      <c r="R241" s="30"/>
      <c r="S241" s="30"/>
      <c r="T241" s="30"/>
      <c r="U241" s="30"/>
      <c r="V241" s="30"/>
      <c r="W241" s="31"/>
      <c r="Y241" s="30"/>
      <c r="Z241" s="30"/>
      <c r="AA241" s="31"/>
      <c r="AB241" s="30"/>
      <c r="AC241" s="30"/>
      <c r="AD241" s="30"/>
      <c r="AE241" s="30"/>
      <c r="AF241" s="30"/>
      <c r="AG241" s="31"/>
    </row>
    <row r="242" customFormat="false" ht="12.75" hidden="false" customHeight="false" outlineLevel="0" collapsed="false">
      <c r="A242" s="20" t="n">
        <v>36874</v>
      </c>
      <c r="B242" s="32" t="n">
        <f aca="false">VLOOKUP($A242,'NG Summary by Day'!$A$22:$F$480,4,FALSE())*1000</f>
        <v>16868984.9091998</v>
      </c>
      <c r="C242" s="33" t="n">
        <f aca="false">VLOOKUP(A242,'NG Summary by Day'!$T$21:$W$486,4,FALSE())</f>
        <v>16739315.4644</v>
      </c>
      <c r="D242" s="34" t="n">
        <f aca="false">B242-C242</f>
        <v>129669.444799783</v>
      </c>
      <c r="E242" s="32" t="n">
        <f aca="false">VLOOKUP(A242,'NG Summary by Day'!$A$22:$F$480,6,FALSE())*1000</f>
        <v>16868984.9091998</v>
      </c>
      <c r="F242" s="34" t="n">
        <f aca="false">E242-C242</f>
        <v>129669.444799783</v>
      </c>
      <c r="G242" s="24"/>
      <c r="H242" s="35" t="e">
        <f aca="false">VLOOKUP(A242,'Power Summary by Day '!$A$19:$G$249,3,FALSE())</f>
        <v>#N/A</v>
      </c>
      <c r="I242" s="33" t="e">
        <f aca="false">VLOOKUP(A242,'Power Summary by Day '!$Y$19:$AB$251,4,FALSE())</f>
        <v>#N/A</v>
      </c>
      <c r="J242" s="34" t="e">
        <f aca="false">H242-I242</f>
        <v>#N/A</v>
      </c>
      <c r="K242" s="33" t="e">
        <f aca="false">VLOOKUP(A242,'Power Summary by Day '!$A$19:$G$249,7,FALSE())</f>
        <v>#N/A</v>
      </c>
      <c r="L242" s="36" t="e">
        <f aca="false">K242-I242</f>
        <v>#N/A</v>
      </c>
      <c r="M242" s="24"/>
      <c r="N242" s="29"/>
      <c r="O242" s="30"/>
      <c r="P242" s="30"/>
      <c r="Q242" s="30"/>
      <c r="R242" s="30"/>
      <c r="S242" s="30"/>
      <c r="T242" s="30"/>
      <c r="U242" s="30"/>
      <c r="V242" s="30"/>
      <c r="W242" s="31"/>
      <c r="Y242" s="30"/>
      <c r="Z242" s="30"/>
      <c r="AA242" s="31"/>
      <c r="AB242" s="30"/>
      <c r="AC242" s="30"/>
      <c r="AD242" s="30"/>
      <c r="AE242" s="30"/>
      <c r="AF242" s="30"/>
      <c r="AG242" s="31"/>
    </row>
    <row r="243" customFormat="false" ht="12.75" hidden="false" customHeight="false" outlineLevel="0" collapsed="false">
      <c r="A243" s="20" t="n">
        <v>36875</v>
      </c>
      <c r="B243" s="32" t="n">
        <f aca="false">VLOOKUP($A243,'NG Summary by Day'!$A$22:$F$480,4,FALSE())*1000</f>
        <v>-34277584.7673209</v>
      </c>
      <c r="C243" s="33" t="n">
        <f aca="false">VLOOKUP(A243,'NG Summary by Day'!$T$21:$W$486,4,FALSE())</f>
        <v>80464409.2183999</v>
      </c>
      <c r="D243" s="34" t="n">
        <f aca="false">B243-C243</f>
        <v>-114741993.985721</v>
      </c>
      <c r="E243" s="32" t="n">
        <f aca="false">VLOOKUP(A243,'NG Summary by Day'!$A$22:$F$480,6,FALSE())*1000</f>
        <v>95722415.2326791</v>
      </c>
      <c r="F243" s="34" t="n">
        <f aca="false">E243-C243</f>
        <v>15258006.0142792</v>
      </c>
      <c r="G243" s="24"/>
      <c r="H243" s="35" t="e">
        <f aca="false">VLOOKUP(A243,'Power Summary by Day '!$A$19:$G$249,3,FALSE())</f>
        <v>#N/A</v>
      </c>
      <c r="I243" s="33" t="e">
        <f aca="false">VLOOKUP(A243,'Power Summary by Day '!$Y$19:$AB$251,4,FALSE())</f>
        <v>#N/A</v>
      </c>
      <c r="J243" s="34" t="e">
        <f aca="false">H243-I243</f>
        <v>#N/A</v>
      </c>
      <c r="K243" s="33" t="e">
        <f aca="false">VLOOKUP(A243,'Power Summary by Day '!$A$19:$G$249,7,FALSE())</f>
        <v>#N/A</v>
      </c>
      <c r="L243" s="36" t="e">
        <f aca="false">K243-I243</f>
        <v>#N/A</v>
      </c>
      <c r="M243" s="24"/>
      <c r="N243" s="29"/>
      <c r="O243" s="30"/>
      <c r="P243" s="30"/>
      <c r="Q243" s="30"/>
      <c r="R243" s="30"/>
      <c r="S243" s="30"/>
      <c r="T243" s="30"/>
      <c r="U243" s="30"/>
      <c r="V243" s="30"/>
      <c r="W243" s="31"/>
      <c r="Y243" s="30"/>
      <c r="Z243" s="30"/>
      <c r="AA243" s="31"/>
      <c r="AB243" s="30"/>
      <c r="AC243" s="30"/>
      <c r="AD243" s="30"/>
      <c r="AE243" s="30"/>
      <c r="AF243" s="30"/>
      <c r="AG243" s="31"/>
    </row>
    <row r="244" customFormat="false" ht="12.75" hidden="false" customHeight="false" outlineLevel="0" collapsed="false">
      <c r="A244" s="20" t="n">
        <v>36878</v>
      </c>
      <c r="B244" s="32" t="n">
        <f aca="false">VLOOKUP($A244,'NG Summary by Day'!$A$22:$F$480,4,FALSE())*1000</f>
        <v>12934728.6509733</v>
      </c>
      <c r="C244" s="33" t="n">
        <f aca="false">VLOOKUP(A244,'NG Summary by Day'!$T$21:$W$486,4,FALSE())</f>
        <v>69956059.8740685</v>
      </c>
      <c r="D244" s="34" t="n">
        <f aca="false">B244-C244</f>
        <v>-57021331.2230952</v>
      </c>
      <c r="E244" s="32" t="n">
        <f aca="false">VLOOKUP(A244,'NG Summary by Day'!$A$22:$F$480,6,FALSE())*1000</f>
        <v>82934728.6509733</v>
      </c>
      <c r="F244" s="34" t="n">
        <f aca="false">E244-C244</f>
        <v>12978668.7769048</v>
      </c>
      <c r="G244" s="24"/>
      <c r="H244" s="35" t="e">
        <f aca="false">VLOOKUP(A244,'Power Summary by Day '!$A$19:$G$249,3,FALSE())</f>
        <v>#N/A</v>
      </c>
      <c r="I244" s="33" t="e">
        <f aca="false">VLOOKUP(A244,'Power Summary by Day '!$Y$19:$AB$251,4,FALSE())</f>
        <v>#N/A</v>
      </c>
      <c r="J244" s="34" t="e">
        <f aca="false">H244-I244</f>
        <v>#N/A</v>
      </c>
      <c r="K244" s="33" t="e">
        <f aca="false">VLOOKUP(A244,'Power Summary by Day '!$A$19:$G$249,7,FALSE())</f>
        <v>#N/A</v>
      </c>
      <c r="L244" s="36" t="e">
        <f aca="false">K244-I244</f>
        <v>#N/A</v>
      </c>
      <c r="M244" s="24"/>
      <c r="N244" s="29"/>
      <c r="O244" s="30"/>
      <c r="P244" s="30"/>
      <c r="Q244" s="30"/>
      <c r="R244" s="30"/>
      <c r="S244" s="30"/>
      <c r="T244" s="30"/>
      <c r="U244" s="30"/>
      <c r="V244" s="30"/>
      <c r="W244" s="31"/>
      <c r="Y244" s="30"/>
      <c r="Z244" s="30"/>
      <c r="AA244" s="31"/>
      <c r="AB244" s="30"/>
      <c r="AC244" s="30"/>
      <c r="AD244" s="30"/>
      <c r="AE244" s="30"/>
      <c r="AF244" s="30"/>
      <c r="AG244" s="31"/>
    </row>
    <row r="245" customFormat="false" ht="12.75" hidden="false" customHeight="false" outlineLevel="0" collapsed="false">
      <c r="A245" s="20" t="n">
        <v>36879</v>
      </c>
      <c r="B245" s="32" t="n">
        <f aca="false">VLOOKUP($A245,'NG Summary by Day'!$A$22:$F$480,4,FALSE())*1000</f>
        <v>-3482957.41640742</v>
      </c>
      <c r="C245" s="33" t="n">
        <f aca="false">VLOOKUP(A245,'NG Summary by Day'!$T$21:$W$486,4,FALSE())</f>
        <v>68358800.3002634</v>
      </c>
      <c r="D245" s="34" t="n">
        <f aca="false">B245-C245</f>
        <v>-71841757.7166708</v>
      </c>
      <c r="E245" s="32" t="n">
        <f aca="false">VLOOKUP(A245,'NG Summary by Day'!$A$22:$F$480,6,FALSE())*1000</f>
        <v>76517042.5835926</v>
      </c>
      <c r="F245" s="34" t="n">
        <f aca="false">E245-C245</f>
        <v>8158242.28332916</v>
      </c>
      <c r="G245" s="24"/>
      <c r="H245" s="35" t="e">
        <f aca="false">VLOOKUP(A245,'Power Summary by Day '!$A$19:$G$249,3,FALSE())</f>
        <v>#N/A</v>
      </c>
      <c r="I245" s="33" t="e">
        <f aca="false">VLOOKUP(A245,'Power Summary by Day '!$Y$19:$AB$251,4,FALSE())</f>
        <v>#N/A</v>
      </c>
      <c r="J245" s="34" t="e">
        <f aca="false">H245-I245</f>
        <v>#N/A</v>
      </c>
      <c r="K245" s="33" t="e">
        <f aca="false">VLOOKUP(A245,'Power Summary by Day '!$A$19:$G$249,7,FALSE())</f>
        <v>#N/A</v>
      </c>
      <c r="L245" s="36" t="e">
        <f aca="false">K245-I245</f>
        <v>#N/A</v>
      </c>
      <c r="M245" s="24"/>
      <c r="N245" s="29"/>
      <c r="O245" s="30"/>
      <c r="P245" s="30"/>
      <c r="Q245" s="30"/>
      <c r="R245" s="30"/>
      <c r="S245" s="30"/>
      <c r="T245" s="30"/>
      <c r="U245" s="30"/>
      <c r="V245" s="30"/>
      <c r="W245" s="31"/>
      <c r="Y245" s="30"/>
      <c r="Z245" s="30"/>
      <c r="AA245" s="31"/>
      <c r="AB245" s="30"/>
      <c r="AC245" s="30"/>
      <c r="AD245" s="30"/>
      <c r="AE245" s="30"/>
      <c r="AF245" s="30"/>
      <c r="AG245" s="31"/>
    </row>
    <row r="246" customFormat="false" ht="12.75" hidden="false" customHeight="false" outlineLevel="0" collapsed="false">
      <c r="A246" s="20" t="n">
        <v>36880</v>
      </c>
      <c r="B246" s="32" t="n">
        <f aca="false">VLOOKUP($A246,'NG Summary by Day'!$A$22:$F$480,4,FALSE())*1000</f>
        <v>-7840666.2627042</v>
      </c>
      <c r="C246" s="33" t="n">
        <f aca="false">VLOOKUP(A246,'NG Summary by Day'!$T$21:$W$486,4,FALSE())</f>
        <v>68947381.6093579</v>
      </c>
      <c r="D246" s="34" t="n">
        <f aca="false">B246-C246</f>
        <v>-76788047.8720621</v>
      </c>
      <c r="E246" s="32" t="n">
        <f aca="false">VLOOKUP(A246,'NG Summary by Day'!$A$22:$F$480,6,FALSE())*1000</f>
        <v>72159333.7372958</v>
      </c>
      <c r="F246" s="34" t="n">
        <f aca="false">E246-C246</f>
        <v>3211952.12793791</v>
      </c>
      <c r="G246" s="24"/>
      <c r="H246" s="35" t="e">
        <f aca="false">VLOOKUP(A246,'Power Summary by Day '!$A$19:$G$249,3,FALSE())</f>
        <v>#N/A</v>
      </c>
      <c r="I246" s="33" t="e">
        <f aca="false">VLOOKUP(A246,'Power Summary by Day '!$Y$19:$AB$251,4,FALSE())</f>
        <v>#N/A</v>
      </c>
      <c r="J246" s="34" t="e">
        <f aca="false">H246-I246</f>
        <v>#N/A</v>
      </c>
      <c r="K246" s="33" t="e">
        <f aca="false">VLOOKUP(A246,'Power Summary by Day '!$A$19:$G$249,7,FALSE())</f>
        <v>#N/A</v>
      </c>
      <c r="L246" s="36" t="e">
        <f aca="false">K246-I246</f>
        <v>#N/A</v>
      </c>
      <c r="M246" s="24"/>
      <c r="N246" s="29"/>
      <c r="O246" s="30"/>
      <c r="P246" s="30"/>
      <c r="Q246" s="30"/>
      <c r="R246" s="30"/>
      <c r="S246" s="30"/>
      <c r="T246" s="30"/>
      <c r="U246" s="30"/>
      <c r="V246" s="30"/>
      <c r="W246" s="31"/>
      <c r="Y246" s="30"/>
      <c r="Z246" s="30"/>
      <c r="AA246" s="31"/>
      <c r="AB246" s="30"/>
      <c r="AC246" s="30"/>
      <c r="AD246" s="30"/>
      <c r="AE246" s="30"/>
      <c r="AF246" s="30"/>
      <c r="AG246" s="31"/>
    </row>
    <row r="247" customFormat="false" ht="12.75" hidden="false" customHeight="false" outlineLevel="0" collapsed="false">
      <c r="A247" s="20" t="n">
        <v>36881</v>
      </c>
      <c r="B247" s="32" t="n">
        <f aca="false">VLOOKUP($A247,'NG Summary by Day'!$A$22:$F$480,4,FALSE())*1000</f>
        <v>920365.545036805</v>
      </c>
      <c r="C247" s="33" t="n">
        <f aca="false">VLOOKUP(A247,'NG Summary by Day'!$T$21:$W$486,4,FALSE())</f>
        <v>97340585.1732904</v>
      </c>
      <c r="D247" s="34" t="n">
        <f aca="false">B247-C247</f>
        <v>-96420219.6282536</v>
      </c>
      <c r="E247" s="32" t="n">
        <f aca="false">VLOOKUP(A247,'NG Summary by Day'!$A$22:$F$480,6,FALSE())*1000</f>
        <v>125920365.545037</v>
      </c>
      <c r="F247" s="34" t="n">
        <f aca="false">E247-C247</f>
        <v>28579780.3717464</v>
      </c>
      <c r="G247" s="24"/>
      <c r="H247" s="35" t="e">
        <f aca="false">VLOOKUP(A247,'Power Summary by Day '!$A$19:$G$249,3,FALSE())</f>
        <v>#N/A</v>
      </c>
      <c r="I247" s="33" t="e">
        <f aca="false">VLOOKUP(A247,'Power Summary by Day '!$Y$19:$AB$251,4,FALSE())</f>
        <v>#N/A</v>
      </c>
      <c r="J247" s="34" t="e">
        <f aca="false">H247-I247</f>
        <v>#N/A</v>
      </c>
      <c r="K247" s="33" t="e">
        <f aca="false">VLOOKUP(A247,'Power Summary by Day '!$A$19:$G$249,7,FALSE())</f>
        <v>#N/A</v>
      </c>
      <c r="L247" s="36" t="e">
        <f aca="false">K247-I247</f>
        <v>#N/A</v>
      </c>
      <c r="M247" s="24"/>
      <c r="N247" s="29"/>
      <c r="O247" s="30"/>
      <c r="P247" s="30"/>
      <c r="Q247" s="30"/>
      <c r="R247" s="30"/>
      <c r="S247" s="30"/>
      <c r="T247" s="30"/>
      <c r="U247" s="30"/>
      <c r="V247" s="30"/>
      <c r="W247" s="31"/>
      <c r="Y247" s="30"/>
      <c r="Z247" s="30"/>
      <c r="AA247" s="31"/>
      <c r="AB247" s="30"/>
      <c r="AC247" s="30"/>
      <c r="AD247" s="30"/>
      <c r="AE247" s="30"/>
      <c r="AF247" s="30"/>
      <c r="AG247" s="31"/>
    </row>
    <row r="248" customFormat="false" ht="12.75" hidden="false" customHeight="false" outlineLevel="0" collapsed="false">
      <c r="A248" s="20" t="n">
        <v>36882</v>
      </c>
      <c r="B248" s="32" t="n">
        <f aca="false">VLOOKUP($A248,'NG Summary by Day'!$A$22:$F$480,4,FALSE())*1000</f>
        <v>8389398.59988754</v>
      </c>
      <c r="C248" s="33" t="n">
        <f aca="false">VLOOKUP(A248,'NG Summary by Day'!$T$21:$W$486,4,FALSE())</f>
        <v>10095130.0549809</v>
      </c>
      <c r="D248" s="34" t="n">
        <f aca="false">B248-C248</f>
        <v>-1705731.45509337</v>
      </c>
      <c r="E248" s="32" t="n">
        <f aca="false">VLOOKUP(A248,'NG Summary by Day'!$A$22:$F$480,6,FALSE())*1000</f>
        <v>8389398.59988754</v>
      </c>
      <c r="F248" s="34" t="n">
        <f aca="false">E248-C248</f>
        <v>-1705731.45509337</v>
      </c>
      <c r="G248" s="24"/>
      <c r="H248" s="35" t="e">
        <f aca="false">VLOOKUP(A248,'Power Summary by Day '!$A$19:$G$249,3,FALSE())</f>
        <v>#N/A</v>
      </c>
      <c r="I248" s="33" t="e">
        <f aca="false">VLOOKUP(A248,'Power Summary by Day '!$Y$19:$AB$251,4,FALSE())</f>
        <v>#N/A</v>
      </c>
      <c r="J248" s="34" t="e">
        <f aca="false">H248-I248</f>
        <v>#N/A</v>
      </c>
      <c r="K248" s="33" t="e">
        <f aca="false">VLOOKUP(A248,'Power Summary by Day '!$A$19:$G$249,7,FALSE())</f>
        <v>#N/A</v>
      </c>
      <c r="L248" s="36" t="e">
        <f aca="false">K248-I248</f>
        <v>#N/A</v>
      </c>
      <c r="M248" s="24"/>
      <c r="N248" s="29"/>
      <c r="O248" s="30"/>
      <c r="P248" s="30"/>
      <c r="Q248" s="30"/>
      <c r="R248" s="30"/>
      <c r="S248" s="30"/>
      <c r="T248" s="30"/>
      <c r="U248" s="30"/>
      <c r="V248" s="30"/>
      <c r="W248" s="31"/>
      <c r="Y248" s="30"/>
      <c r="Z248" s="30"/>
      <c r="AA248" s="31"/>
      <c r="AB248" s="30"/>
      <c r="AC248" s="30"/>
      <c r="AD248" s="30"/>
      <c r="AE248" s="30"/>
      <c r="AF248" s="30"/>
      <c r="AG248" s="31"/>
    </row>
    <row r="249" customFormat="false" ht="12.75" hidden="false" customHeight="false" outlineLevel="0" collapsed="false">
      <c r="A249" s="20" t="n">
        <v>36887</v>
      </c>
      <c r="B249" s="32" t="n">
        <f aca="false">VLOOKUP($A249,'NG Summary by Day'!$A$22:$F$480,4,FALSE())*1000</f>
        <v>-16362159.5682775</v>
      </c>
      <c r="C249" s="33" t="n">
        <f aca="false">VLOOKUP(A249,'NG Summary by Day'!$T$21:$W$486,4,FALSE())</f>
        <v>-29657497.6010039</v>
      </c>
      <c r="D249" s="34" t="n">
        <f aca="false">B249-C249</f>
        <v>13295338.0327264</v>
      </c>
      <c r="E249" s="32" t="n">
        <f aca="false">VLOOKUP(A249,'NG Summary by Day'!$A$22:$F$480,6,FALSE())*1000</f>
        <v>-16362159.5682775</v>
      </c>
      <c r="F249" s="34" t="n">
        <f aca="false">E249-C249</f>
        <v>13295338.0327264</v>
      </c>
      <c r="G249" s="24"/>
      <c r="H249" s="35" t="e">
        <f aca="false">VLOOKUP(A249,'Power Summary by Day '!$A$19:$G$249,3,FALSE())</f>
        <v>#N/A</v>
      </c>
      <c r="I249" s="33" t="e">
        <f aca="false">VLOOKUP(A249,'Power Summary by Day '!$Y$19:$AB$251,4,FALSE())</f>
        <v>#N/A</v>
      </c>
      <c r="J249" s="34" t="e">
        <f aca="false">H249-I249</f>
        <v>#N/A</v>
      </c>
      <c r="K249" s="33" t="e">
        <f aca="false">VLOOKUP(A249,'Power Summary by Day '!$A$19:$G$249,7,FALSE())</f>
        <v>#N/A</v>
      </c>
      <c r="L249" s="36" t="e">
        <f aca="false">K249-I249</f>
        <v>#N/A</v>
      </c>
      <c r="M249" s="24"/>
      <c r="N249" s="29"/>
      <c r="O249" s="30"/>
      <c r="P249" s="30"/>
      <c r="Q249" s="30"/>
      <c r="R249" s="30"/>
      <c r="S249" s="30"/>
      <c r="T249" s="30"/>
      <c r="U249" s="30"/>
      <c r="V249" s="30"/>
      <c r="W249" s="31"/>
      <c r="Y249" s="30"/>
      <c r="Z249" s="30"/>
      <c r="AA249" s="31"/>
      <c r="AB249" s="30"/>
      <c r="AC249" s="30"/>
      <c r="AD249" s="30"/>
      <c r="AE249" s="30"/>
      <c r="AF249" s="30"/>
      <c r="AG249" s="31"/>
    </row>
    <row r="250" customFormat="false" ht="12.75" hidden="false" customHeight="false" outlineLevel="0" collapsed="false">
      <c r="A250" s="20" t="n">
        <v>36888</v>
      </c>
      <c r="B250" s="32" t="n">
        <f aca="false">VLOOKUP($A250,'NG Summary by Day'!$A$22:$F$480,4,FALSE())*1000</f>
        <v>-56965480.0357359</v>
      </c>
      <c r="C250" s="33" t="n">
        <f aca="false">VLOOKUP(A250,'NG Summary by Day'!$T$21:$W$486,4,FALSE())</f>
        <v>-7227249.80745814</v>
      </c>
      <c r="D250" s="34" t="n">
        <f aca="false">B250-C250</f>
        <v>-49738230.2282778</v>
      </c>
      <c r="E250" s="32" t="n">
        <f aca="false">VLOOKUP(A250,'NG Summary by Day'!$A$22:$F$480,6,FALSE())*1000</f>
        <v>-16965480.0357359</v>
      </c>
      <c r="F250" s="34" t="n">
        <f aca="false">E250-C250</f>
        <v>-9738230.22827775</v>
      </c>
      <c r="G250" s="24"/>
      <c r="H250" s="35" t="e">
        <f aca="false">VLOOKUP(A250,'Power Summary by Day '!$A$19:$G$249,3,FALSE())</f>
        <v>#N/A</v>
      </c>
      <c r="I250" s="33" t="e">
        <f aca="false">VLOOKUP(A250,'Power Summary by Day '!$Y$19:$AB$251,4,FALSE())</f>
        <v>#N/A</v>
      </c>
      <c r="J250" s="34" t="e">
        <f aca="false">H250-I250</f>
        <v>#N/A</v>
      </c>
      <c r="K250" s="33" t="e">
        <f aca="false">VLOOKUP(A250,'Power Summary by Day '!$A$19:$G$249,7,FALSE())</f>
        <v>#N/A</v>
      </c>
      <c r="L250" s="36" t="e">
        <f aca="false">K250-I250</f>
        <v>#N/A</v>
      </c>
      <c r="M250" s="24"/>
      <c r="N250" s="29"/>
      <c r="O250" s="30"/>
      <c r="P250" s="30"/>
      <c r="Q250" s="30"/>
      <c r="R250" s="30"/>
      <c r="S250" s="30"/>
      <c r="T250" s="30"/>
      <c r="U250" s="30"/>
      <c r="V250" s="30"/>
      <c r="W250" s="31"/>
      <c r="Y250" s="30"/>
      <c r="Z250" s="30"/>
      <c r="AA250" s="31"/>
      <c r="AB250" s="30"/>
      <c r="AC250" s="30"/>
      <c r="AD250" s="30"/>
      <c r="AE250" s="30"/>
      <c r="AF250" s="30"/>
      <c r="AG250" s="31"/>
    </row>
    <row r="251" customFormat="false" ht="12.75" hidden="false" customHeight="false" outlineLevel="0" collapsed="false">
      <c r="A251" s="20" t="n">
        <v>36889</v>
      </c>
      <c r="B251" s="32" t="n">
        <f aca="false">VLOOKUP($A251,'NG Summary by Day'!$A$22:$F$480,4,FALSE())*1000</f>
        <v>133941211.274444</v>
      </c>
      <c r="C251" s="33" t="n">
        <f aca="false">VLOOKUP(A251,'NG Summary by Day'!$T$21:$W$486,4,FALSE())</f>
        <v>-5785238.99881318</v>
      </c>
      <c r="D251" s="34" t="n">
        <f aca="false">B251-C251</f>
        <v>139726450.273257</v>
      </c>
      <c r="E251" s="32" t="n">
        <f aca="false">VLOOKUP(A251,'NG Summary by Day'!$A$22:$F$480,6,FALSE())*1000</f>
        <v>-42058788.7255563</v>
      </c>
      <c r="F251" s="34" t="n">
        <f aca="false">E251-C251</f>
        <v>-36273549.7267432</v>
      </c>
      <c r="G251" s="24"/>
      <c r="H251" s="35" t="e">
        <f aca="false">VLOOKUP(A251,'Power Summary by Day '!$A$19:$G$249,3,FALSE())</f>
        <v>#N/A</v>
      </c>
      <c r="I251" s="33" t="e">
        <f aca="false">VLOOKUP(A251,'Power Summary by Day '!$Y$19:$AB$251,4,FALSE())</f>
        <v>#N/A</v>
      </c>
      <c r="J251" s="34" t="e">
        <f aca="false">H251-I251</f>
        <v>#N/A</v>
      </c>
      <c r="K251" s="33" t="e">
        <f aca="false">VLOOKUP(A251,'Power Summary by Day '!$A$19:$G$249,7,FALSE())</f>
        <v>#N/A</v>
      </c>
      <c r="L251" s="36" t="e">
        <f aca="false">K251-I251</f>
        <v>#N/A</v>
      </c>
      <c r="M251" s="24"/>
      <c r="N251" s="29"/>
      <c r="O251" s="30"/>
      <c r="P251" s="30"/>
      <c r="Q251" s="30"/>
      <c r="R251" s="30"/>
      <c r="S251" s="30"/>
      <c r="T251" s="30"/>
      <c r="U251" s="30"/>
      <c r="V251" s="30"/>
      <c r="W251" s="31"/>
      <c r="Y251" s="30"/>
      <c r="Z251" s="30"/>
      <c r="AA251" s="31"/>
      <c r="AB251" s="30"/>
      <c r="AC251" s="30"/>
      <c r="AD251" s="30"/>
      <c r="AE251" s="30"/>
      <c r="AF251" s="30"/>
      <c r="AG251" s="31"/>
    </row>
    <row r="252" customFormat="false" ht="12.75" hidden="false" customHeight="false" outlineLevel="0" collapsed="false">
      <c r="A252" s="20" t="n">
        <v>36893</v>
      </c>
      <c r="B252" s="32" t="n">
        <f aca="false">VLOOKUP($A252,'NG Summary by Day'!$A$22:$F$480,4,FALSE())*1000</f>
        <v>9477000</v>
      </c>
      <c r="C252" s="33" t="n">
        <f aca="false">VLOOKUP(A252,'NG Summary by Day'!$T$21:$W$486,4,FALSE())</f>
        <v>4398450.82997873</v>
      </c>
      <c r="D252" s="34" t="n">
        <f aca="false">B252-C252</f>
        <v>5078549.17002127</v>
      </c>
      <c r="E252" s="32" t="n">
        <f aca="false">VLOOKUP(A252,'NG Summary by Day'!$A$22:$F$480,6,FALSE())*1000</f>
        <v>9477000</v>
      </c>
      <c r="F252" s="34" t="n">
        <f aca="false">E252-C252</f>
        <v>5078549.17002127</v>
      </c>
      <c r="G252" s="24"/>
      <c r="H252" s="35" t="n">
        <f aca="false">VLOOKUP(A252,'Power Summary by Day '!$A$19:$G$249,3,FALSE())</f>
        <v>-58638313.6864072</v>
      </c>
      <c r="I252" s="33" t="n">
        <f aca="false">VLOOKUP(A252,'Power Summary by Day '!$Y$19:$AB$251,4,FALSE())</f>
        <v>-73168668.6284832</v>
      </c>
      <c r="J252" s="34" t="n">
        <f aca="false">H252-I252</f>
        <v>14530354.942076</v>
      </c>
      <c r="K252" s="33" t="n">
        <f aca="false">VLOOKUP(A252,'Power Summary by Day '!$A$19:$G$249,7,FALSE())</f>
        <v>-102323511.633546</v>
      </c>
      <c r="L252" s="36" t="n">
        <f aca="false">K252-I252</f>
        <v>-29154843.0050628</v>
      </c>
      <c r="M252" s="24"/>
      <c r="N252" s="29"/>
      <c r="O252" s="30"/>
      <c r="P252" s="30"/>
      <c r="Q252" s="30"/>
      <c r="R252" s="30"/>
      <c r="S252" s="30"/>
      <c r="T252" s="30"/>
      <c r="U252" s="30"/>
      <c r="V252" s="30"/>
      <c r="W252" s="31"/>
      <c r="Y252" s="30"/>
      <c r="Z252" s="30"/>
      <c r="AA252" s="31"/>
      <c r="AB252" s="30"/>
      <c r="AC252" s="30"/>
      <c r="AD252" s="30"/>
      <c r="AE252" s="30"/>
      <c r="AF252" s="30"/>
      <c r="AG252" s="31"/>
    </row>
    <row r="253" customFormat="false" ht="12.75" hidden="false" customHeight="false" outlineLevel="0" collapsed="false">
      <c r="A253" s="20" t="n">
        <v>36894</v>
      </c>
      <c r="B253" s="32" t="n">
        <f aca="false">VLOOKUP($A253,'NG Summary by Day'!$A$22:$F$480,4,FALSE())*1000</f>
        <v>-34222111.7138691</v>
      </c>
      <c r="C253" s="33" t="n">
        <f aca="false">VLOOKUP(A253,'NG Summary by Day'!$T$21:$W$486,4,FALSE())</f>
        <v>-28033641.0521083</v>
      </c>
      <c r="D253" s="34" t="n">
        <f aca="false">B253-C253</f>
        <v>-6188470.66176083</v>
      </c>
      <c r="E253" s="32" t="n">
        <f aca="false">VLOOKUP(A253,'NG Summary by Day'!$A$22:$F$480,6,FALSE())*1000</f>
        <v>-34222111.7138691</v>
      </c>
      <c r="F253" s="34" t="n">
        <f aca="false">E253-C253</f>
        <v>-6188470.66176083</v>
      </c>
      <c r="G253" s="39"/>
      <c r="H253" s="35" t="n">
        <f aca="false">VLOOKUP(A253,'Power Summary by Day '!$A$19:$G$249,3,FALSE())</f>
        <v>-13590391.4296734</v>
      </c>
      <c r="I253" s="33" t="n">
        <f aca="false">VLOOKUP(A253,'Power Summary by Day '!$Y$19:$AB$251,4,FALSE())</f>
        <v>-6833770.35828703</v>
      </c>
      <c r="J253" s="34" t="n">
        <f aca="false">H253-I253</f>
        <v>-6756621.07138641</v>
      </c>
      <c r="K253" s="33" t="n">
        <f aca="false">VLOOKUP(A253,'Power Summary by Day '!$A$19:$G$249,7,FALSE())</f>
        <v>-33333535.0641783</v>
      </c>
      <c r="L253" s="36" t="n">
        <f aca="false">K253-I253</f>
        <v>-26499764.7058913</v>
      </c>
      <c r="M253" s="39"/>
      <c r="N253" s="29"/>
      <c r="O253" s="30"/>
      <c r="P253" s="30"/>
      <c r="Q253" s="30"/>
      <c r="R253" s="30"/>
      <c r="S253" s="30"/>
      <c r="T253" s="30"/>
      <c r="U253" s="30"/>
      <c r="V253" s="30"/>
      <c r="W253" s="31"/>
      <c r="Y253" s="30"/>
      <c r="Z253" s="30"/>
      <c r="AA253" s="31"/>
      <c r="AB253" s="30"/>
      <c r="AC253" s="30"/>
      <c r="AD253" s="30"/>
      <c r="AE253" s="30"/>
      <c r="AF253" s="30"/>
      <c r="AG253" s="31"/>
    </row>
    <row r="254" customFormat="false" ht="12.75" hidden="false" customHeight="false" outlineLevel="0" collapsed="false">
      <c r="A254" s="20" t="n">
        <v>36895</v>
      </c>
      <c r="B254" s="32" t="n">
        <f aca="false">VLOOKUP($A254,'NG Summary by Day'!$A$22:$F$480,4,FALSE())*1000</f>
        <v>40116539.5633978</v>
      </c>
      <c r="C254" s="33" t="n">
        <f aca="false">VLOOKUP(A254,'NG Summary by Day'!$T$21:$W$486,4,FALSE())</f>
        <v>4777050.70697244</v>
      </c>
      <c r="D254" s="34" t="n">
        <f aca="false">B254-C254</f>
        <v>35339488.8564254</v>
      </c>
      <c r="E254" s="32" t="n">
        <f aca="false">VLOOKUP(A254,'NG Summary by Day'!$A$22:$F$480,6,FALSE())*1000</f>
        <v>40116539.5633978</v>
      </c>
      <c r="F254" s="34" t="n">
        <f aca="false">E254-C254</f>
        <v>35339488.8564254</v>
      </c>
      <c r="G254" s="39"/>
      <c r="H254" s="35" t="n">
        <f aca="false">VLOOKUP(A254,'Power Summary by Day '!$A$19:$G$249,3,FALSE())</f>
        <v>41405322.4759055</v>
      </c>
      <c r="I254" s="33" t="n">
        <f aca="false">VLOOKUP(A254,'Power Summary by Day '!$Y$19:$AB$251,4,FALSE())</f>
        <v>28577982.1404637</v>
      </c>
      <c r="J254" s="34" t="n">
        <f aca="false">H254-I254</f>
        <v>12827340.3354418</v>
      </c>
      <c r="K254" s="33" t="n">
        <f aca="false">VLOOKUP(A254,'Power Summary by Day '!$A$19:$G$249,7,FALSE())</f>
        <v>37215600.1840983</v>
      </c>
      <c r="L254" s="36" t="n">
        <f aca="false">K254-I254</f>
        <v>8637618.04363461</v>
      </c>
      <c r="M254" s="39"/>
      <c r="N254" s="29"/>
      <c r="O254" s="30"/>
      <c r="P254" s="30"/>
      <c r="Q254" s="30"/>
      <c r="R254" s="30"/>
      <c r="S254" s="30"/>
      <c r="T254" s="30"/>
      <c r="U254" s="30"/>
      <c r="V254" s="30"/>
      <c r="W254" s="31"/>
      <c r="Y254" s="30"/>
      <c r="Z254" s="30"/>
      <c r="AA254" s="31"/>
      <c r="AB254" s="30"/>
      <c r="AC254" s="30"/>
      <c r="AD254" s="30"/>
      <c r="AE254" s="30"/>
      <c r="AF254" s="30"/>
      <c r="AG254" s="31"/>
    </row>
    <row r="255" customFormat="false" ht="12.75" hidden="false" customHeight="false" outlineLevel="0" collapsed="false">
      <c r="A255" s="20" t="n">
        <v>36896</v>
      </c>
      <c r="B255" s="32" t="n">
        <f aca="false">VLOOKUP($A255,'NG Summary by Day'!$A$22:$F$480,4,FALSE())*1000</f>
        <v>43260532.8231623</v>
      </c>
      <c r="C255" s="33" t="n">
        <f aca="false">VLOOKUP(A255,'NG Summary by Day'!$T$21:$W$486,4,FALSE())</f>
        <v>36628902.9364533</v>
      </c>
      <c r="D255" s="34" t="n">
        <f aca="false">B255-C255</f>
        <v>6631629.88670901</v>
      </c>
      <c r="E255" s="32" t="n">
        <f aca="false">VLOOKUP(A255,'NG Summary by Day'!$A$22:$F$480,6,FALSE())*1000</f>
        <v>43260532.8231623</v>
      </c>
      <c r="F255" s="34" t="n">
        <f aca="false">E255-C255</f>
        <v>6631629.88670901</v>
      </c>
      <c r="G255" s="39"/>
      <c r="H255" s="35" t="n">
        <f aca="false">VLOOKUP(A255,'Power Summary by Day '!$A$19:$G$249,3,FALSE())</f>
        <v>24372304.4116013</v>
      </c>
      <c r="I255" s="33" t="n">
        <f aca="false">VLOOKUP(A255,'Power Summary by Day '!$Y$19:$AB$251,4,FALSE())</f>
        <v>25485362.111536</v>
      </c>
      <c r="J255" s="34" t="n">
        <f aca="false">H255-I255</f>
        <v>-1113057.69993475</v>
      </c>
      <c r="K255" s="33" t="n">
        <f aca="false">VLOOKUP(A255,'Power Summary by Day '!$A$19:$G$249,7,FALSE())</f>
        <v>28329379.7337394</v>
      </c>
      <c r="L255" s="36" t="n">
        <f aca="false">K255-I255</f>
        <v>2844017.62220336</v>
      </c>
      <c r="M255" s="39"/>
      <c r="N255" s="29"/>
      <c r="O255" s="30"/>
      <c r="P255" s="30"/>
      <c r="Q255" s="30"/>
      <c r="R255" s="30"/>
      <c r="S255" s="30"/>
      <c r="T255" s="30"/>
      <c r="U255" s="30"/>
      <c r="V255" s="30"/>
      <c r="W255" s="31"/>
      <c r="Y255" s="30"/>
      <c r="Z255" s="30"/>
      <c r="AA255" s="31"/>
      <c r="AB255" s="30"/>
      <c r="AC255" s="30"/>
      <c r="AD255" s="30"/>
      <c r="AE255" s="30"/>
      <c r="AF255" s="30"/>
      <c r="AG255" s="31"/>
    </row>
    <row r="256" customFormat="false" ht="12.75" hidden="false" customHeight="false" outlineLevel="0" collapsed="false">
      <c r="A256" s="20" t="n">
        <v>36899</v>
      </c>
      <c r="B256" s="32" t="n">
        <f aca="false">VLOOKUP($A256,'NG Summary by Day'!$A$22:$F$480,4,FALSE())*1000</f>
        <v>-85518248.7153729</v>
      </c>
      <c r="C256" s="33" t="n">
        <f aca="false">VLOOKUP(A256,'NG Summary by Day'!$T$21:$W$486,4,FALSE())</f>
        <v>-74158628.0682561</v>
      </c>
      <c r="D256" s="34" t="n">
        <f aca="false">B256-C256</f>
        <v>-11359620.6471168</v>
      </c>
      <c r="E256" s="32" t="n">
        <f aca="false">VLOOKUP(A256,'NG Summary by Day'!$A$22:$F$480,6,FALSE())*1000</f>
        <v>-85518248.7153729</v>
      </c>
      <c r="F256" s="34" t="n">
        <f aca="false">E256-C256</f>
        <v>-11359620.6471168</v>
      </c>
      <c r="G256" s="39"/>
      <c r="H256" s="35" t="n">
        <f aca="false">VLOOKUP(A256,'Power Summary by Day '!$A$19:$G$249,3,FALSE())</f>
        <v>20713989.7983565</v>
      </c>
      <c r="I256" s="33" t="n">
        <f aca="false">VLOOKUP(A256,'Power Summary by Day '!$Y$19:$AB$251,4,FALSE())</f>
        <v>19508067.5871191</v>
      </c>
      <c r="J256" s="34" t="n">
        <f aca="false">H256-I256</f>
        <v>1205922.2112374</v>
      </c>
      <c r="K256" s="33" t="n">
        <f aca="false">VLOOKUP(A256,'Power Summary by Day '!$A$19:$G$249,7,FALSE())</f>
        <v>6393418.6222081</v>
      </c>
      <c r="L256" s="36" t="n">
        <f aca="false">K256-I256</f>
        <v>-13114648.964911</v>
      </c>
      <c r="M256" s="39"/>
      <c r="N256" s="29"/>
      <c r="O256" s="30"/>
      <c r="P256" s="30"/>
      <c r="Q256" s="30"/>
      <c r="R256" s="30"/>
      <c r="S256" s="30"/>
      <c r="T256" s="30"/>
      <c r="U256" s="30"/>
      <c r="V256" s="30"/>
      <c r="W256" s="31"/>
      <c r="Y256" s="30"/>
      <c r="Z256" s="30"/>
      <c r="AA256" s="31"/>
      <c r="AB256" s="30"/>
      <c r="AC256" s="30"/>
      <c r="AD256" s="30"/>
      <c r="AE256" s="30"/>
      <c r="AF256" s="30"/>
      <c r="AG256" s="31"/>
    </row>
    <row r="257" customFormat="false" ht="12.75" hidden="false" customHeight="false" outlineLevel="0" collapsed="false">
      <c r="A257" s="20" t="n">
        <v>36900</v>
      </c>
      <c r="B257" s="32" t="n">
        <f aca="false">VLOOKUP($A257,'NG Summary by Day'!$A$22:$F$480,4,FALSE())*1000</f>
        <v>6754359.34993496</v>
      </c>
      <c r="C257" s="33" t="n">
        <f aca="false">VLOOKUP(A257,'NG Summary by Day'!$T$21:$W$486,4,FALSE())</f>
        <v>7967455.5871623</v>
      </c>
      <c r="D257" s="34" t="n">
        <f aca="false">B257-C257</f>
        <v>-1213096.23722734</v>
      </c>
      <c r="E257" s="32" t="n">
        <f aca="false">VLOOKUP(A257,'NG Summary by Day'!$A$22:$F$480,6,FALSE())*1000</f>
        <v>6754359.34993496</v>
      </c>
      <c r="F257" s="34" t="n">
        <f aca="false">E257-C257</f>
        <v>-1213096.23722734</v>
      </c>
      <c r="G257" s="39"/>
      <c r="H257" s="35" t="n">
        <f aca="false">VLOOKUP(A257,'Power Summary by Day '!$A$19:$G$249,3,FALSE())</f>
        <v>22067103.6816913</v>
      </c>
      <c r="I257" s="33" t="n">
        <f aca="false">VLOOKUP(A257,'Power Summary by Day '!$Y$19:$AB$251,4,FALSE())</f>
        <v>14447441.3690563</v>
      </c>
      <c r="J257" s="34" t="n">
        <f aca="false">H257-I257</f>
        <v>7619662.31263498</v>
      </c>
      <c r="K257" s="33" t="n">
        <f aca="false">VLOOKUP(A257,'Power Summary by Day '!$A$19:$G$249,7,FALSE())</f>
        <v>23659413.812313</v>
      </c>
      <c r="L257" s="36" t="n">
        <f aca="false">K257-I257</f>
        <v>9211972.44325665</v>
      </c>
      <c r="M257" s="39"/>
      <c r="N257" s="29"/>
      <c r="O257" s="30"/>
      <c r="P257" s="30"/>
      <c r="Q257" s="30"/>
      <c r="R257" s="30"/>
      <c r="S257" s="30"/>
      <c r="T257" s="30"/>
      <c r="U257" s="30"/>
      <c r="V257" s="30"/>
      <c r="W257" s="31"/>
      <c r="Y257" s="30"/>
      <c r="Z257" s="30"/>
      <c r="AA257" s="31"/>
      <c r="AB257" s="30"/>
      <c r="AC257" s="30"/>
      <c r="AD257" s="30"/>
      <c r="AE257" s="30"/>
      <c r="AF257" s="30"/>
      <c r="AG257" s="31"/>
    </row>
    <row r="258" customFormat="false" ht="12.75" hidden="false" customHeight="false" outlineLevel="0" collapsed="false">
      <c r="A258" s="20" t="n">
        <v>36901</v>
      </c>
      <c r="B258" s="32" t="n">
        <f aca="false">VLOOKUP($A258,'NG Summary by Day'!$A$22:$F$480,4,FALSE())*1000</f>
        <v>-60681411.8826701</v>
      </c>
      <c r="C258" s="33" t="n">
        <f aca="false">VLOOKUP(A258,'NG Summary by Day'!$T$21:$W$486,4,FALSE())</f>
        <v>-55873289.7246466</v>
      </c>
      <c r="D258" s="34" t="n">
        <f aca="false">B258-C258</f>
        <v>-4808122.15802346</v>
      </c>
      <c r="E258" s="32" t="n">
        <f aca="false">VLOOKUP(A258,'NG Summary by Day'!$A$22:$F$480,6,FALSE())*1000</f>
        <v>-60681411.8826701</v>
      </c>
      <c r="F258" s="34" t="n">
        <f aca="false">E258-C258</f>
        <v>-4808122.15802346</v>
      </c>
      <c r="G258" s="39"/>
      <c r="H258" s="35" t="n">
        <f aca="false">VLOOKUP(A258,'Power Summary by Day '!$A$19:$G$249,3,FALSE())</f>
        <v>67744158.3526317</v>
      </c>
      <c r="I258" s="33" t="n">
        <f aca="false">VLOOKUP(A258,'Power Summary by Day '!$Y$19:$AB$251,4,FALSE())</f>
        <v>415305697.155466</v>
      </c>
      <c r="J258" s="34" t="n">
        <f aca="false">H258-I258</f>
        <v>-347561538.802834</v>
      </c>
      <c r="K258" s="33" t="n">
        <f aca="false">VLOOKUP(A258,'Power Summary by Day '!$A$19:$G$249,7,FALSE())</f>
        <v>214587094.976938</v>
      </c>
      <c r="L258" s="36" t="n">
        <f aca="false">K258-I258</f>
        <v>-200718602.178528</v>
      </c>
      <c r="M258" s="39"/>
      <c r="N258" s="29"/>
      <c r="O258" s="30"/>
      <c r="P258" s="30"/>
      <c r="Q258" s="30"/>
      <c r="R258" s="30"/>
      <c r="S258" s="30"/>
      <c r="T258" s="30"/>
      <c r="U258" s="30"/>
      <c r="V258" s="30"/>
      <c r="W258" s="31"/>
      <c r="Y258" s="30"/>
      <c r="Z258" s="30"/>
      <c r="AA258" s="31"/>
      <c r="AB258" s="30"/>
      <c r="AC258" s="30"/>
      <c r="AD258" s="30"/>
      <c r="AE258" s="30"/>
      <c r="AF258" s="30"/>
      <c r="AG258" s="31"/>
    </row>
    <row r="259" customFormat="false" ht="12.75" hidden="false" customHeight="false" outlineLevel="0" collapsed="false">
      <c r="A259" s="20" t="n">
        <v>36902</v>
      </c>
      <c r="B259" s="32" t="n">
        <f aca="false">VLOOKUP($A259,'NG Summary by Day'!$A$22:$F$480,4,FALSE())*1000</f>
        <v>-18335192.3998963</v>
      </c>
      <c r="C259" s="33" t="n">
        <f aca="false">VLOOKUP(A259,'NG Summary by Day'!$T$21:$W$486,4,FALSE())</f>
        <v>-6927840.65645897</v>
      </c>
      <c r="D259" s="34" t="n">
        <f aca="false">B259-C259</f>
        <v>-11407351.7434374</v>
      </c>
      <c r="E259" s="32" t="n">
        <f aca="false">VLOOKUP(A259,'NG Summary by Day'!$A$22:$F$480,6,FALSE())*1000</f>
        <v>-18335192.3998963</v>
      </c>
      <c r="F259" s="34" t="n">
        <f aca="false">E259-C259</f>
        <v>-11407351.7434374</v>
      </c>
      <c r="G259" s="39"/>
      <c r="H259" s="35" t="n">
        <f aca="false">VLOOKUP(A259,'Power Summary by Day '!$A$19:$G$249,3,FALSE())</f>
        <v>24014447.7151827</v>
      </c>
      <c r="I259" s="33" t="n">
        <f aca="false">VLOOKUP(A259,'Power Summary by Day '!$Y$19:$AB$251,4,FALSE())</f>
        <v>272732283.664534</v>
      </c>
      <c r="J259" s="34" t="n">
        <f aca="false">H259-I259</f>
        <v>-248717835.949351</v>
      </c>
      <c r="K259" s="33" t="n">
        <f aca="false">VLOOKUP(A259,'Power Summary by Day '!$A$19:$G$249,7,FALSE())</f>
        <v>150903342.744877</v>
      </c>
      <c r="L259" s="36" t="n">
        <f aca="false">K259-I259</f>
        <v>-121828940.919657</v>
      </c>
      <c r="M259" s="39"/>
      <c r="N259" s="29"/>
      <c r="O259" s="30"/>
      <c r="P259" s="30"/>
      <c r="Q259" s="30"/>
      <c r="R259" s="30"/>
      <c r="S259" s="30"/>
      <c r="T259" s="30"/>
      <c r="U259" s="30"/>
      <c r="V259" s="30"/>
      <c r="W259" s="31"/>
      <c r="Y259" s="30"/>
      <c r="Z259" s="30"/>
      <c r="AA259" s="31"/>
      <c r="AB259" s="30"/>
      <c r="AC259" s="30"/>
      <c r="AD259" s="30"/>
      <c r="AE259" s="30"/>
      <c r="AF259" s="30"/>
      <c r="AG259" s="31"/>
    </row>
    <row r="260" customFormat="false" ht="12.75" hidden="false" customHeight="false" outlineLevel="0" collapsed="false">
      <c r="A260" s="20" t="n">
        <v>36903</v>
      </c>
      <c r="B260" s="32" t="n">
        <f aca="false">VLOOKUP($A260,'NG Summary by Day'!$A$22:$F$480,4,FALSE())*1000</f>
        <v>-20352455.3928559</v>
      </c>
      <c r="C260" s="33" t="n">
        <f aca="false">VLOOKUP(A260,'NG Summary by Day'!$T$21:$W$486,4,FALSE())</f>
        <v>-17503313.0474746</v>
      </c>
      <c r="D260" s="34" t="n">
        <f aca="false">B260-C260</f>
        <v>-2849142.34538134</v>
      </c>
      <c r="E260" s="32" t="n">
        <f aca="false">VLOOKUP(A260,'NG Summary by Day'!$A$22:$F$480,6,FALSE())*1000</f>
        <v>-20352455.3928559</v>
      </c>
      <c r="F260" s="34" t="n">
        <f aca="false">E260-C260</f>
        <v>-2849142.34538134</v>
      </c>
      <c r="G260" s="39"/>
      <c r="H260" s="35" t="n">
        <f aca="false">VLOOKUP(A260,'Power Summary by Day '!$A$19:$G$249,3,FALSE())</f>
        <v>-8767832.10649599</v>
      </c>
      <c r="I260" s="33" t="n">
        <f aca="false">VLOOKUP(A260,'Power Summary by Day '!$Y$19:$AB$251,4,FALSE())</f>
        <v>-5901957.62361576</v>
      </c>
      <c r="J260" s="34" t="n">
        <f aca="false">H260-I260</f>
        <v>-2865874.48288023</v>
      </c>
      <c r="K260" s="33" t="n">
        <f aca="false">VLOOKUP(A260,'Power Summary by Day '!$A$19:$G$249,7,FALSE())</f>
        <v>-19245729.3209775</v>
      </c>
      <c r="L260" s="36" t="n">
        <f aca="false">K260-I260</f>
        <v>-13343771.6973617</v>
      </c>
      <c r="M260" s="39"/>
      <c r="N260" s="29"/>
      <c r="O260" s="30"/>
      <c r="P260" s="30"/>
      <c r="Q260" s="30"/>
      <c r="R260" s="30"/>
      <c r="S260" s="30"/>
      <c r="T260" s="30"/>
      <c r="U260" s="30"/>
      <c r="V260" s="30"/>
      <c r="W260" s="31"/>
      <c r="Y260" s="30"/>
      <c r="Z260" s="30"/>
      <c r="AA260" s="31"/>
      <c r="AB260" s="30"/>
      <c r="AC260" s="30"/>
      <c r="AD260" s="30"/>
      <c r="AE260" s="30"/>
      <c r="AF260" s="30"/>
      <c r="AG260" s="31"/>
    </row>
    <row r="261" customFormat="false" ht="12.75" hidden="false" customHeight="false" outlineLevel="0" collapsed="false">
      <c r="A261" s="20" t="n">
        <v>36907</v>
      </c>
      <c r="B261" s="32" t="n">
        <f aca="false">VLOOKUP($A261,'NG Summary by Day'!$A$22:$F$480,4,FALSE())*1000</f>
        <v>53617328.8518432</v>
      </c>
      <c r="C261" s="33" t="n">
        <f aca="false">VLOOKUP(A261,'NG Summary by Day'!$T$21:$W$486,4,FALSE())</f>
        <v>7675733.88467629</v>
      </c>
      <c r="D261" s="34" t="n">
        <f aca="false">B261-C261</f>
        <v>45941594.9671669</v>
      </c>
      <c r="E261" s="32" t="n">
        <f aca="false">VLOOKUP(A261,'NG Summary by Day'!$A$22:$F$480,6,FALSE())*1000</f>
        <v>53617328.8518432</v>
      </c>
      <c r="F261" s="34" t="n">
        <f aca="false">E261-C261</f>
        <v>45941594.9671669</v>
      </c>
      <c r="G261" s="39"/>
      <c r="H261" s="35" t="n">
        <f aca="false">VLOOKUP(A261,'Power Summary by Day '!$A$19:$G$249,3,FALSE())</f>
        <v>-4132269.78019713</v>
      </c>
      <c r="I261" s="33" t="n">
        <f aca="false">VLOOKUP(A261,'Power Summary by Day '!$Y$19:$AB$251,4,FALSE())</f>
        <v>-6544098.74449118</v>
      </c>
      <c r="J261" s="34" t="n">
        <f aca="false">H261-I261</f>
        <v>2411828.96429405</v>
      </c>
      <c r="K261" s="33" t="n">
        <f aca="false">VLOOKUP(A261,'Power Summary by Day '!$A$19:$G$249,7,FALSE())</f>
        <v>-3025439.99673368</v>
      </c>
      <c r="L261" s="36" t="n">
        <f aca="false">K261-I261</f>
        <v>3518658.7477575</v>
      </c>
      <c r="M261" s="39"/>
      <c r="N261" s="29"/>
      <c r="O261" s="30"/>
      <c r="P261" s="30"/>
      <c r="Q261" s="30"/>
      <c r="R261" s="30"/>
      <c r="S261" s="30"/>
      <c r="T261" s="30"/>
      <c r="U261" s="30"/>
      <c r="V261" s="30"/>
      <c r="W261" s="31"/>
      <c r="Y261" s="30"/>
      <c r="Z261" s="30"/>
      <c r="AA261" s="31"/>
      <c r="AB261" s="30"/>
      <c r="AC261" s="30"/>
      <c r="AD261" s="30"/>
      <c r="AE261" s="30"/>
      <c r="AF261" s="30"/>
      <c r="AG261" s="31"/>
    </row>
    <row r="262" customFormat="false" ht="12.75" hidden="false" customHeight="false" outlineLevel="0" collapsed="false">
      <c r="A262" s="20" t="n">
        <v>36908</v>
      </c>
      <c r="B262" s="32" t="n">
        <f aca="false">VLOOKUP($A262,'NG Summary by Day'!$A$22:$F$480,4,FALSE())*1000</f>
        <v>4429551.64457605</v>
      </c>
      <c r="C262" s="33" t="n">
        <f aca="false">VLOOKUP(A262,'NG Summary by Day'!$T$21:$W$486,4,FALSE())</f>
        <v>2411582.11307858</v>
      </c>
      <c r="D262" s="34" t="n">
        <f aca="false">B262-C262</f>
        <v>2017969.53149747</v>
      </c>
      <c r="E262" s="32" t="n">
        <f aca="false">VLOOKUP(A262,'NG Summary by Day'!$A$22:$F$480,6,FALSE())*1000</f>
        <v>4429551.64457605</v>
      </c>
      <c r="F262" s="34" t="n">
        <f aca="false">E262-C262</f>
        <v>2017969.53149747</v>
      </c>
      <c r="G262" s="39"/>
      <c r="H262" s="35" t="n">
        <f aca="false">VLOOKUP(A262,'Power Summary by Day '!$A$19:$G$249,3,FALSE())</f>
        <v>-15477555.0698074</v>
      </c>
      <c r="I262" s="33" t="n">
        <f aca="false">VLOOKUP(A262,'Power Summary by Day '!$Y$19:$AB$251,4,FALSE())</f>
        <v>-23056002.835366</v>
      </c>
      <c r="J262" s="34" t="n">
        <f aca="false">H262-I262</f>
        <v>7578447.76555855</v>
      </c>
      <c r="K262" s="33" t="n">
        <f aca="false">VLOOKUP(A262,'Power Summary by Day '!$A$19:$G$249,7,FALSE())</f>
        <v>-10810257.6179312</v>
      </c>
      <c r="L262" s="36" t="n">
        <f aca="false">K262-I262</f>
        <v>12245745.2174348</v>
      </c>
      <c r="M262" s="39"/>
      <c r="N262" s="29"/>
      <c r="O262" s="30"/>
      <c r="P262" s="30"/>
      <c r="Q262" s="30"/>
      <c r="R262" s="30"/>
      <c r="S262" s="30"/>
      <c r="T262" s="30"/>
      <c r="U262" s="30"/>
      <c r="V262" s="30"/>
      <c r="W262" s="31"/>
      <c r="Y262" s="30"/>
      <c r="Z262" s="30"/>
      <c r="AA262" s="31"/>
      <c r="AB262" s="30"/>
      <c r="AC262" s="30"/>
      <c r="AD262" s="30"/>
      <c r="AE262" s="30"/>
      <c r="AF262" s="30"/>
      <c r="AG262" s="31"/>
    </row>
    <row r="263" customFormat="false" ht="12.75" hidden="false" customHeight="false" outlineLevel="0" collapsed="false">
      <c r="A263" s="20" t="n">
        <v>36909</v>
      </c>
      <c r="B263" s="32" t="n">
        <f aca="false">VLOOKUP($A263,'NG Summary by Day'!$A$22:$F$480,4,FALSE())*1000</f>
        <v>52633539.5095251</v>
      </c>
      <c r="C263" s="33" t="n">
        <f aca="false">VLOOKUP(A263,'NG Summary by Day'!$T$21:$W$486,4,FALSE())</f>
        <v>50181165.4638617</v>
      </c>
      <c r="D263" s="34" t="n">
        <f aca="false">B263-C263</f>
        <v>2452374.04566335</v>
      </c>
      <c r="E263" s="32" t="n">
        <f aca="false">VLOOKUP(A263,'NG Summary by Day'!$A$22:$F$480,6,FALSE())*1000</f>
        <v>52633539.5095251</v>
      </c>
      <c r="F263" s="34" t="n">
        <f aca="false">E263-C263</f>
        <v>2452374.04566335</v>
      </c>
      <c r="G263" s="39"/>
      <c r="H263" s="35" t="n">
        <f aca="false">VLOOKUP(A263,'Power Summary by Day '!$A$19:$G$249,3,FALSE())</f>
        <v>28592305.0242378</v>
      </c>
      <c r="I263" s="33" t="n">
        <f aca="false">VLOOKUP(A263,'Power Summary by Day '!$Y$19:$AB$251,4,FALSE())</f>
        <v>30367682.5899256</v>
      </c>
      <c r="J263" s="34" t="n">
        <f aca="false">H263-I263</f>
        <v>-1775377.56568784</v>
      </c>
      <c r="K263" s="33" t="n">
        <f aca="false">VLOOKUP(A263,'Power Summary by Day '!$A$19:$G$249,7,FALSE())</f>
        <v>49067826.790341</v>
      </c>
      <c r="L263" s="36" t="n">
        <f aca="false">K263-I263</f>
        <v>18700144.2004154</v>
      </c>
      <c r="M263" s="39"/>
      <c r="N263" s="29"/>
      <c r="O263" s="30"/>
      <c r="P263" s="30"/>
      <c r="Q263" s="30"/>
      <c r="R263" s="30"/>
      <c r="S263" s="30"/>
      <c r="T263" s="30"/>
      <c r="U263" s="30"/>
      <c r="V263" s="30"/>
      <c r="W263" s="31"/>
      <c r="Y263" s="30"/>
      <c r="Z263" s="30"/>
      <c r="AA263" s="31"/>
      <c r="AB263" s="30"/>
      <c r="AC263" s="30"/>
      <c r="AD263" s="30"/>
      <c r="AE263" s="30"/>
      <c r="AF263" s="30"/>
      <c r="AG263" s="31"/>
    </row>
    <row r="264" customFormat="false" ht="12.75" hidden="false" customHeight="false" outlineLevel="0" collapsed="false">
      <c r="A264" s="20" t="n">
        <v>36910</v>
      </c>
      <c r="B264" s="32" t="n">
        <f aca="false">VLOOKUP($A264,'NG Summary by Day'!$A$22:$F$480,4,FALSE())*1000</f>
        <v>87869760.5741163</v>
      </c>
      <c r="C264" s="33" t="n">
        <f aca="false">VLOOKUP(A264,'NG Summary by Day'!$T$21:$W$486,4,FALSE())</f>
        <v>77050991.4594885</v>
      </c>
      <c r="D264" s="34" t="n">
        <f aca="false">B264-C264</f>
        <v>10818769.1146278</v>
      </c>
      <c r="E264" s="32" t="n">
        <f aca="false">VLOOKUP(A264,'NG Summary by Day'!$A$22:$F$480,6,FALSE())*1000</f>
        <v>87869760.5741163</v>
      </c>
      <c r="F264" s="34" t="n">
        <f aca="false">E264-C264</f>
        <v>10818769.1146278</v>
      </c>
      <c r="G264" s="39"/>
      <c r="H264" s="35" t="n">
        <f aca="false">VLOOKUP(A264,'Power Summary by Day '!$A$19:$G$249,3,FALSE())</f>
        <v>3092411.03368327</v>
      </c>
      <c r="I264" s="33" t="n">
        <f aca="false">VLOOKUP(A264,'Power Summary by Day '!$Y$19:$AB$251,4,FALSE())</f>
        <v>4142858.79104735</v>
      </c>
      <c r="J264" s="34" t="n">
        <f aca="false">H264-I264</f>
        <v>-1050447.75736408</v>
      </c>
      <c r="K264" s="33" t="n">
        <f aca="false">VLOOKUP(A264,'Power Summary by Day '!$A$19:$G$249,7,FALSE())</f>
        <v>7747631.56177034</v>
      </c>
      <c r="L264" s="36" t="n">
        <f aca="false">K264-I264</f>
        <v>3604772.77072299</v>
      </c>
      <c r="M264" s="39"/>
      <c r="N264" s="29"/>
      <c r="O264" s="30"/>
      <c r="P264" s="30"/>
      <c r="Q264" s="30"/>
      <c r="R264" s="30"/>
      <c r="S264" s="30"/>
      <c r="T264" s="30"/>
      <c r="U264" s="30"/>
      <c r="V264" s="30"/>
      <c r="W264" s="31"/>
      <c r="Y264" s="30"/>
      <c r="Z264" s="30"/>
      <c r="AA264" s="31"/>
      <c r="AB264" s="30"/>
      <c r="AC264" s="30"/>
      <c r="AD264" s="30"/>
      <c r="AE264" s="30"/>
      <c r="AF264" s="30"/>
      <c r="AG264" s="31"/>
    </row>
    <row r="265" customFormat="false" ht="12.75" hidden="false" customHeight="false" outlineLevel="0" collapsed="false">
      <c r="A265" s="20" t="n">
        <v>36913</v>
      </c>
      <c r="B265" s="32" t="n">
        <f aca="false">VLOOKUP($A265,'NG Summary by Day'!$A$22:$F$480,4,FALSE())*1000</f>
        <v>-16478462.4647617</v>
      </c>
      <c r="C265" s="33" t="n">
        <f aca="false">VLOOKUP(A265,'NG Summary by Day'!$T$21:$W$486,4,FALSE())</f>
        <v>960790.094434952</v>
      </c>
      <c r="D265" s="34" t="n">
        <f aca="false">B265-C265</f>
        <v>-17439252.5591967</v>
      </c>
      <c r="E265" s="32" t="n">
        <f aca="false">VLOOKUP(A265,'NG Summary by Day'!$A$22:$F$480,6,FALSE())*1000</f>
        <v>-16478462.4647617</v>
      </c>
      <c r="F265" s="34" t="n">
        <f aca="false">E265-C265</f>
        <v>-17439252.5591967</v>
      </c>
      <c r="G265" s="39"/>
      <c r="H265" s="35" t="n">
        <f aca="false">VLOOKUP(A265,'Power Summary by Day '!$A$19:$G$249,3,FALSE())</f>
        <v>28317841.2166412</v>
      </c>
      <c r="I265" s="33" t="n">
        <f aca="false">VLOOKUP(A265,'Power Summary by Day '!$Y$19:$AB$251,4,FALSE())</f>
        <v>27600291.7761821</v>
      </c>
      <c r="J265" s="34" t="n">
        <f aca="false">H265-I265</f>
        <v>717549.440459054</v>
      </c>
      <c r="K265" s="33" t="n">
        <f aca="false">VLOOKUP(A265,'Power Summary by Day '!$A$19:$G$249,7,FALSE())</f>
        <v>65696279.9031159</v>
      </c>
      <c r="L265" s="36" t="n">
        <f aca="false">K265-I265</f>
        <v>38095988.1269338</v>
      </c>
      <c r="M265" s="39"/>
      <c r="N265" s="29"/>
      <c r="O265" s="30"/>
      <c r="P265" s="30"/>
      <c r="Q265" s="30"/>
      <c r="R265" s="30"/>
      <c r="S265" s="30"/>
      <c r="T265" s="30"/>
      <c r="U265" s="30"/>
      <c r="V265" s="30"/>
      <c r="W265" s="31"/>
      <c r="Y265" s="30"/>
      <c r="Z265" s="30"/>
      <c r="AA265" s="31"/>
      <c r="AB265" s="30"/>
      <c r="AC265" s="30"/>
      <c r="AD265" s="30"/>
      <c r="AE265" s="30"/>
      <c r="AF265" s="30"/>
      <c r="AG265" s="31"/>
    </row>
    <row r="266" customFormat="false" ht="12.75" hidden="false" customHeight="false" outlineLevel="0" collapsed="false">
      <c r="A266" s="20" t="n">
        <v>36914</v>
      </c>
      <c r="B266" s="32" t="n">
        <f aca="false">VLOOKUP($A266,'NG Summary by Day'!$A$22:$F$480,4,FALSE())*1000</f>
        <v>-27511849.0484382</v>
      </c>
      <c r="C266" s="33" t="n">
        <f aca="false">VLOOKUP(A266,'NG Summary by Day'!$T$21:$W$486,4,FALSE())</f>
        <v>-23556574.5167904</v>
      </c>
      <c r="D266" s="34" t="n">
        <f aca="false">B266-C266</f>
        <v>-3955274.53164775</v>
      </c>
      <c r="E266" s="32" t="n">
        <f aca="false">VLOOKUP(A266,'NG Summary by Day'!$A$22:$F$480,6,FALSE())*1000</f>
        <v>-27511849.0484382</v>
      </c>
      <c r="F266" s="34" t="n">
        <f aca="false">E266-C266</f>
        <v>-3955274.53164775</v>
      </c>
      <c r="G266" s="39"/>
      <c r="H266" s="35" t="n">
        <f aca="false">VLOOKUP(A266,'Power Summary by Day '!$A$19:$G$249,3,FALSE())</f>
        <v>1768615.71156073</v>
      </c>
      <c r="I266" s="33" t="n">
        <f aca="false">VLOOKUP(A266,'Power Summary by Day '!$Y$19:$AB$251,4,FALSE())</f>
        <v>811557.974461231</v>
      </c>
      <c r="J266" s="34" t="n">
        <f aca="false">H266-I266</f>
        <v>957057.737099494</v>
      </c>
      <c r="K266" s="33" t="n">
        <f aca="false">VLOOKUP(A266,'Power Summary by Day '!$A$19:$G$249,7,FALSE())</f>
        <v>24831184.7442369</v>
      </c>
      <c r="L266" s="36" t="n">
        <f aca="false">K266-I266</f>
        <v>24019626.7697757</v>
      </c>
      <c r="M266" s="39"/>
      <c r="N266" s="29"/>
      <c r="O266" s="30"/>
      <c r="P266" s="30"/>
      <c r="Q266" s="30"/>
      <c r="R266" s="30"/>
      <c r="S266" s="30"/>
      <c r="T266" s="30"/>
      <c r="U266" s="30"/>
      <c r="V266" s="30"/>
      <c r="W266" s="31"/>
      <c r="Y266" s="30"/>
      <c r="Z266" s="30"/>
      <c r="AA266" s="31"/>
      <c r="AB266" s="30"/>
      <c r="AC266" s="30"/>
      <c r="AD266" s="30"/>
      <c r="AE266" s="30"/>
      <c r="AF266" s="30"/>
      <c r="AG266" s="31"/>
    </row>
    <row r="267" customFormat="false" ht="12.75" hidden="false" customHeight="false" outlineLevel="0" collapsed="false">
      <c r="A267" s="20" t="n">
        <v>36915</v>
      </c>
      <c r="B267" s="32" t="n">
        <f aca="false">VLOOKUP($A267,'NG Summary by Day'!$A$22:$F$480,4,FALSE())*1000</f>
        <v>19215949.4566773</v>
      </c>
      <c r="C267" s="33" t="n">
        <f aca="false">VLOOKUP(A267,'NG Summary by Day'!$T$21:$W$486,4,FALSE())</f>
        <v>16087840.8105989</v>
      </c>
      <c r="D267" s="34" t="n">
        <f aca="false">B267-C267</f>
        <v>3128108.64607842</v>
      </c>
      <c r="E267" s="32" t="n">
        <f aca="false">VLOOKUP(A267,'NG Summary by Day'!$A$22:$F$480,6,FALSE())*1000</f>
        <v>19215949.4566773</v>
      </c>
      <c r="F267" s="34" t="n">
        <f aca="false">E267-C267</f>
        <v>3128108.64607842</v>
      </c>
      <c r="G267" s="39"/>
      <c r="H267" s="35" t="n">
        <f aca="false">VLOOKUP(A267,'Power Summary by Day '!$A$19:$G$249,3,FALSE())</f>
        <v>7742830.66666611</v>
      </c>
      <c r="I267" s="33" t="n">
        <f aca="false">VLOOKUP(A267,'Power Summary by Day '!$Y$19:$AB$251,4,FALSE())</f>
        <v>11421547.1920526</v>
      </c>
      <c r="J267" s="34" t="n">
        <f aca="false">H267-I267</f>
        <v>-3678716.52538649</v>
      </c>
      <c r="K267" s="33" t="n">
        <f aca="false">VLOOKUP(A267,'Power Summary by Day '!$A$19:$G$249,7,FALSE())</f>
        <v>4999529.33036662</v>
      </c>
      <c r="L267" s="36" t="n">
        <f aca="false">K267-I267</f>
        <v>-6422017.86168598</v>
      </c>
      <c r="M267" s="39"/>
      <c r="N267" s="29"/>
      <c r="O267" s="30"/>
      <c r="P267" s="30"/>
      <c r="Q267" s="30"/>
      <c r="R267" s="30"/>
      <c r="S267" s="30"/>
      <c r="T267" s="30"/>
      <c r="U267" s="30"/>
      <c r="V267" s="30"/>
      <c r="W267" s="31"/>
      <c r="Y267" s="30"/>
      <c r="Z267" s="30"/>
      <c r="AA267" s="31"/>
      <c r="AB267" s="30"/>
      <c r="AC267" s="30"/>
      <c r="AD267" s="30"/>
      <c r="AE267" s="30"/>
      <c r="AF267" s="30"/>
      <c r="AG267" s="31"/>
    </row>
    <row r="268" customFormat="false" ht="12.75" hidden="false" customHeight="false" outlineLevel="0" collapsed="false">
      <c r="A268" s="20" t="n">
        <v>36916</v>
      </c>
      <c r="B268" s="32" t="n">
        <f aca="false">VLOOKUP($A268,'NG Summary by Day'!$A$22:$F$480,4,FALSE())*1000</f>
        <v>-10673927.765164</v>
      </c>
      <c r="C268" s="33" t="n">
        <f aca="false">VLOOKUP(A268,'NG Summary by Day'!$T$21:$W$486,4,FALSE())</f>
        <v>-13106602.1856628</v>
      </c>
      <c r="D268" s="34" t="n">
        <f aca="false">B268-C268</f>
        <v>2432674.42049884</v>
      </c>
      <c r="E268" s="32" t="n">
        <f aca="false">VLOOKUP(A268,'NG Summary by Day'!$A$22:$F$480,6,FALSE())*1000</f>
        <v>-10673927.765164</v>
      </c>
      <c r="F268" s="34" t="n">
        <f aca="false">E268-C268</f>
        <v>2432674.42049884</v>
      </c>
      <c r="G268" s="39"/>
      <c r="H268" s="35" t="n">
        <f aca="false">VLOOKUP(A268,'Power Summary by Day '!$A$19:$G$249,3,FALSE())</f>
        <v>1255002.92497566</v>
      </c>
      <c r="I268" s="33" t="n">
        <f aca="false">VLOOKUP(A268,'Power Summary by Day '!$Y$19:$AB$251,4,FALSE())</f>
        <v>2625105.09592283</v>
      </c>
      <c r="J268" s="34" t="n">
        <f aca="false">H268-I268</f>
        <v>-1370102.17094717</v>
      </c>
      <c r="K268" s="33" t="n">
        <f aca="false">VLOOKUP(A268,'Power Summary by Day '!$A$19:$G$249,7,FALSE())</f>
        <v>-981491.672931935</v>
      </c>
      <c r="L268" s="36" t="n">
        <f aca="false">K268-I268</f>
        <v>-3606596.76885476</v>
      </c>
      <c r="M268" s="39"/>
      <c r="N268" s="29"/>
      <c r="O268" s="30"/>
      <c r="P268" s="30"/>
      <c r="Q268" s="30"/>
      <c r="R268" s="30"/>
      <c r="S268" s="30"/>
      <c r="T268" s="30"/>
      <c r="U268" s="30"/>
      <c r="V268" s="30"/>
      <c r="W268" s="31"/>
      <c r="Y268" s="30"/>
      <c r="Z268" s="30"/>
      <c r="AA268" s="31"/>
      <c r="AB268" s="30"/>
      <c r="AC268" s="30"/>
      <c r="AD268" s="30"/>
      <c r="AE268" s="30"/>
      <c r="AF268" s="30"/>
      <c r="AG268" s="31"/>
    </row>
    <row r="269" customFormat="false" ht="12.75" hidden="false" customHeight="false" outlineLevel="0" collapsed="false">
      <c r="A269" s="20" t="n">
        <v>36917</v>
      </c>
      <c r="B269" s="32" t="n">
        <f aca="false">VLOOKUP($A269,'NG Summary by Day'!$A$22:$F$480,4,FALSE())*1000</f>
        <v>-19396134.6607716</v>
      </c>
      <c r="C269" s="33" t="n">
        <f aca="false">VLOOKUP(A269,'NG Summary by Day'!$T$21:$W$486,4,FALSE())</f>
        <v>-19825106.3895553</v>
      </c>
      <c r="D269" s="34" t="n">
        <f aca="false">B269-C269</f>
        <v>428971.728783727</v>
      </c>
      <c r="E269" s="32" t="n">
        <f aca="false">VLOOKUP(A269,'NG Summary by Day'!$A$22:$F$480,6,FALSE())*1000</f>
        <v>-19396134.6607716</v>
      </c>
      <c r="F269" s="34" t="n">
        <f aca="false">E269-C269</f>
        <v>428971.728783727</v>
      </c>
      <c r="G269" s="39"/>
      <c r="H269" s="35" t="n">
        <f aca="false">VLOOKUP(A269,'Power Summary by Day '!$A$19:$G$249,3,FALSE())</f>
        <v>9890253.01801289</v>
      </c>
      <c r="I269" s="33" t="n">
        <f aca="false">VLOOKUP(A269,'Power Summary by Day '!$Y$19:$AB$251,4,FALSE())</f>
        <v>10819739.1332594</v>
      </c>
      <c r="J269" s="34" t="n">
        <f aca="false">H269-I269</f>
        <v>-929486.115246512</v>
      </c>
      <c r="K269" s="33" t="n">
        <f aca="false">VLOOKUP(A269,'Power Summary by Day '!$A$19:$G$249,7,FALSE())</f>
        <v>12266246.9208145</v>
      </c>
      <c r="L269" s="36" t="n">
        <f aca="false">K269-I269</f>
        <v>1446507.78755513</v>
      </c>
      <c r="M269" s="39"/>
      <c r="N269" s="29"/>
      <c r="O269" s="30"/>
      <c r="P269" s="30"/>
      <c r="Q269" s="30"/>
      <c r="R269" s="30"/>
      <c r="S269" s="30"/>
      <c r="T269" s="30"/>
      <c r="U269" s="30"/>
      <c r="V269" s="30"/>
      <c r="W269" s="31"/>
      <c r="Y269" s="30"/>
      <c r="Z269" s="30"/>
      <c r="AA269" s="31"/>
      <c r="AB269" s="30"/>
      <c r="AC269" s="30"/>
      <c r="AD269" s="30"/>
      <c r="AE269" s="30"/>
      <c r="AF269" s="30"/>
      <c r="AG269" s="31"/>
    </row>
    <row r="270" customFormat="false" ht="12.75" hidden="false" customHeight="false" outlineLevel="0" collapsed="false">
      <c r="A270" s="20" t="n">
        <v>36920</v>
      </c>
      <c r="B270" s="32" t="n">
        <f aca="false">VLOOKUP($A270,'NG Summary by Day'!$A$22:$F$480,4,FALSE())*1000</f>
        <v>-36192488.0418977</v>
      </c>
      <c r="C270" s="33" t="n">
        <f aca="false">VLOOKUP(A270,'NG Summary by Day'!$T$21:$W$486,4,FALSE())</f>
        <v>-78802544.5248795</v>
      </c>
      <c r="D270" s="34" t="n">
        <f aca="false">B270-C270</f>
        <v>42610056.4829818</v>
      </c>
      <c r="E270" s="32" t="n">
        <f aca="false">VLOOKUP(A270,'NG Summary by Day'!$A$22:$F$480,6,FALSE())*1000</f>
        <v>-36192488.0418977</v>
      </c>
      <c r="F270" s="34" t="n">
        <f aca="false">E270-C270</f>
        <v>42610056.4829818</v>
      </c>
      <c r="G270" s="39"/>
      <c r="H270" s="35" t="n">
        <f aca="false">VLOOKUP(A270,'Power Summary by Day '!$A$19:$G$249,3,FALSE())</f>
        <v>-1094254.41626293</v>
      </c>
      <c r="I270" s="33" t="n">
        <f aca="false">VLOOKUP(A270,'Power Summary by Day '!$Y$19:$AB$251,4,FALSE())</f>
        <v>-1046580.63991197</v>
      </c>
      <c r="J270" s="34" t="n">
        <f aca="false">H270-I270</f>
        <v>-47673.7763509579</v>
      </c>
      <c r="K270" s="33" t="n">
        <f aca="false">VLOOKUP(A270,'Power Summary by Day '!$A$19:$G$249,7,FALSE())</f>
        <v>-2881304.00061089</v>
      </c>
      <c r="L270" s="36" t="n">
        <f aca="false">K270-I270</f>
        <v>-1834723.36069892</v>
      </c>
      <c r="M270" s="39"/>
      <c r="N270" s="29"/>
      <c r="O270" s="30"/>
      <c r="P270" s="30"/>
      <c r="Q270" s="30"/>
      <c r="R270" s="30"/>
      <c r="S270" s="30"/>
      <c r="T270" s="30"/>
      <c r="U270" s="30"/>
      <c r="V270" s="30"/>
      <c r="W270" s="31"/>
      <c r="Y270" s="30"/>
      <c r="Z270" s="30"/>
      <c r="AA270" s="31"/>
      <c r="AB270" s="30"/>
      <c r="AC270" s="30"/>
      <c r="AD270" s="30"/>
      <c r="AE270" s="30"/>
      <c r="AF270" s="30"/>
      <c r="AG270" s="31"/>
    </row>
    <row r="271" customFormat="false" ht="12.75" hidden="false" customHeight="false" outlineLevel="0" collapsed="false">
      <c r="A271" s="20" t="n">
        <v>36921</v>
      </c>
      <c r="B271" s="32" t="n">
        <f aca="false">VLOOKUP($A271,'NG Summary by Day'!$A$22:$F$480,4,FALSE())*1000</f>
        <v>9966226.20217977</v>
      </c>
      <c r="C271" s="33" t="n">
        <f aca="false">VLOOKUP(A271,'NG Summary by Day'!$T$21:$W$486,4,FALSE())</f>
        <v>18817658.4216205</v>
      </c>
      <c r="D271" s="34" t="n">
        <f aca="false">B271-C271</f>
        <v>-8851432.21944073</v>
      </c>
      <c r="E271" s="32" t="n">
        <f aca="false">VLOOKUP(A271,'NG Summary by Day'!$A$22:$F$480,6,FALSE())*1000</f>
        <v>9966226.20217977</v>
      </c>
      <c r="F271" s="34" t="n">
        <f aca="false">E271-C271</f>
        <v>-8851432.21944073</v>
      </c>
      <c r="G271" s="39"/>
      <c r="H271" s="35" t="n">
        <f aca="false">VLOOKUP(A271,'Power Summary by Day '!$A$19:$G$249,3,FALSE())</f>
        <v>-4098691.95565419</v>
      </c>
      <c r="I271" s="33" t="n">
        <f aca="false">VLOOKUP(A271,'Power Summary by Day '!$Y$19:$AB$251,4,FALSE())</f>
        <v>7981470.22780678</v>
      </c>
      <c r="J271" s="34" t="n">
        <f aca="false">H271-I271</f>
        <v>-12080162.183461</v>
      </c>
      <c r="K271" s="33" t="n">
        <f aca="false">VLOOKUP(A271,'Power Summary by Day '!$A$19:$G$249,7,FALSE())</f>
        <v>3369537.82918736</v>
      </c>
      <c r="L271" s="36" t="n">
        <f aca="false">K271-I271</f>
        <v>-4611932.39861942</v>
      </c>
      <c r="M271" s="39"/>
      <c r="N271" s="29"/>
      <c r="O271" s="30"/>
      <c r="P271" s="30"/>
      <c r="Q271" s="30"/>
      <c r="R271" s="30"/>
      <c r="S271" s="30"/>
      <c r="T271" s="30"/>
      <c r="U271" s="30"/>
      <c r="V271" s="30"/>
      <c r="W271" s="31"/>
      <c r="Y271" s="30"/>
      <c r="Z271" s="30"/>
      <c r="AA271" s="31"/>
      <c r="AB271" s="30"/>
      <c r="AC271" s="30"/>
      <c r="AD271" s="30"/>
      <c r="AE271" s="30"/>
      <c r="AF271" s="30"/>
      <c r="AG271" s="31"/>
    </row>
    <row r="272" customFormat="false" ht="12.75" hidden="false" customHeight="false" outlineLevel="0" collapsed="false">
      <c r="A272" s="20" t="n">
        <v>36922</v>
      </c>
      <c r="B272" s="32" t="n">
        <f aca="false">VLOOKUP($A272,'NG Summary by Day'!$A$22:$F$480,4,FALSE())*1000</f>
        <v>77495195.9449068</v>
      </c>
      <c r="C272" s="33" t="n">
        <f aca="false">VLOOKUP(A272,'NG Summary by Day'!$T$21:$W$486,4,FALSE())</f>
        <v>86704249.3774011</v>
      </c>
      <c r="D272" s="34" t="n">
        <f aca="false">B272-C272</f>
        <v>-9209053.4324943</v>
      </c>
      <c r="E272" s="32" t="n">
        <f aca="false">VLOOKUP(A272,'NG Summary by Day'!$A$22:$F$480,6,FALSE())*1000</f>
        <v>77495195.9449068</v>
      </c>
      <c r="F272" s="34" t="n">
        <f aca="false">E272-C272</f>
        <v>-9209053.4324943</v>
      </c>
      <c r="G272" s="39"/>
      <c r="H272" s="35" t="n">
        <f aca="false">VLOOKUP(A272,'Power Summary by Day '!$A$19:$G$249,3,FALSE())</f>
        <v>31470143.0354454</v>
      </c>
      <c r="I272" s="33" t="n">
        <f aca="false">VLOOKUP(A272,'Power Summary by Day '!$Y$19:$AB$251,4,FALSE())</f>
        <v>16468850.6849168</v>
      </c>
      <c r="J272" s="34" t="n">
        <f aca="false">H272-I272</f>
        <v>15001292.3505286</v>
      </c>
      <c r="K272" s="33" t="n">
        <f aca="false">VLOOKUP(A272,'Power Summary by Day '!$A$19:$G$249,7,FALSE())</f>
        <v>31916626.2813012</v>
      </c>
      <c r="L272" s="36" t="n">
        <f aca="false">K272-I272</f>
        <v>15447775.5963844</v>
      </c>
      <c r="M272" s="39"/>
      <c r="N272" s="29"/>
      <c r="O272" s="30"/>
      <c r="P272" s="30"/>
      <c r="Q272" s="30"/>
      <c r="R272" s="30"/>
      <c r="S272" s="30"/>
      <c r="T272" s="30"/>
      <c r="U272" s="30"/>
      <c r="V272" s="30"/>
      <c r="W272" s="31"/>
      <c r="Y272" s="30"/>
      <c r="Z272" s="30"/>
      <c r="AA272" s="31"/>
      <c r="AB272" s="30"/>
      <c r="AC272" s="30"/>
      <c r="AD272" s="30"/>
      <c r="AE272" s="30"/>
      <c r="AF272" s="30"/>
      <c r="AG272" s="31"/>
    </row>
    <row r="273" customFormat="false" ht="12.75" hidden="false" customHeight="false" outlineLevel="0" collapsed="false">
      <c r="A273" s="20" t="n">
        <v>36923</v>
      </c>
      <c r="B273" s="32" t="n">
        <f aca="false">VLOOKUP($A273,'NG Summary by Day'!$A$22:$F$480,4,FALSE())*1000</f>
        <v>25237373.109167</v>
      </c>
      <c r="C273" s="33" t="n">
        <f aca="false">VLOOKUP(A273,'NG Summary by Day'!$T$21:$W$486,4,FALSE())</f>
        <v>799326.569760028</v>
      </c>
      <c r="D273" s="34" t="n">
        <f aca="false">B273-C273</f>
        <v>24438046.5394069</v>
      </c>
      <c r="E273" s="32" t="n">
        <f aca="false">VLOOKUP(A273,'NG Summary by Day'!$A$22:$F$480,6,FALSE())*1000</f>
        <v>25237373.109167</v>
      </c>
      <c r="F273" s="34" t="n">
        <f aca="false">E273-C273</f>
        <v>24438046.5394069</v>
      </c>
      <c r="G273" s="39"/>
      <c r="H273" s="35" t="n">
        <f aca="false">VLOOKUP(A273,'Power Summary by Day '!$A$19:$G$249,3,FALSE())</f>
        <v>-2319044.81400008</v>
      </c>
      <c r="I273" s="33" t="n">
        <f aca="false">VLOOKUP(A273,'Power Summary by Day '!$Y$19:$AB$251,4,FALSE())</f>
        <v>22679046.6924256</v>
      </c>
      <c r="J273" s="34" t="n">
        <f aca="false">H273-I273</f>
        <v>-24998091.5064257</v>
      </c>
      <c r="K273" s="33" t="n">
        <f aca="false">VLOOKUP(A273,'Power Summary by Day '!$A$19:$G$249,7,FALSE())</f>
        <v>-4165903.92071126</v>
      </c>
      <c r="L273" s="36" t="n">
        <f aca="false">K273-I273</f>
        <v>-26844950.6131369</v>
      </c>
      <c r="M273" s="39"/>
      <c r="N273" s="29"/>
      <c r="O273" s="30"/>
      <c r="P273" s="30"/>
      <c r="Q273" s="30"/>
      <c r="R273" s="30"/>
      <c r="S273" s="30"/>
      <c r="T273" s="30"/>
      <c r="U273" s="30"/>
      <c r="V273" s="30"/>
      <c r="W273" s="31"/>
      <c r="Y273" s="30"/>
      <c r="Z273" s="30"/>
      <c r="AA273" s="31"/>
      <c r="AB273" s="30"/>
      <c r="AC273" s="30"/>
      <c r="AD273" s="30"/>
      <c r="AE273" s="30"/>
      <c r="AF273" s="30"/>
      <c r="AG273" s="31"/>
    </row>
    <row r="274" customFormat="false" ht="12.75" hidden="false" customHeight="false" outlineLevel="0" collapsed="false">
      <c r="A274" s="20" t="n">
        <v>36924</v>
      </c>
      <c r="B274" s="32" t="n">
        <f aca="false">VLOOKUP($A274,'NG Summary by Day'!$A$22:$F$480,4,FALSE())*1000</f>
        <v>1840677.00679717</v>
      </c>
      <c r="C274" s="33" t="n">
        <f aca="false">VLOOKUP(A274,'NG Summary by Day'!$T$21:$W$486,4,FALSE())</f>
        <v>-10274251.0727436</v>
      </c>
      <c r="D274" s="34" t="n">
        <f aca="false">B274-C274</f>
        <v>12114928.0795408</v>
      </c>
      <c r="E274" s="32" t="n">
        <f aca="false">VLOOKUP(A274,'NG Summary by Day'!$A$22:$F$480,6,FALSE())*1000</f>
        <v>1840677.00679717</v>
      </c>
      <c r="F274" s="34" t="n">
        <f aca="false">E274-C274</f>
        <v>12114928.0795408</v>
      </c>
      <c r="G274" s="39"/>
      <c r="H274" s="35" t="n">
        <f aca="false">VLOOKUP(A274,'Power Summary by Day '!$A$19:$G$249,3,FALSE())</f>
        <v>9423044.27496746</v>
      </c>
      <c r="I274" s="33" t="n">
        <f aca="false">VLOOKUP(A274,'Power Summary by Day '!$Y$19:$AB$251,4,FALSE())</f>
        <v>-32064428.4481046</v>
      </c>
      <c r="J274" s="34" t="n">
        <f aca="false">H274-I274</f>
        <v>41487472.7230721</v>
      </c>
      <c r="K274" s="33" t="n">
        <f aca="false">VLOOKUP(A274,'Power Summary by Day '!$A$19:$G$249,7,FALSE())</f>
        <v>-34778516.466904</v>
      </c>
      <c r="L274" s="36" t="n">
        <f aca="false">K274-I274</f>
        <v>-2714088.01879937</v>
      </c>
      <c r="M274" s="39"/>
      <c r="N274" s="29"/>
      <c r="O274" s="30"/>
      <c r="P274" s="30"/>
      <c r="Q274" s="30"/>
      <c r="R274" s="30"/>
      <c r="S274" s="30"/>
      <c r="T274" s="30"/>
      <c r="U274" s="30"/>
      <c r="V274" s="30"/>
      <c r="W274" s="31"/>
      <c r="Y274" s="30"/>
      <c r="Z274" s="30"/>
      <c r="AA274" s="31"/>
      <c r="AB274" s="30"/>
      <c r="AC274" s="30"/>
      <c r="AD274" s="30"/>
      <c r="AE274" s="30"/>
      <c r="AF274" s="30"/>
      <c r="AG274" s="31"/>
    </row>
    <row r="275" customFormat="false" ht="12.75" hidden="false" customHeight="false" outlineLevel="0" collapsed="false">
      <c r="A275" s="20" t="n">
        <v>36927</v>
      </c>
      <c r="B275" s="32" t="n">
        <f aca="false">VLOOKUP($A275,'NG Summary by Day'!$A$22:$F$480,4,FALSE())*1000</f>
        <v>-48291251.0482449</v>
      </c>
      <c r="C275" s="33" t="n">
        <f aca="false">VLOOKUP(A275,'NG Summary by Day'!$T$21:$W$486,4,FALSE())</f>
        <v>-33423166.6850713</v>
      </c>
      <c r="D275" s="34" t="n">
        <f aca="false">B275-C275</f>
        <v>-14868084.3631736</v>
      </c>
      <c r="E275" s="32" t="n">
        <f aca="false">VLOOKUP(A275,'NG Summary by Day'!$A$22:$F$480,6,FALSE())*1000</f>
        <v>-48291251.0482449</v>
      </c>
      <c r="F275" s="34" t="n">
        <f aca="false">E275-C275</f>
        <v>-14868084.3631736</v>
      </c>
      <c r="G275" s="39"/>
      <c r="H275" s="35" t="n">
        <f aca="false">VLOOKUP(A275,'Power Summary by Day '!$A$19:$G$249,3,FALSE())</f>
        <v>-38050545.9860995</v>
      </c>
      <c r="I275" s="33" t="n">
        <f aca="false">VLOOKUP(A275,'Power Summary by Day '!$Y$19:$AB$251,4,FALSE())</f>
        <v>-29462426.033938</v>
      </c>
      <c r="J275" s="34" t="n">
        <f aca="false">H275-I275</f>
        <v>-8588119.9521615</v>
      </c>
      <c r="K275" s="33" t="n">
        <f aca="false">VLOOKUP(A275,'Power Summary by Day '!$A$19:$G$249,7,FALSE())</f>
        <v>-42190051.8063354</v>
      </c>
      <c r="L275" s="36" t="n">
        <f aca="false">K275-I275</f>
        <v>-12727625.7723974</v>
      </c>
      <c r="M275" s="39"/>
      <c r="N275" s="29"/>
      <c r="O275" s="30"/>
      <c r="P275" s="30"/>
      <c r="Q275" s="30"/>
      <c r="R275" s="30"/>
      <c r="S275" s="30"/>
      <c r="T275" s="30"/>
      <c r="U275" s="30"/>
      <c r="V275" s="30"/>
      <c r="W275" s="31"/>
      <c r="Y275" s="30"/>
      <c r="Z275" s="30"/>
      <c r="AA275" s="31"/>
      <c r="AB275" s="30"/>
      <c r="AC275" s="30"/>
      <c r="AD275" s="30"/>
      <c r="AE275" s="30"/>
      <c r="AF275" s="30"/>
      <c r="AG275" s="31"/>
    </row>
    <row r="276" customFormat="false" ht="12.75" hidden="false" customHeight="false" outlineLevel="0" collapsed="false">
      <c r="A276" s="20" t="n">
        <v>36928</v>
      </c>
      <c r="B276" s="32" t="n">
        <f aca="false">VLOOKUP($A276,'NG Summary by Day'!$A$22:$F$480,4,FALSE())*1000</f>
        <v>-16690203.7938153</v>
      </c>
      <c r="C276" s="33" t="n">
        <f aca="false">VLOOKUP(A276,'NG Summary by Day'!$T$21:$W$486,4,FALSE())</f>
        <v>-3350447.08813659</v>
      </c>
      <c r="D276" s="34" t="n">
        <f aca="false">B276-C276</f>
        <v>-13339756.7056787</v>
      </c>
      <c r="E276" s="32" t="n">
        <f aca="false">VLOOKUP(A276,'NG Summary by Day'!$A$22:$F$480,6,FALSE())*1000</f>
        <v>-16690203.7938153</v>
      </c>
      <c r="F276" s="34" t="n">
        <f aca="false">E276-C276</f>
        <v>-13339756.7056787</v>
      </c>
      <c r="G276" s="39"/>
      <c r="H276" s="35" t="n">
        <f aca="false">VLOOKUP(A276,'Power Summary by Day '!$A$19:$G$249,3,FALSE())</f>
        <v>4139591.70357114</v>
      </c>
      <c r="I276" s="33" t="n">
        <f aca="false">VLOOKUP(A276,'Power Summary by Day '!$Y$19:$AB$251,4,FALSE())</f>
        <v>-10092289.5816655</v>
      </c>
      <c r="J276" s="34" t="n">
        <f aca="false">H276-I276</f>
        <v>14231881.2852366</v>
      </c>
      <c r="K276" s="33" t="n">
        <f aca="false">VLOOKUP(A276,'Power Summary by Day '!$A$19:$G$249,7,FALSE())</f>
        <v>2598860.01449422</v>
      </c>
      <c r="L276" s="36" t="n">
        <f aca="false">K276-I276</f>
        <v>12691149.5961597</v>
      </c>
      <c r="M276" s="39"/>
      <c r="N276" s="29"/>
      <c r="O276" s="30"/>
      <c r="P276" s="30"/>
      <c r="Q276" s="30"/>
      <c r="R276" s="30"/>
      <c r="S276" s="30"/>
      <c r="T276" s="30"/>
      <c r="U276" s="30"/>
      <c r="V276" s="30"/>
      <c r="W276" s="31"/>
      <c r="Y276" s="30"/>
      <c r="Z276" s="30"/>
      <c r="AA276" s="31"/>
      <c r="AB276" s="30"/>
      <c r="AC276" s="30"/>
      <c r="AD276" s="30"/>
      <c r="AE276" s="30"/>
      <c r="AF276" s="30"/>
      <c r="AG276" s="31"/>
    </row>
    <row r="277" customFormat="false" ht="12.75" hidden="false" customHeight="false" outlineLevel="0" collapsed="false">
      <c r="A277" s="20" t="n">
        <v>36929</v>
      </c>
      <c r="B277" s="32" t="n">
        <f aca="false">VLOOKUP($A277,'NG Summary by Day'!$A$22:$F$480,4,FALSE())*1000</f>
        <v>22950040.7254067</v>
      </c>
      <c r="C277" s="33" t="n">
        <f aca="false">VLOOKUP(A277,'NG Summary by Day'!$T$21:$W$486,4,FALSE())</f>
        <v>19400394.7732654</v>
      </c>
      <c r="D277" s="34" t="n">
        <f aca="false">B277-C277</f>
        <v>3549645.95214134</v>
      </c>
      <c r="E277" s="32" t="n">
        <f aca="false">VLOOKUP(A277,'NG Summary by Day'!$A$22:$F$480,6,FALSE())*1000</f>
        <v>22950040.7254067</v>
      </c>
      <c r="F277" s="34" t="n">
        <f aca="false">E277-C277</f>
        <v>3549645.95214134</v>
      </c>
      <c r="G277" s="39"/>
      <c r="H277" s="35" t="n">
        <f aca="false">VLOOKUP(A277,'Power Summary by Day '!$A$19:$G$249,3,FALSE())</f>
        <v>-41847031.3911636</v>
      </c>
      <c r="I277" s="33" t="n">
        <f aca="false">VLOOKUP(A277,'Power Summary by Day '!$Y$19:$AB$251,4,FALSE())</f>
        <v>-89983414.2015493</v>
      </c>
      <c r="J277" s="34" t="n">
        <f aca="false">H277-I277</f>
        <v>48136382.8103857</v>
      </c>
      <c r="K277" s="33" t="n">
        <f aca="false">VLOOKUP(A277,'Power Summary by Day '!$A$19:$G$249,7,FALSE())</f>
        <v>-123372365.497342</v>
      </c>
      <c r="L277" s="36" t="n">
        <f aca="false">K277-I277</f>
        <v>-33388951.2957927</v>
      </c>
      <c r="M277" s="39"/>
      <c r="N277" s="29"/>
      <c r="O277" s="30"/>
      <c r="P277" s="30"/>
      <c r="Q277" s="30"/>
      <c r="R277" s="30"/>
      <c r="S277" s="30"/>
      <c r="T277" s="30"/>
      <c r="U277" s="30"/>
      <c r="V277" s="30"/>
      <c r="W277" s="31"/>
      <c r="Y277" s="30"/>
      <c r="Z277" s="30"/>
      <c r="AA277" s="31"/>
      <c r="AB277" s="30"/>
      <c r="AC277" s="30"/>
      <c r="AD277" s="30"/>
      <c r="AE277" s="30"/>
      <c r="AF277" s="30"/>
      <c r="AG277" s="31"/>
    </row>
    <row r="278" customFormat="false" ht="12.75" hidden="false" customHeight="false" outlineLevel="0" collapsed="false">
      <c r="A278" s="20" t="n">
        <v>36930</v>
      </c>
      <c r="B278" s="32" t="n">
        <f aca="false">VLOOKUP($A278,'NG Summary by Day'!$A$22:$F$480,4,FALSE())*1000</f>
        <v>-44208453.3803224</v>
      </c>
      <c r="C278" s="33" t="n">
        <f aca="false">VLOOKUP(A278,'NG Summary by Day'!$T$21:$W$486,4,FALSE())</f>
        <v>-29817795.1117415</v>
      </c>
      <c r="D278" s="34" t="n">
        <f aca="false">B278-C278</f>
        <v>-14390658.2685809</v>
      </c>
      <c r="E278" s="32" t="n">
        <f aca="false">VLOOKUP(A278,'NG Summary by Day'!$A$22:$F$480,6,FALSE())*1000</f>
        <v>-44208453.3803224</v>
      </c>
      <c r="F278" s="34" t="n">
        <f aca="false">E278-C278</f>
        <v>-14390658.2685809</v>
      </c>
      <c r="G278" s="39"/>
      <c r="H278" s="35" t="n">
        <f aca="false">VLOOKUP(A278,'Power Summary by Day '!$A$19:$G$249,3,FALSE())</f>
        <v>9119769.66514539</v>
      </c>
      <c r="I278" s="33" t="n">
        <f aca="false">VLOOKUP(A278,'Power Summary by Day '!$Y$19:$AB$251,4,FALSE())</f>
        <v>14158088.6532847</v>
      </c>
      <c r="J278" s="34" t="n">
        <f aca="false">H278-I278</f>
        <v>-5038318.98813932</v>
      </c>
      <c r="K278" s="33" t="n">
        <f aca="false">VLOOKUP(A278,'Power Summary by Day '!$A$19:$G$249,7,FALSE())</f>
        <v>5432015.04013678</v>
      </c>
      <c r="L278" s="36" t="n">
        <f aca="false">K278-I278</f>
        <v>-8726073.61314792</v>
      </c>
      <c r="M278" s="39"/>
      <c r="N278" s="29"/>
      <c r="O278" s="30"/>
      <c r="P278" s="30"/>
      <c r="Q278" s="30"/>
      <c r="R278" s="30"/>
      <c r="S278" s="30"/>
      <c r="T278" s="30"/>
      <c r="U278" s="30"/>
      <c r="V278" s="30"/>
      <c r="W278" s="31"/>
      <c r="Y278" s="30"/>
      <c r="Z278" s="30"/>
      <c r="AA278" s="31"/>
      <c r="AB278" s="30"/>
      <c r="AC278" s="30"/>
      <c r="AD278" s="30"/>
      <c r="AE278" s="30"/>
      <c r="AF278" s="30"/>
      <c r="AG278" s="31"/>
    </row>
    <row r="279" customFormat="false" ht="12.75" hidden="false" customHeight="false" outlineLevel="0" collapsed="false">
      <c r="A279" s="20" t="n">
        <v>36931</v>
      </c>
      <c r="B279" s="32" t="n">
        <f aca="false">VLOOKUP($A279,'NG Summary by Day'!$A$22:$F$480,4,FALSE())*1000</f>
        <v>9278946.86691321</v>
      </c>
      <c r="C279" s="33" t="n">
        <f aca="false">VLOOKUP(A279,'NG Summary by Day'!$T$21:$W$486,4,FALSE())</f>
        <v>3044962.67429043</v>
      </c>
      <c r="D279" s="34" t="n">
        <f aca="false">B279-C279</f>
        <v>6233984.19262278</v>
      </c>
      <c r="E279" s="32" t="n">
        <f aca="false">VLOOKUP(A279,'NG Summary by Day'!$A$22:$F$480,6,FALSE())*1000</f>
        <v>9278946.86691321</v>
      </c>
      <c r="F279" s="34" t="n">
        <f aca="false">E279-C279</f>
        <v>6233984.19262278</v>
      </c>
      <c r="G279" s="39"/>
      <c r="H279" s="35" t="n">
        <f aca="false">VLOOKUP(A279,'Power Summary by Day '!$A$19:$G$249,3,FALSE())</f>
        <v>5277356.38117753</v>
      </c>
      <c r="I279" s="33" t="n">
        <f aca="false">VLOOKUP(A279,'Power Summary by Day '!$Y$19:$AB$251,4,FALSE())</f>
        <v>6437889.66609844</v>
      </c>
      <c r="J279" s="34" t="n">
        <f aca="false">H279-I279</f>
        <v>-1160533.28492092</v>
      </c>
      <c r="K279" s="33" t="n">
        <f aca="false">VLOOKUP(A279,'Power Summary by Day '!$A$19:$G$249,7,FALSE())</f>
        <v>7880406.25919101</v>
      </c>
      <c r="L279" s="36" t="n">
        <f aca="false">K279-I279</f>
        <v>1442516.59309257</v>
      </c>
      <c r="M279" s="39"/>
      <c r="N279" s="29"/>
      <c r="O279" s="30"/>
      <c r="P279" s="30"/>
      <c r="Q279" s="30"/>
      <c r="R279" s="30"/>
      <c r="S279" s="30"/>
      <c r="T279" s="30"/>
      <c r="U279" s="30"/>
      <c r="V279" s="30"/>
      <c r="W279" s="31"/>
      <c r="Y279" s="30"/>
      <c r="Z279" s="30"/>
      <c r="AA279" s="31"/>
      <c r="AB279" s="30"/>
      <c r="AC279" s="30"/>
      <c r="AD279" s="30"/>
      <c r="AE279" s="30"/>
      <c r="AF279" s="30"/>
      <c r="AG279" s="31"/>
    </row>
    <row r="280" customFormat="false" ht="12.75" hidden="false" customHeight="false" outlineLevel="0" collapsed="false">
      <c r="A280" s="20" t="n">
        <v>36934</v>
      </c>
      <c r="B280" s="32" t="n">
        <f aca="false">VLOOKUP($A280,'NG Summary by Day'!$A$22:$F$480,4,FALSE())*1000</f>
        <v>5153075.74174213</v>
      </c>
      <c r="C280" s="33" t="n">
        <f aca="false">VLOOKUP(A280,'NG Summary by Day'!$T$21:$W$486,4,FALSE())</f>
        <v>7205021.37113957</v>
      </c>
      <c r="D280" s="34" t="n">
        <f aca="false">B280-C280</f>
        <v>-2051945.62939744</v>
      </c>
      <c r="E280" s="32" t="n">
        <f aca="false">VLOOKUP(A280,'NG Summary by Day'!$A$22:$F$480,6,FALSE())*1000</f>
        <v>5153075.74174213</v>
      </c>
      <c r="F280" s="34" t="n">
        <f aca="false">E280-C280</f>
        <v>-2051945.62939744</v>
      </c>
      <c r="G280" s="39"/>
      <c r="H280" s="35" t="n">
        <f aca="false">VLOOKUP(A280,'Power Summary by Day '!$A$19:$G$249,3,FALSE())</f>
        <v>29154634.2719093</v>
      </c>
      <c r="I280" s="33" t="n">
        <f aca="false">VLOOKUP(A280,'Power Summary by Day '!$Y$19:$AB$251,4,FALSE())</f>
        <v>-7432164.93532983</v>
      </c>
      <c r="J280" s="34" t="n">
        <f aca="false">H280-I280</f>
        <v>36586799.2072392</v>
      </c>
      <c r="K280" s="33" t="n">
        <f aca="false">VLOOKUP(A280,'Power Summary by Day '!$A$19:$G$249,7,FALSE())</f>
        <v>33418007.5016095</v>
      </c>
      <c r="L280" s="36" t="n">
        <f aca="false">K280-I280</f>
        <v>40850172.4369393</v>
      </c>
      <c r="M280" s="39"/>
      <c r="N280" s="29"/>
      <c r="O280" s="30"/>
      <c r="P280" s="30"/>
      <c r="Q280" s="30"/>
      <c r="R280" s="30"/>
      <c r="S280" s="30"/>
      <c r="T280" s="30"/>
      <c r="U280" s="30"/>
      <c r="V280" s="30"/>
      <c r="W280" s="31"/>
      <c r="Y280" s="30"/>
      <c r="Z280" s="30"/>
      <c r="AA280" s="31"/>
      <c r="AB280" s="30"/>
      <c r="AC280" s="30"/>
      <c r="AD280" s="30"/>
      <c r="AE280" s="30"/>
      <c r="AF280" s="30"/>
      <c r="AG280" s="31"/>
    </row>
    <row r="281" customFormat="false" ht="12.75" hidden="false" customHeight="false" outlineLevel="0" collapsed="false">
      <c r="A281" s="20" t="n">
        <v>36935</v>
      </c>
      <c r="B281" s="32" t="n">
        <f aca="false">VLOOKUP($A281,'NG Summary by Day'!$A$22:$F$480,4,FALSE())*1000</f>
        <v>63509582.4577401</v>
      </c>
      <c r="C281" s="33" t="n">
        <f aca="false">VLOOKUP(A281,'NG Summary by Day'!$T$21:$W$486,4,FALSE())</f>
        <v>65550458.0631306</v>
      </c>
      <c r="D281" s="34" t="n">
        <f aca="false">B281-C281</f>
        <v>-2040875.60539052</v>
      </c>
      <c r="E281" s="32" t="n">
        <f aca="false">VLOOKUP(A281,'NG Summary by Day'!$A$22:$F$480,6,FALSE())*1000</f>
        <v>63509582.4577401</v>
      </c>
      <c r="F281" s="34" t="n">
        <f aca="false">E281-C281</f>
        <v>-2040875.60539052</v>
      </c>
      <c r="G281" s="39"/>
      <c r="H281" s="35" t="n">
        <f aca="false">VLOOKUP(A281,'Power Summary by Day '!$A$19:$G$249,3,FALSE())</f>
        <v>13805969.4606909</v>
      </c>
      <c r="I281" s="33" t="n">
        <f aca="false">VLOOKUP(A281,'Power Summary by Day '!$Y$19:$AB$251,4,FALSE())</f>
        <v>10329344.2793245</v>
      </c>
      <c r="J281" s="34" t="n">
        <f aca="false">H281-I281</f>
        <v>3476625.18136643</v>
      </c>
      <c r="K281" s="33" t="n">
        <f aca="false">VLOOKUP(A281,'Power Summary by Day '!$A$19:$G$249,7,FALSE())</f>
        <v>9470993.30881369</v>
      </c>
      <c r="L281" s="36" t="n">
        <f aca="false">K281-I281</f>
        <v>-858350.970510813</v>
      </c>
      <c r="M281" s="39"/>
      <c r="N281" s="29"/>
      <c r="O281" s="30"/>
      <c r="P281" s="30"/>
      <c r="Q281" s="30"/>
      <c r="R281" s="30"/>
      <c r="S281" s="30"/>
      <c r="T281" s="30"/>
      <c r="U281" s="30"/>
      <c r="V281" s="30"/>
      <c r="W281" s="31"/>
      <c r="Y281" s="30"/>
      <c r="Z281" s="30"/>
      <c r="AA281" s="31"/>
      <c r="AB281" s="30"/>
      <c r="AC281" s="30"/>
      <c r="AD281" s="30"/>
      <c r="AE281" s="30"/>
      <c r="AF281" s="30"/>
      <c r="AG281" s="31"/>
    </row>
    <row r="282" customFormat="false" ht="12.75" hidden="false" customHeight="false" outlineLevel="0" collapsed="false">
      <c r="A282" s="20" t="n">
        <v>36936</v>
      </c>
      <c r="B282" s="32" t="n">
        <f aca="false">VLOOKUP($A282,'NG Summary by Day'!$A$22:$F$480,4,FALSE())*1000</f>
        <v>-25915295.605318</v>
      </c>
      <c r="C282" s="33" t="n">
        <f aca="false">VLOOKUP(A282,'NG Summary by Day'!$T$21:$W$486,4,FALSE())</f>
        <v>-27584604.4129348</v>
      </c>
      <c r="D282" s="34" t="n">
        <f aca="false">B282-C282</f>
        <v>1669308.80761682</v>
      </c>
      <c r="E282" s="32" t="n">
        <f aca="false">VLOOKUP(A282,'NG Summary by Day'!$A$22:$F$480,6,FALSE())*1000</f>
        <v>-25915295.605318</v>
      </c>
      <c r="F282" s="34" t="n">
        <f aca="false">E282-C282</f>
        <v>1669308.80761682</v>
      </c>
      <c r="G282" s="39"/>
      <c r="H282" s="35" t="n">
        <f aca="false">VLOOKUP(A282,'Power Summary by Day '!$A$19:$G$249,3,FALSE())</f>
        <v>10515940.8525182</v>
      </c>
      <c r="I282" s="33" t="n">
        <f aca="false">VLOOKUP(A282,'Power Summary by Day '!$Y$19:$AB$251,4,FALSE())</f>
        <v>11215320.3738264</v>
      </c>
      <c r="J282" s="34" t="n">
        <f aca="false">H282-I282</f>
        <v>-699379.521308206</v>
      </c>
      <c r="K282" s="33" t="n">
        <f aca="false">VLOOKUP(A282,'Power Summary by Day '!$A$19:$G$249,7,FALSE())</f>
        <v>10816164.8449903</v>
      </c>
      <c r="L282" s="36" t="n">
        <f aca="false">K282-I282</f>
        <v>-399155.528836088</v>
      </c>
      <c r="M282" s="39"/>
      <c r="N282" s="29"/>
      <c r="O282" s="30"/>
      <c r="P282" s="30"/>
      <c r="Q282" s="30"/>
      <c r="R282" s="30"/>
      <c r="S282" s="30"/>
      <c r="T282" s="30"/>
      <c r="U282" s="30"/>
      <c r="V282" s="30"/>
      <c r="W282" s="31"/>
      <c r="Y282" s="30"/>
      <c r="Z282" s="30"/>
      <c r="AA282" s="31"/>
      <c r="AB282" s="30"/>
      <c r="AC282" s="30"/>
      <c r="AD282" s="30"/>
      <c r="AE282" s="30"/>
      <c r="AF282" s="30"/>
      <c r="AG282" s="31"/>
    </row>
    <row r="283" customFormat="false" ht="12.75" hidden="false" customHeight="false" outlineLevel="0" collapsed="false">
      <c r="A283" s="20" t="n">
        <v>36937</v>
      </c>
      <c r="B283" s="32" t="n">
        <f aca="false">VLOOKUP($A283,'NG Summary by Day'!$A$22:$F$480,4,FALSE())*1000</f>
        <v>4238999.04495313</v>
      </c>
      <c r="C283" s="33" t="n">
        <f aca="false">VLOOKUP(A283,'NG Summary by Day'!$T$21:$W$486,4,FALSE())</f>
        <v>13188743.0400009</v>
      </c>
      <c r="D283" s="34" t="n">
        <f aca="false">B283-C283</f>
        <v>-8949743.99504777</v>
      </c>
      <c r="E283" s="32" t="n">
        <f aca="false">VLOOKUP(A283,'NG Summary by Day'!$A$22:$F$480,6,FALSE())*1000</f>
        <v>4238999.04495313</v>
      </c>
      <c r="F283" s="34" t="n">
        <f aca="false">E283-C283</f>
        <v>-8949743.99504777</v>
      </c>
      <c r="G283" s="39"/>
      <c r="H283" s="35" t="n">
        <f aca="false">VLOOKUP(A283,'Power Summary by Day '!$A$19:$G$249,3,FALSE())</f>
        <v>-9166662.93100992</v>
      </c>
      <c r="I283" s="33" t="n">
        <f aca="false">VLOOKUP(A283,'Power Summary by Day '!$Y$19:$AB$251,4,FALSE())</f>
        <v>-9132139.6340971</v>
      </c>
      <c r="J283" s="34" t="n">
        <f aca="false">H283-I283</f>
        <v>-34523.296912821</v>
      </c>
      <c r="K283" s="33" t="n">
        <f aca="false">VLOOKUP(A283,'Power Summary by Day '!$A$19:$G$249,7,FALSE())</f>
        <v>-7266347.70296764</v>
      </c>
      <c r="L283" s="36" t="n">
        <f aca="false">K283-I283</f>
        <v>1865791.93112946</v>
      </c>
      <c r="M283" s="39"/>
      <c r="N283" s="29"/>
      <c r="O283" s="30"/>
      <c r="P283" s="30"/>
      <c r="Q283" s="30"/>
      <c r="R283" s="30"/>
      <c r="S283" s="30"/>
      <c r="T283" s="30"/>
      <c r="U283" s="30"/>
      <c r="V283" s="30"/>
      <c r="W283" s="31"/>
      <c r="Y283" s="30"/>
      <c r="Z283" s="30"/>
      <c r="AA283" s="31"/>
      <c r="AB283" s="30"/>
      <c r="AC283" s="30"/>
      <c r="AD283" s="30"/>
      <c r="AE283" s="30"/>
      <c r="AF283" s="30"/>
      <c r="AG283" s="31"/>
    </row>
    <row r="284" customFormat="false" ht="12.75" hidden="false" customHeight="false" outlineLevel="0" collapsed="false">
      <c r="A284" s="20" t="n">
        <v>36938</v>
      </c>
      <c r="B284" s="32" t="n">
        <f aca="false">VLOOKUP($A284,'NG Summary by Day'!$A$22:$F$480,4,FALSE())*1000</f>
        <v>8900476.30926273</v>
      </c>
      <c r="C284" s="33" t="n">
        <f aca="false">VLOOKUP(A284,'NG Summary by Day'!$T$21:$W$486,4,FALSE())</f>
        <v>19314458.9517666</v>
      </c>
      <c r="D284" s="34" t="n">
        <f aca="false">B284-C284</f>
        <v>-10413982.6425039</v>
      </c>
      <c r="E284" s="32" t="n">
        <f aca="false">VLOOKUP(A284,'NG Summary by Day'!$A$22:$F$480,6,FALSE())*1000</f>
        <v>8900476.30926273</v>
      </c>
      <c r="F284" s="34" t="n">
        <f aca="false">E284-C284</f>
        <v>-10413982.6425039</v>
      </c>
      <c r="G284" s="39"/>
      <c r="H284" s="35" t="n">
        <f aca="false">VLOOKUP(A284,'Power Summary by Day '!$A$19:$G$249,3,FALSE())</f>
        <v>3370562.35162996</v>
      </c>
      <c r="I284" s="33" t="n">
        <f aca="false">VLOOKUP(A284,'Power Summary by Day '!$Y$19:$AB$251,4,FALSE())</f>
        <v>5235892.66900972</v>
      </c>
      <c r="J284" s="34" t="n">
        <f aca="false">H284-I284</f>
        <v>-1865330.31737976</v>
      </c>
      <c r="K284" s="33" t="n">
        <f aca="false">VLOOKUP(A284,'Power Summary by Day '!$A$19:$G$249,7,FALSE())</f>
        <v>1903721.36892674</v>
      </c>
      <c r="L284" s="36" t="n">
        <f aca="false">K284-I284</f>
        <v>-3332171.30008298</v>
      </c>
      <c r="M284" s="39"/>
      <c r="N284" s="29"/>
      <c r="O284" s="30"/>
      <c r="P284" s="30"/>
      <c r="Q284" s="30"/>
      <c r="R284" s="30"/>
      <c r="S284" s="30"/>
      <c r="T284" s="30"/>
      <c r="U284" s="30"/>
      <c r="V284" s="30"/>
      <c r="W284" s="31"/>
      <c r="Y284" s="30"/>
      <c r="Z284" s="30"/>
      <c r="AA284" s="31"/>
      <c r="AB284" s="30"/>
      <c r="AC284" s="30"/>
      <c r="AD284" s="30"/>
      <c r="AE284" s="30"/>
      <c r="AF284" s="30"/>
      <c r="AG284" s="31"/>
    </row>
    <row r="285" customFormat="false" ht="12.75" hidden="false" customHeight="false" outlineLevel="0" collapsed="false">
      <c r="A285" s="20" t="n">
        <v>36942</v>
      </c>
      <c r="B285" s="32" t="n">
        <f aca="false">VLOOKUP($A285,'NG Summary by Day'!$A$22:$F$480,4,FALSE())*1000</f>
        <v>-4244764.20883481</v>
      </c>
      <c r="C285" s="33" t="n">
        <f aca="false">VLOOKUP(A285,'NG Summary by Day'!$T$21:$W$486,4,FALSE())</f>
        <v>-4943893.28917007</v>
      </c>
      <c r="D285" s="34" t="n">
        <f aca="false">B285-C285</f>
        <v>699129.080335262</v>
      </c>
      <c r="E285" s="32" t="n">
        <f aca="false">VLOOKUP(A285,'NG Summary by Day'!$A$22:$F$480,6,FALSE())*1000</f>
        <v>-4244764.20883481</v>
      </c>
      <c r="F285" s="34" t="n">
        <f aca="false">E285-C285</f>
        <v>699129.080335262</v>
      </c>
      <c r="G285" s="39"/>
      <c r="H285" s="35" t="n">
        <f aca="false">VLOOKUP(A285,'Power Summary by Day '!$A$19:$G$249,3,FALSE())</f>
        <v>-25145940.7210464</v>
      </c>
      <c r="I285" s="33" t="n">
        <f aca="false">VLOOKUP(A285,'Power Summary by Day '!$Y$19:$AB$251,4,FALSE())</f>
        <v>-20479746.9341494</v>
      </c>
      <c r="J285" s="34" t="n">
        <f aca="false">H285-I285</f>
        <v>-4666193.78689703</v>
      </c>
      <c r="K285" s="33" t="n">
        <f aca="false">VLOOKUP(A285,'Power Summary by Day '!$A$19:$G$249,7,FALSE())</f>
        <v>-31679643.6467008</v>
      </c>
      <c r="L285" s="36" t="n">
        <f aca="false">K285-I285</f>
        <v>-11199896.7125514</v>
      </c>
      <c r="M285" s="39"/>
      <c r="N285" s="29"/>
      <c r="O285" s="30"/>
      <c r="P285" s="30"/>
      <c r="Q285" s="30"/>
      <c r="R285" s="30"/>
      <c r="S285" s="30"/>
      <c r="T285" s="30"/>
      <c r="U285" s="30"/>
      <c r="V285" s="30"/>
      <c r="W285" s="31"/>
      <c r="Y285" s="30"/>
      <c r="Z285" s="30"/>
      <c r="AA285" s="31"/>
      <c r="AB285" s="30"/>
      <c r="AC285" s="30"/>
      <c r="AD285" s="30"/>
      <c r="AE285" s="30"/>
      <c r="AF285" s="30"/>
      <c r="AG285" s="31"/>
    </row>
    <row r="286" customFormat="false" ht="12.75" hidden="false" customHeight="false" outlineLevel="0" collapsed="false">
      <c r="A286" s="20" t="n">
        <v>36943</v>
      </c>
      <c r="B286" s="32" t="n">
        <f aca="false">VLOOKUP($A286,'NG Summary by Day'!$A$22:$F$480,4,FALSE())*1000</f>
        <v>-957815.184691618</v>
      </c>
      <c r="C286" s="33" t="n">
        <f aca="false">VLOOKUP(A286,'NG Summary by Day'!$T$21:$W$486,4,FALSE())</f>
        <v>12588314.9200887</v>
      </c>
      <c r="D286" s="34" t="n">
        <f aca="false">B286-C286</f>
        <v>-13546130.1047803</v>
      </c>
      <c r="E286" s="32" t="n">
        <f aca="false">VLOOKUP(A286,'NG Summary by Day'!$A$22:$F$480,6,FALSE())*1000</f>
        <v>-957815.184691618</v>
      </c>
      <c r="F286" s="34" t="n">
        <f aca="false">E286-C286</f>
        <v>-13546130.1047803</v>
      </c>
      <c r="G286" s="39"/>
      <c r="H286" s="35" t="n">
        <f aca="false">VLOOKUP(A286,'Power Summary by Day '!$A$19:$G$249,3,FALSE())</f>
        <v>-6401395.4159448</v>
      </c>
      <c r="I286" s="33" t="n">
        <f aca="false">VLOOKUP(A286,'Power Summary by Day '!$Y$19:$AB$251,4,FALSE())</f>
        <v>-6688990.10726113</v>
      </c>
      <c r="J286" s="34" t="n">
        <f aca="false">H286-I286</f>
        <v>287594.691316327</v>
      </c>
      <c r="K286" s="33" t="n">
        <f aca="false">VLOOKUP(A286,'Power Summary by Day '!$A$19:$G$249,7,FALSE())</f>
        <v>-7618229.65867053</v>
      </c>
      <c r="L286" s="36" t="n">
        <f aca="false">K286-I286</f>
        <v>-929239.551409403</v>
      </c>
      <c r="M286" s="39"/>
      <c r="N286" s="29"/>
      <c r="O286" s="30"/>
      <c r="P286" s="30"/>
      <c r="Q286" s="30"/>
      <c r="R286" s="30"/>
      <c r="S286" s="30"/>
      <c r="T286" s="30"/>
      <c r="U286" s="30"/>
      <c r="V286" s="30"/>
      <c r="W286" s="31"/>
      <c r="Y286" s="30"/>
      <c r="Z286" s="30"/>
      <c r="AA286" s="31"/>
      <c r="AB286" s="30"/>
      <c r="AC286" s="30"/>
      <c r="AD286" s="30"/>
      <c r="AE286" s="30"/>
      <c r="AF286" s="30"/>
      <c r="AG286" s="31"/>
    </row>
    <row r="287" customFormat="false" ht="12.75" hidden="false" customHeight="false" outlineLevel="0" collapsed="false">
      <c r="A287" s="20" t="n">
        <v>36944</v>
      </c>
      <c r="B287" s="32" t="n">
        <f aca="false">VLOOKUP($A287,'NG Summary by Day'!$A$22:$F$480,4,FALSE())*1000</f>
        <v>-54417593.2320641</v>
      </c>
      <c r="C287" s="33" t="n">
        <f aca="false">VLOOKUP(A287,'NG Summary by Day'!$T$21:$W$486,4,FALSE())</f>
        <v>-41594835.6924686</v>
      </c>
      <c r="D287" s="34" t="n">
        <f aca="false">B287-C287</f>
        <v>-12822757.5395955</v>
      </c>
      <c r="E287" s="32" t="n">
        <f aca="false">VLOOKUP(A287,'NG Summary by Day'!$A$22:$F$480,6,FALSE())*1000</f>
        <v>-54417593.2320641</v>
      </c>
      <c r="F287" s="34" t="n">
        <f aca="false">E287-C287</f>
        <v>-12822757.5395955</v>
      </c>
      <c r="G287" s="39"/>
      <c r="H287" s="35" t="n">
        <f aca="false">VLOOKUP(A287,'Power Summary by Day '!$A$19:$G$249,3,FALSE())</f>
        <v>-12305132.4423274</v>
      </c>
      <c r="I287" s="33" t="n">
        <f aca="false">VLOOKUP(A287,'Power Summary by Day '!$Y$19:$AB$251,4,FALSE())</f>
        <v>-12054281.0687616</v>
      </c>
      <c r="J287" s="34" t="n">
        <f aca="false">H287-I287</f>
        <v>-250851.373565758</v>
      </c>
      <c r="K287" s="33" t="n">
        <f aca="false">VLOOKUP(A287,'Power Summary by Day '!$A$19:$G$249,7,FALSE())</f>
        <v>-12786671.0007607</v>
      </c>
      <c r="L287" s="36" t="n">
        <f aca="false">K287-I287</f>
        <v>-732389.931999149</v>
      </c>
      <c r="M287" s="39"/>
      <c r="N287" s="29"/>
      <c r="O287" s="30"/>
      <c r="P287" s="30"/>
      <c r="Q287" s="30"/>
      <c r="R287" s="30"/>
      <c r="S287" s="30"/>
      <c r="T287" s="30"/>
      <c r="U287" s="30"/>
      <c r="V287" s="30"/>
      <c r="W287" s="31"/>
      <c r="Y287" s="30"/>
      <c r="Z287" s="30"/>
      <c r="AA287" s="31"/>
      <c r="AB287" s="30"/>
      <c r="AC287" s="30"/>
      <c r="AD287" s="30"/>
      <c r="AE287" s="30"/>
      <c r="AF287" s="30"/>
      <c r="AG287" s="31"/>
    </row>
    <row r="288" customFormat="false" ht="12.75" hidden="false" customHeight="false" outlineLevel="0" collapsed="false">
      <c r="A288" s="20" t="n">
        <v>36945</v>
      </c>
      <c r="B288" s="32" t="n">
        <f aca="false">VLOOKUP($A288,'NG Summary by Day'!$A$22:$F$480,4,FALSE())*1000</f>
        <v>9117546.37679987</v>
      </c>
      <c r="C288" s="33" t="n">
        <f aca="false">VLOOKUP(A288,'NG Summary by Day'!$T$21:$W$486,4,FALSE())</f>
        <v>-10246267.7822587</v>
      </c>
      <c r="D288" s="34" t="n">
        <f aca="false">B288-C288</f>
        <v>19363814.1590586</v>
      </c>
      <c r="E288" s="32" t="n">
        <f aca="false">VLOOKUP(A288,'NG Summary by Day'!$A$22:$F$480,6,FALSE())*1000</f>
        <v>9117546.37679987</v>
      </c>
      <c r="F288" s="34" t="n">
        <f aca="false">E288-C288</f>
        <v>19363814.1590586</v>
      </c>
      <c r="G288" s="39"/>
      <c r="H288" s="35" t="n">
        <f aca="false">VLOOKUP(A288,'Power Summary by Day '!$A$19:$G$249,3,FALSE())</f>
        <v>4466266.64726424</v>
      </c>
      <c r="I288" s="33" t="n">
        <f aca="false">VLOOKUP(A288,'Power Summary by Day '!$Y$19:$AB$251,4,FALSE())</f>
        <v>5476651.43971576</v>
      </c>
      <c r="J288" s="34" t="n">
        <f aca="false">H288-I288</f>
        <v>-1010384.79245152</v>
      </c>
      <c r="K288" s="33" t="n">
        <f aca="false">VLOOKUP(A288,'Power Summary by Day '!$A$19:$G$249,7,FALSE())</f>
        <v>-368661.874359555</v>
      </c>
      <c r="L288" s="36" t="n">
        <f aca="false">K288-I288</f>
        <v>-5845313.31407531</v>
      </c>
      <c r="M288" s="39"/>
      <c r="N288" s="29"/>
      <c r="O288" s="30"/>
      <c r="P288" s="30"/>
      <c r="Q288" s="30"/>
      <c r="R288" s="30"/>
      <c r="S288" s="30"/>
      <c r="T288" s="30"/>
      <c r="U288" s="30"/>
      <c r="V288" s="30"/>
      <c r="W288" s="31"/>
      <c r="Y288" s="30"/>
      <c r="Z288" s="30"/>
      <c r="AA288" s="31"/>
      <c r="AB288" s="30"/>
      <c r="AC288" s="30"/>
      <c r="AD288" s="30"/>
      <c r="AE288" s="30"/>
      <c r="AF288" s="30"/>
      <c r="AG288" s="31"/>
    </row>
    <row r="289" customFormat="false" ht="12.75" hidden="false" customHeight="false" outlineLevel="0" collapsed="false">
      <c r="A289" s="20" t="n">
        <v>36948</v>
      </c>
      <c r="B289" s="32" t="n">
        <f aca="false">VLOOKUP($A289,'NG Summary by Day'!$A$22:$F$480,4,FALSE())*1000</f>
        <v>10751455.4482176</v>
      </c>
      <c r="C289" s="33" t="n">
        <f aca="false">VLOOKUP(A289,'NG Summary by Day'!$T$21:$W$486,4,FALSE())</f>
        <v>-8505792.5990792</v>
      </c>
      <c r="D289" s="34" t="n">
        <f aca="false">B289-C289</f>
        <v>19257248.0472968</v>
      </c>
      <c r="E289" s="32" t="n">
        <f aca="false">VLOOKUP(A289,'NG Summary by Day'!$A$22:$F$480,6,FALSE())*1000</f>
        <v>10751455.4482176</v>
      </c>
      <c r="F289" s="34" t="n">
        <f aca="false">E289-C289</f>
        <v>19257248.0472968</v>
      </c>
      <c r="G289" s="39"/>
      <c r="H289" s="35" t="n">
        <f aca="false">VLOOKUP(A289,'Power Summary by Day '!$A$19:$G$249,3,FALSE())</f>
        <v>-6768002.93100615</v>
      </c>
      <c r="I289" s="33" t="n">
        <f aca="false">VLOOKUP(A289,'Power Summary by Day '!$Y$19:$AB$251,4,FALSE())</f>
        <v>-10573846.8282568</v>
      </c>
      <c r="J289" s="34" t="n">
        <f aca="false">H289-I289</f>
        <v>3805843.89725066</v>
      </c>
      <c r="K289" s="33" t="n">
        <f aca="false">VLOOKUP(A289,'Power Summary by Day '!$A$19:$G$249,7,FALSE())</f>
        <v>-12112248.9240488</v>
      </c>
      <c r="L289" s="36" t="n">
        <f aca="false">K289-I289</f>
        <v>-1538402.09579195</v>
      </c>
      <c r="M289" s="39"/>
      <c r="N289" s="29"/>
      <c r="O289" s="30"/>
      <c r="P289" s="30"/>
      <c r="Q289" s="30"/>
      <c r="R289" s="30"/>
      <c r="S289" s="30"/>
      <c r="T289" s="30"/>
      <c r="U289" s="30"/>
      <c r="V289" s="30"/>
      <c r="W289" s="31"/>
      <c r="Y289" s="30"/>
      <c r="Z289" s="30"/>
      <c r="AA289" s="31"/>
      <c r="AB289" s="30"/>
      <c r="AC289" s="30"/>
      <c r="AD289" s="30"/>
      <c r="AE289" s="30"/>
      <c r="AF289" s="30"/>
      <c r="AG289" s="31"/>
    </row>
    <row r="290" customFormat="false" ht="12.75" hidden="false" customHeight="false" outlineLevel="0" collapsed="false">
      <c r="A290" s="20" t="n">
        <v>36949</v>
      </c>
      <c r="B290" s="32" t="n">
        <f aca="false">VLOOKUP($A290,'NG Summary by Day'!$A$22:$F$480,4,FALSE())*1000</f>
        <v>4406019.46008567</v>
      </c>
      <c r="C290" s="33" t="n">
        <f aca="false">VLOOKUP(A290,'NG Summary by Day'!$T$21:$W$486,4,FALSE())</f>
        <v>1882118.03105835</v>
      </c>
      <c r="D290" s="34" t="n">
        <f aca="false">B290-C290</f>
        <v>2523901.42902732</v>
      </c>
      <c r="E290" s="32" t="n">
        <f aca="false">VLOOKUP(A290,'NG Summary by Day'!$A$22:$F$480,6,FALSE())*1000</f>
        <v>4406019.46008567</v>
      </c>
      <c r="F290" s="34" t="n">
        <f aca="false">E290-C290</f>
        <v>2523901.42902732</v>
      </c>
      <c r="G290" s="39"/>
      <c r="H290" s="35" t="n">
        <f aca="false">VLOOKUP(A290,'Power Summary by Day '!$A$19:$G$249,3,FALSE())</f>
        <v>-5783328.7066754</v>
      </c>
      <c r="I290" s="33" t="n">
        <f aca="false">VLOOKUP(A290,'Power Summary by Day '!$Y$19:$AB$251,4,FALSE())</f>
        <v>4088782.32222987</v>
      </c>
      <c r="J290" s="34" t="n">
        <f aca="false">H290-I290</f>
        <v>-9872111.02890527</v>
      </c>
      <c r="K290" s="33" t="n">
        <f aca="false">VLOOKUP(A290,'Power Summary by Day '!$A$19:$G$249,7,FALSE())</f>
        <v>-4796676.68474718</v>
      </c>
      <c r="L290" s="36" t="n">
        <f aca="false">K290-I290</f>
        <v>-8885459.00697705</v>
      </c>
      <c r="M290" s="39"/>
      <c r="N290" s="29"/>
      <c r="O290" s="30"/>
      <c r="P290" s="30"/>
      <c r="Q290" s="30"/>
      <c r="R290" s="30"/>
      <c r="S290" s="30"/>
      <c r="T290" s="30"/>
      <c r="U290" s="30"/>
      <c r="V290" s="30"/>
      <c r="W290" s="31"/>
      <c r="Y290" s="30"/>
      <c r="Z290" s="30"/>
      <c r="AA290" s="31"/>
      <c r="AB290" s="30"/>
      <c r="AC290" s="30"/>
      <c r="AD290" s="30"/>
      <c r="AE290" s="30"/>
      <c r="AF290" s="30"/>
      <c r="AG290" s="31"/>
    </row>
    <row r="291" customFormat="false" ht="12.75" hidden="false" customHeight="false" outlineLevel="0" collapsed="false">
      <c r="A291" s="20" t="n">
        <v>36950</v>
      </c>
      <c r="B291" s="32" t="n">
        <f aca="false">VLOOKUP($A291,'NG Summary by Day'!$A$22:$F$480,4,FALSE())*1000</f>
        <v>-13445163.3433668</v>
      </c>
      <c r="C291" s="33" t="n">
        <f aca="false">VLOOKUP(A291,'NG Summary by Day'!$T$21:$W$486,4,FALSE())</f>
        <v>-29598321.1474388</v>
      </c>
      <c r="D291" s="34" t="n">
        <f aca="false">B291-C291</f>
        <v>16153157.804072</v>
      </c>
      <c r="E291" s="32" t="n">
        <f aca="false">VLOOKUP(A291,'NG Summary by Day'!$A$22:$F$480,6,FALSE())*1000</f>
        <v>-13445163.3433668</v>
      </c>
      <c r="F291" s="34" t="n">
        <f aca="false">E291-C291</f>
        <v>16153157.804072</v>
      </c>
      <c r="G291" s="39"/>
      <c r="H291" s="35" t="n">
        <f aca="false">VLOOKUP(A291,'Power Summary by Day '!$A$19:$G$249,3,FALSE())</f>
        <v>-8363927.19421503</v>
      </c>
      <c r="I291" s="33" t="n">
        <f aca="false">VLOOKUP(A291,'Power Summary by Day '!$Y$19:$AB$251,4,FALSE())</f>
        <v>-2327208.42550895</v>
      </c>
      <c r="J291" s="34" t="n">
        <f aca="false">H291-I291</f>
        <v>-6036718.76870608</v>
      </c>
      <c r="K291" s="33" t="n">
        <f aca="false">VLOOKUP(A291,'Power Summary by Day '!$A$19:$G$249,7,FALSE())</f>
        <v>-2894226.76176566</v>
      </c>
      <c r="L291" s="36" t="n">
        <f aca="false">K291-I291</f>
        <v>-567018.336256708</v>
      </c>
      <c r="M291" s="39"/>
      <c r="N291" s="29"/>
      <c r="O291" s="30"/>
      <c r="P291" s="30"/>
      <c r="Q291" s="30"/>
      <c r="R291" s="30"/>
      <c r="S291" s="30"/>
      <c r="T291" s="30"/>
      <c r="U291" s="30"/>
      <c r="V291" s="30"/>
      <c r="W291" s="31"/>
      <c r="Y291" s="30"/>
      <c r="Z291" s="30"/>
      <c r="AA291" s="31"/>
      <c r="AB291" s="30"/>
      <c r="AC291" s="30"/>
      <c r="AD291" s="30"/>
      <c r="AE291" s="30"/>
      <c r="AF291" s="30"/>
      <c r="AG291" s="31"/>
    </row>
    <row r="292" customFormat="false" ht="12.75" hidden="false" customHeight="false" outlineLevel="0" collapsed="false">
      <c r="A292" s="20" t="n">
        <v>36951</v>
      </c>
      <c r="B292" s="32" t="n">
        <f aca="false">VLOOKUP($A292,'NG Summary by Day'!$A$22:$F$480,4,FALSE())*1000</f>
        <v>-16320213.9728215</v>
      </c>
      <c r="C292" s="33" t="n">
        <f aca="false">VLOOKUP(A292,'NG Summary by Day'!$T$21:$W$486,4,FALSE())</f>
        <v>-16981012.5256336</v>
      </c>
      <c r="D292" s="34" t="n">
        <f aca="false">B292-C292</f>
        <v>660798.552812055</v>
      </c>
      <c r="E292" s="32" t="n">
        <f aca="false">VLOOKUP(A292,'NG Summary by Day'!$A$22:$F$480,6,FALSE())*1000</f>
        <v>-16320213.9728215</v>
      </c>
      <c r="F292" s="34" t="n">
        <f aca="false">E292-C292</f>
        <v>660798.552812055</v>
      </c>
      <c r="G292" s="39"/>
      <c r="H292" s="35" t="n">
        <f aca="false">VLOOKUP(A292,'Power Summary by Day '!$A$19:$G$249,3,FALSE())</f>
        <v>-19745333.9244557</v>
      </c>
      <c r="I292" s="33" t="n">
        <f aca="false">VLOOKUP(A292,'Power Summary by Day '!$Y$19:$AB$251,4,FALSE())</f>
        <v>14373585.2646603</v>
      </c>
      <c r="J292" s="34" t="n">
        <f aca="false">H292-I292</f>
        <v>-34118919.189116</v>
      </c>
      <c r="K292" s="33" t="n">
        <f aca="false">VLOOKUP(A292,'Power Summary by Day '!$A$19:$G$249,7,FALSE())</f>
        <v>-19637274.5900612</v>
      </c>
      <c r="L292" s="36" t="n">
        <f aca="false">K292-I292</f>
        <v>-34010859.8547215</v>
      </c>
      <c r="M292" s="39"/>
      <c r="N292" s="29"/>
      <c r="O292" s="30"/>
      <c r="P292" s="30"/>
      <c r="Q292" s="30"/>
      <c r="R292" s="30"/>
      <c r="S292" s="30"/>
      <c r="T292" s="30"/>
      <c r="U292" s="30"/>
      <c r="V292" s="30"/>
      <c r="W292" s="31"/>
      <c r="Y292" s="30"/>
      <c r="Z292" s="30"/>
      <c r="AA292" s="31"/>
      <c r="AB292" s="30"/>
      <c r="AC292" s="30"/>
      <c r="AD292" s="30"/>
      <c r="AE292" s="30"/>
      <c r="AF292" s="30"/>
      <c r="AG292" s="31"/>
    </row>
    <row r="293" customFormat="false" ht="12.75" hidden="false" customHeight="false" outlineLevel="0" collapsed="false">
      <c r="A293" s="20" t="n">
        <v>36952</v>
      </c>
      <c r="B293" s="32" t="n">
        <f aca="false">VLOOKUP($A293,'NG Summary by Day'!$A$22:$F$480,4,FALSE())*1000</f>
        <v>4698033.09247102</v>
      </c>
      <c r="C293" s="33" t="n">
        <f aca="false">VLOOKUP(A293,'NG Summary by Day'!$T$21:$W$486,4,FALSE())</f>
        <v>8063938.04858764</v>
      </c>
      <c r="D293" s="34" t="n">
        <f aca="false">B293-C293</f>
        <v>-3365904.95611662</v>
      </c>
      <c r="E293" s="32" t="n">
        <f aca="false">VLOOKUP(A293,'NG Summary by Day'!$A$22:$F$480,6,FALSE())*1000</f>
        <v>4698033.09247102</v>
      </c>
      <c r="F293" s="34" t="n">
        <f aca="false">E293-C293</f>
        <v>-3365904.95611662</v>
      </c>
      <c r="G293" s="39"/>
      <c r="H293" s="35" t="n">
        <f aca="false">VLOOKUP(A293,'Power Summary by Day '!$A$19:$G$249,3,FALSE())</f>
        <v>6371143.77716222</v>
      </c>
      <c r="I293" s="33" t="n">
        <f aca="false">VLOOKUP(A293,'Power Summary by Day '!$Y$19:$AB$251,4,FALSE())</f>
        <v>6154657.65293973</v>
      </c>
      <c r="J293" s="34" t="n">
        <f aca="false">H293-I293</f>
        <v>216486.124222484</v>
      </c>
      <c r="K293" s="33" t="n">
        <f aca="false">VLOOKUP(A293,'Power Summary by Day '!$A$19:$G$249,7,FALSE())</f>
        <v>7202022.39479903</v>
      </c>
      <c r="L293" s="36" t="n">
        <f aca="false">K293-I293</f>
        <v>1047364.7418593</v>
      </c>
      <c r="M293" s="39"/>
      <c r="N293" s="29"/>
      <c r="O293" s="30"/>
      <c r="P293" s="30"/>
      <c r="Q293" s="30"/>
      <c r="R293" s="30"/>
      <c r="S293" s="30"/>
      <c r="T293" s="30"/>
      <c r="U293" s="30"/>
      <c r="V293" s="30"/>
      <c r="W293" s="31"/>
      <c r="Y293" s="30"/>
      <c r="Z293" s="30"/>
      <c r="AA293" s="31"/>
      <c r="AB293" s="30"/>
      <c r="AC293" s="30"/>
      <c r="AD293" s="30"/>
      <c r="AE293" s="30"/>
      <c r="AF293" s="30"/>
      <c r="AG293" s="31"/>
    </row>
    <row r="294" customFormat="false" ht="12.75" hidden="false" customHeight="false" outlineLevel="0" collapsed="false">
      <c r="A294" s="20" t="n">
        <v>36955</v>
      </c>
      <c r="B294" s="32" t="n">
        <f aca="false">VLOOKUP($A294,'NG Summary by Day'!$A$22:$F$480,4,FALSE())*1000</f>
        <v>31048273.6924203</v>
      </c>
      <c r="C294" s="33" t="n">
        <f aca="false">VLOOKUP(A294,'NG Summary by Day'!$T$21:$W$486,4,FALSE())</f>
        <v>17080299.5760357</v>
      </c>
      <c r="D294" s="34" t="n">
        <f aca="false">B294-C294</f>
        <v>13967974.1163846</v>
      </c>
      <c r="E294" s="32" t="n">
        <f aca="false">VLOOKUP(A294,'NG Summary by Day'!$A$22:$F$480,6,FALSE())*1000</f>
        <v>31048273.6924203</v>
      </c>
      <c r="F294" s="34" t="n">
        <f aca="false">E294-C294</f>
        <v>13967974.1163846</v>
      </c>
      <c r="G294" s="39"/>
      <c r="H294" s="35" t="n">
        <f aca="false">VLOOKUP(A294,'Power Summary by Day '!$A$19:$G$249,3,FALSE())</f>
        <v>39376884.9173101</v>
      </c>
      <c r="I294" s="33" t="n">
        <f aca="false">VLOOKUP(A294,'Power Summary by Day '!$Y$19:$AB$251,4,FALSE())</f>
        <v>41718391.0887377</v>
      </c>
      <c r="J294" s="34" t="n">
        <f aca="false">H294-I294</f>
        <v>-2341506.17142765</v>
      </c>
      <c r="K294" s="33" t="n">
        <f aca="false">VLOOKUP(A294,'Power Summary by Day '!$A$19:$G$249,7,FALSE())</f>
        <v>36149437.1006077</v>
      </c>
      <c r="L294" s="36" t="n">
        <f aca="false">K294-I294</f>
        <v>-5568953.98813</v>
      </c>
      <c r="M294" s="39"/>
      <c r="N294" s="29"/>
      <c r="O294" s="30"/>
      <c r="P294" s="30"/>
      <c r="Q294" s="30"/>
      <c r="R294" s="30"/>
      <c r="S294" s="30"/>
      <c r="T294" s="30"/>
      <c r="U294" s="30"/>
      <c r="V294" s="30"/>
      <c r="W294" s="31"/>
      <c r="Y294" s="30"/>
      <c r="Z294" s="30"/>
      <c r="AA294" s="31"/>
      <c r="AB294" s="30"/>
      <c r="AC294" s="30"/>
      <c r="AD294" s="30"/>
      <c r="AE294" s="30"/>
      <c r="AF294" s="30"/>
      <c r="AG294" s="31"/>
    </row>
    <row r="295" customFormat="false" ht="12.75" hidden="false" customHeight="false" outlineLevel="0" collapsed="false">
      <c r="A295" s="20" t="n">
        <v>36956</v>
      </c>
      <c r="B295" s="32" t="n">
        <f aca="false">VLOOKUP($A295,'NG Summary by Day'!$A$22:$F$480,4,FALSE())*1000</f>
        <v>-30221499.3024726</v>
      </c>
      <c r="C295" s="33" t="n">
        <f aca="false">VLOOKUP(A295,'NG Summary by Day'!$T$21:$W$486,4,FALSE())</f>
        <v>-1097425.64778854</v>
      </c>
      <c r="D295" s="34" t="n">
        <f aca="false">B295-C295</f>
        <v>-29124073.6546841</v>
      </c>
      <c r="E295" s="32" t="n">
        <f aca="false">VLOOKUP(A295,'NG Summary by Day'!$A$22:$F$480,6,FALSE())*1000</f>
        <v>-30221499.3024726</v>
      </c>
      <c r="F295" s="34" t="n">
        <f aca="false">E295-C295</f>
        <v>-29124073.6546841</v>
      </c>
      <c r="G295" s="39"/>
      <c r="H295" s="35" t="n">
        <f aca="false">VLOOKUP(A295,'Power Summary by Day '!$A$19:$G$249,3,FALSE())</f>
        <v>8568716.1170466</v>
      </c>
      <c r="I295" s="33" t="n">
        <f aca="false">VLOOKUP(A295,'Power Summary by Day '!$Y$19:$AB$251,4,FALSE())</f>
        <v>-2427459.49619028</v>
      </c>
      <c r="J295" s="34" t="n">
        <f aca="false">H295-I295</f>
        <v>10996175.6132369</v>
      </c>
      <c r="K295" s="33" t="n">
        <f aca="false">VLOOKUP(A295,'Power Summary by Day '!$A$19:$G$249,7,FALSE())</f>
        <v>7892469.10386609</v>
      </c>
      <c r="L295" s="36" t="n">
        <f aca="false">K295-I295</f>
        <v>10319928.6000564</v>
      </c>
      <c r="M295" s="39"/>
      <c r="N295" s="29"/>
      <c r="O295" s="30"/>
      <c r="P295" s="30"/>
      <c r="Q295" s="30"/>
      <c r="R295" s="30"/>
      <c r="S295" s="30"/>
      <c r="T295" s="30"/>
      <c r="U295" s="30"/>
      <c r="V295" s="30"/>
      <c r="W295" s="31"/>
      <c r="Y295" s="30"/>
      <c r="Z295" s="30"/>
      <c r="AA295" s="31"/>
      <c r="AB295" s="30"/>
      <c r="AC295" s="30"/>
      <c r="AD295" s="30"/>
      <c r="AE295" s="30"/>
      <c r="AF295" s="30"/>
      <c r="AG295" s="31"/>
    </row>
    <row r="296" customFormat="false" ht="12.75" hidden="false" customHeight="false" outlineLevel="0" collapsed="false">
      <c r="A296" s="20" t="n">
        <v>36957</v>
      </c>
      <c r="B296" s="32" t="n">
        <f aca="false">VLOOKUP($A296,'NG Summary by Day'!$A$22:$F$480,4,FALSE())*1000</f>
        <v>17558017.460876</v>
      </c>
      <c r="C296" s="33" t="n">
        <f aca="false">VLOOKUP(A296,'NG Summary by Day'!$T$21:$W$486,4,FALSE())</f>
        <v>3008797.07697532</v>
      </c>
      <c r="D296" s="34" t="n">
        <f aca="false">B296-C296</f>
        <v>14549220.3839007</v>
      </c>
      <c r="E296" s="32" t="n">
        <f aca="false">VLOOKUP(A296,'NG Summary by Day'!$A$22:$F$480,6,FALSE())*1000</f>
        <v>17558017.460876</v>
      </c>
      <c r="F296" s="34" t="n">
        <f aca="false">E296-C296</f>
        <v>14549220.3839007</v>
      </c>
      <c r="G296" s="39"/>
      <c r="H296" s="35" t="n">
        <f aca="false">VLOOKUP(A296,'Power Summary by Day '!$A$19:$G$249,3,FALSE())</f>
        <v>-4623220.5015685</v>
      </c>
      <c r="I296" s="33" t="n">
        <f aca="false">VLOOKUP(A296,'Power Summary by Day '!$Y$19:$AB$251,4,FALSE())</f>
        <v>-5791607.46320683</v>
      </c>
      <c r="J296" s="34" t="n">
        <f aca="false">H296-I296</f>
        <v>1168386.96163833</v>
      </c>
      <c r="K296" s="33" t="n">
        <f aca="false">VLOOKUP(A296,'Power Summary by Day '!$A$19:$G$249,7,FALSE())</f>
        <v>-5364389.58336723</v>
      </c>
      <c r="L296" s="36" t="n">
        <f aca="false">K296-I296</f>
        <v>427217.879839599</v>
      </c>
      <c r="M296" s="39"/>
      <c r="N296" s="29"/>
      <c r="O296" s="30"/>
      <c r="P296" s="30"/>
      <c r="Q296" s="30"/>
      <c r="R296" s="30"/>
      <c r="S296" s="30"/>
      <c r="T296" s="30"/>
      <c r="U296" s="30"/>
      <c r="V296" s="30"/>
      <c r="W296" s="31"/>
      <c r="Y296" s="30"/>
      <c r="Z296" s="30"/>
      <c r="AA296" s="31"/>
      <c r="AB296" s="30"/>
      <c r="AC296" s="30"/>
      <c r="AD296" s="30"/>
      <c r="AE296" s="30"/>
      <c r="AF296" s="30"/>
      <c r="AG296" s="31"/>
    </row>
    <row r="297" customFormat="false" ht="12.75" hidden="false" customHeight="false" outlineLevel="0" collapsed="false">
      <c r="A297" s="20" t="n">
        <v>36958</v>
      </c>
      <c r="B297" s="32" t="n">
        <f aca="false">VLOOKUP($A297,'NG Summary by Day'!$A$22:$F$480,4,FALSE())*1000</f>
        <v>1744014.17659767</v>
      </c>
      <c r="C297" s="33" t="n">
        <f aca="false">VLOOKUP(A297,'NG Summary by Day'!$T$21:$W$486,4,FALSE())</f>
        <v>-13090209.4314078</v>
      </c>
      <c r="D297" s="34" t="n">
        <f aca="false">B297-C297</f>
        <v>14834223.6080055</v>
      </c>
      <c r="E297" s="32" t="n">
        <f aca="false">VLOOKUP(A297,'NG Summary by Day'!$A$22:$F$480,6,FALSE())*1000</f>
        <v>1744014.17659767</v>
      </c>
      <c r="F297" s="34" t="n">
        <f aca="false">E297-C297</f>
        <v>14834223.6080055</v>
      </c>
      <c r="G297" s="39"/>
      <c r="H297" s="35" t="n">
        <f aca="false">VLOOKUP(A297,'Power Summary by Day '!$A$19:$G$249,3,FALSE())</f>
        <v>-2024337.43016478</v>
      </c>
      <c r="I297" s="33" t="n">
        <f aca="false">VLOOKUP(A297,'Power Summary by Day '!$Y$19:$AB$251,4,FALSE())</f>
        <v>-1646338.54278634</v>
      </c>
      <c r="J297" s="34" t="n">
        <f aca="false">H297-I297</f>
        <v>-377998.887378442</v>
      </c>
      <c r="K297" s="33" t="n">
        <f aca="false">VLOOKUP(A297,'Power Summary by Day '!$A$19:$G$249,7,FALSE())</f>
        <v>-8193428.07875531</v>
      </c>
      <c r="L297" s="36" t="n">
        <f aca="false">K297-I297</f>
        <v>-6547089.53596897</v>
      </c>
      <c r="M297" s="39"/>
      <c r="N297" s="29"/>
      <c r="O297" s="30"/>
      <c r="P297" s="30"/>
      <c r="Q297" s="30"/>
      <c r="R297" s="30"/>
      <c r="S297" s="30"/>
      <c r="T297" s="30"/>
      <c r="U297" s="30"/>
      <c r="V297" s="30"/>
      <c r="W297" s="31"/>
      <c r="Y297" s="30"/>
      <c r="Z297" s="30"/>
      <c r="AA297" s="31"/>
      <c r="AB297" s="30"/>
      <c r="AC297" s="30"/>
      <c r="AD297" s="30"/>
      <c r="AE297" s="30"/>
      <c r="AF297" s="30"/>
      <c r="AG297" s="31"/>
    </row>
    <row r="298" customFormat="false" ht="12.75" hidden="false" customHeight="false" outlineLevel="0" collapsed="false">
      <c r="A298" s="20" t="n">
        <v>36959</v>
      </c>
      <c r="B298" s="32" t="n">
        <f aca="false">VLOOKUP($A298,'NG Summary by Day'!$A$22:$F$480,4,FALSE())*1000</f>
        <v>39553448.5450016</v>
      </c>
      <c r="C298" s="33" t="n">
        <f aca="false">VLOOKUP(A298,'NG Summary by Day'!$T$21:$W$486,4,FALSE())</f>
        <v>26827021.2267879</v>
      </c>
      <c r="D298" s="34" t="n">
        <f aca="false">B298-C298</f>
        <v>12726427.3182137</v>
      </c>
      <c r="E298" s="32" t="n">
        <f aca="false">VLOOKUP(A298,'NG Summary by Day'!$A$22:$F$480,6,FALSE())*1000</f>
        <v>39553448.5450016</v>
      </c>
      <c r="F298" s="34" t="n">
        <f aca="false">E298-C298</f>
        <v>12726427.3182137</v>
      </c>
      <c r="G298" s="39"/>
      <c r="H298" s="35" t="n">
        <f aca="false">VLOOKUP(A298,'Power Summary by Day '!$A$19:$G$249,3,FALSE())</f>
        <v>-1040668.43850875</v>
      </c>
      <c r="I298" s="33" t="n">
        <f aca="false">VLOOKUP(A298,'Power Summary by Day '!$Y$19:$AB$251,4,FALSE())</f>
        <v>-8565789.81805612</v>
      </c>
      <c r="J298" s="34" t="n">
        <f aca="false">H298-I298</f>
        <v>7525121.37954737</v>
      </c>
      <c r="K298" s="33" t="n">
        <f aca="false">VLOOKUP(A298,'Power Summary by Day '!$A$19:$G$249,7,FALSE())</f>
        <v>2001216.36268146</v>
      </c>
      <c r="L298" s="36" t="n">
        <f aca="false">K298-I298</f>
        <v>10567006.1807376</v>
      </c>
      <c r="M298" s="39"/>
      <c r="N298" s="29"/>
      <c r="O298" s="30"/>
      <c r="P298" s="30"/>
      <c r="Q298" s="30"/>
      <c r="R298" s="30"/>
      <c r="S298" s="30"/>
      <c r="T298" s="30"/>
      <c r="U298" s="30"/>
      <c r="V298" s="30"/>
      <c r="W298" s="31"/>
      <c r="Y298" s="30"/>
      <c r="Z298" s="30"/>
      <c r="AA298" s="31"/>
      <c r="AB298" s="30"/>
      <c r="AC298" s="30"/>
      <c r="AD298" s="30"/>
      <c r="AE298" s="30"/>
      <c r="AF298" s="30"/>
      <c r="AG298" s="31"/>
    </row>
    <row r="299" customFormat="false" ht="12.75" hidden="false" customHeight="false" outlineLevel="0" collapsed="false">
      <c r="A299" s="20" t="n">
        <v>36962</v>
      </c>
      <c r="B299" s="32" t="n">
        <f aca="false">VLOOKUP($A299,'NG Summary by Day'!$A$22:$F$480,4,FALSE())*1000</f>
        <v>23314479.4687023</v>
      </c>
      <c r="C299" s="33" t="n">
        <f aca="false">VLOOKUP(A299,'NG Summary by Day'!$T$21:$W$486,4,FALSE())</f>
        <v>32005841.7927964</v>
      </c>
      <c r="D299" s="34" t="n">
        <f aca="false">B299-C299</f>
        <v>-8691362.3240941</v>
      </c>
      <c r="E299" s="32" t="n">
        <f aca="false">VLOOKUP(A299,'NG Summary by Day'!$A$22:$F$480,6,FALSE())*1000</f>
        <v>23314479.4687023</v>
      </c>
      <c r="F299" s="34" t="n">
        <f aca="false">E299-C299</f>
        <v>-8691362.3240941</v>
      </c>
      <c r="G299" s="39"/>
      <c r="H299" s="35" t="n">
        <f aca="false">VLOOKUP(A299,'Power Summary by Day '!$A$19:$G$249,3,FALSE())</f>
        <v>-22380922.4445558</v>
      </c>
      <c r="I299" s="33" t="n">
        <f aca="false">VLOOKUP(A299,'Power Summary by Day '!$Y$19:$AB$251,4,FALSE())</f>
        <v>-22160506.558308</v>
      </c>
      <c r="J299" s="34" t="n">
        <f aca="false">H299-I299</f>
        <v>-220415.886247799</v>
      </c>
      <c r="K299" s="33" t="n">
        <f aca="false">VLOOKUP(A299,'Power Summary by Day '!$A$19:$G$249,7,FALSE())</f>
        <v>-26445952.4955554</v>
      </c>
      <c r="L299" s="36" t="n">
        <f aca="false">K299-I299</f>
        <v>-4285445.93724739</v>
      </c>
      <c r="M299" s="39"/>
      <c r="N299" s="29"/>
      <c r="O299" s="30"/>
      <c r="P299" s="30"/>
      <c r="Q299" s="30"/>
      <c r="R299" s="30"/>
      <c r="S299" s="30"/>
      <c r="T299" s="30"/>
      <c r="U299" s="30"/>
      <c r="V299" s="30"/>
      <c r="W299" s="31"/>
      <c r="Y299" s="30"/>
      <c r="Z299" s="30"/>
      <c r="AA299" s="31"/>
      <c r="AB299" s="30"/>
      <c r="AC299" s="30"/>
      <c r="AD299" s="30"/>
      <c r="AE299" s="30"/>
      <c r="AF299" s="30"/>
      <c r="AG299" s="31"/>
    </row>
    <row r="300" customFormat="false" ht="12.75" hidden="false" customHeight="false" outlineLevel="0" collapsed="false">
      <c r="A300" s="20" t="n">
        <v>36963</v>
      </c>
      <c r="B300" s="32" t="n">
        <f aca="false">VLOOKUP($A300,'NG Summary by Day'!$A$22:$F$480,4,FALSE())*1000</f>
        <v>-19716871.596818</v>
      </c>
      <c r="C300" s="33" t="n">
        <f aca="false">VLOOKUP(A300,'NG Summary by Day'!$T$21:$W$486,4,FALSE())</f>
        <v>-6818618.57433733</v>
      </c>
      <c r="D300" s="34" t="n">
        <f aca="false">B300-C300</f>
        <v>-12898253.0224807</v>
      </c>
      <c r="E300" s="32" t="n">
        <f aca="false">VLOOKUP(A300,'NG Summary by Day'!$A$22:$F$480,6,FALSE())*1000</f>
        <v>-19716871.596818</v>
      </c>
      <c r="F300" s="34" t="n">
        <f aca="false">E300-C300</f>
        <v>-12898253.0224807</v>
      </c>
      <c r="G300" s="39"/>
      <c r="H300" s="35" t="n">
        <f aca="false">VLOOKUP(A300,'Power Summary by Day '!$A$19:$G$249,3,FALSE())</f>
        <v>-20916901.3040468</v>
      </c>
      <c r="I300" s="33" t="n">
        <f aca="false">VLOOKUP(A300,'Power Summary by Day '!$Y$19:$AB$251,4,FALSE())</f>
        <v>-20513994.9688804</v>
      </c>
      <c r="J300" s="34" t="n">
        <f aca="false">H300-I300</f>
        <v>-402906.335166391</v>
      </c>
      <c r="K300" s="33" t="n">
        <f aca="false">VLOOKUP(A300,'Power Summary by Day '!$A$19:$G$249,7,FALSE())</f>
        <v>-21154719.8899322</v>
      </c>
      <c r="L300" s="36" t="n">
        <f aca="false">K300-I300</f>
        <v>-640724.921051819</v>
      </c>
      <c r="M300" s="39"/>
      <c r="N300" s="29"/>
      <c r="O300" s="30"/>
      <c r="P300" s="30"/>
      <c r="Q300" s="30"/>
      <c r="R300" s="30"/>
      <c r="S300" s="30"/>
      <c r="T300" s="30"/>
      <c r="U300" s="30"/>
      <c r="V300" s="30"/>
      <c r="W300" s="31"/>
      <c r="Y300" s="30"/>
      <c r="Z300" s="30"/>
      <c r="AA300" s="31"/>
      <c r="AB300" s="30"/>
      <c r="AC300" s="30"/>
      <c r="AD300" s="30"/>
      <c r="AE300" s="30"/>
      <c r="AF300" s="30"/>
      <c r="AG300" s="31"/>
    </row>
    <row r="301" customFormat="false" ht="12.75" hidden="false" customHeight="false" outlineLevel="0" collapsed="false">
      <c r="A301" s="20" t="n">
        <v>36964</v>
      </c>
      <c r="B301" s="32" t="n">
        <f aca="false">VLOOKUP($A301,'NG Summary by Day'!$A$22:$F$480,4,FALSE())*1000</f>
        <v>-13307775.907908</v>
      </c>
      <c r="C301" s="33" t="n">
        <f aca="false">VLOOKUP(A301,'NG Summary by Day'!$T$21:$W$486,4,FALSE())</f>
        <v>-7075337.13566945</v>
      </c>
      <c r="D301" s="34" t="n">
        <f aca="false">B301-C301</f>
        <v>-6232438.77223857</v>
      </c>
      <c r="E301" s="32" t="n">
        <f aca="false">VLOOKUP(A301,'NG Summary by Day'!$A$22:$F$480,6,FALSE())*1000</f>
        <v>-13307775.907908</v>
      </c>
      <c r="F301" s="34" t="n">
        <f aca="false">E301-C301</f>
        <v>-6232438.77223857</v>
      </c>
      <c r="G301" s="39"/>
      <c r="H301" s="35" t="n">
        <f aca="false">VLOOKUP(A301,'Power Summary by Day '!$A$19:$G$249,3,FALSE())</f>
        <v>-9253434.86421125</v>
      </c>
      <c r="I301" s="33" t="n">
        <f aca="false">VLOOKUP(A301,'Power Summary by Day '!$Y$19:$AB$251,4,FALSE())</f>
        <v>-9264905.10829239</v>
      </c>
      <c r="J301" s="34" t="n">
        <f aca="false">H301-I301</f>
        <v>11470.2440811452</v>
      </c>
      <c r="K301" s="33" t="n">
        <f aca="false">VLOOKUP(A301,'Power Summary by Day '!$A$19:$G$249,7,FALSE())</f>
        <v>-3556374.74513059</v>
      </c>
      <c r="L301" s="36" t="n">
        <f aca="false">K301-I301</f>
        <v>5708530.3631618</v>
      </c>
      <c r="M301" s="39"/>
      <c r="N301" s="29"/>
      <c r="O301" s="30"/>
      <c r="P301" s="30"/>
      <c r="Q301" s="30"/>
      <c r="R301" s="30"/>
      <c r="S301" s="30"/>
      <c r="T301" s="30"/>
      <c r="U301" s="30"/>
      <c r="V301" s="30"/>
      <c r="W301" s="31"/>
      <c r="Y301" s="30"/>
      <c r="Z301" s="30"/>
      <c r="AA301" s="31"/>
      <c r="AB301" s="30"/>
      <c r="AC301" s="30"/>
      <c r="AD301" s="30"/>
      <c r="AE301" s="30"/>
      <c r="AF301" s="30"/>
      <c r="AG301" s="31"/>
    </row>
    <row r="302" customFormat="false" ht="12.75" hidden="false" customHeight="false" outlineLevel="0" collapsed="false">
      <c r="A302" s="20" t="n">
        <v>36965</v>
      </c>
      <c r="B302" s="32" t="n">
        <f aca="false">VLOOKUP($A302,'NG Summary by Day'!$A$22:$F$480,4,FALSE())*1000</f>
        <v>5084298.3319301</v>
      </c>
      <c r="C302" s="33" t="n">
        <f aca="false">VLOOKUP(A302,'NG Summary by Day'!$T$21:$W$486,4,FALSE())</f>
        <v>-9795460.66335997</v>
      </c>
      <c r="D302" s="34" t="n">
        <f aca="false">B302-C302</f>
        <v>14879758.9952901</v>
      </c>
      <c r="E302" s="32" t="n">
        <f aca="false">VLOOKUP(A302,'NG Summary by Day'!$A$22:$F$480,6,FALSE())*1000</f>
        <v>5084298.3319301</v>
      </c>
      <c r="F302" s="34" t="n">
        <f aca="false">E302-C302</f>
        <v>14879758.9952901</v>
      </c>
      <c r="G302" s="39"/>
      <c r="H302" s="35" t="n">
        <f aca="false">VLOOKUP(A302,'Power Summary by Day '!$A$19:$G$249,3,FALSE())</f>
        <v>15237013.1162659</v>
      </c>
      <c r="I302" s="33" t="n">
        <f aca="false">VLOOKUP(A302,'Power Summary by Day '!$Y$19:$AB$251,4,FALSE())</f>
        <v>15412460.9841428</v>
      </c>
      <c r="J302" s="34" t="n">
        <f aca="false">H302-I302</f>
        <v>-175447.867876941</v>
      </c>
      <c r="K302" s="33" t="n">
        <f aca="false">VLOOKUP(A302,'Power Summary by Day '!$A$19:$G$249,7,FALSE())</f>
        <v>12418815.466482</v>
      </c>
      <c r="L302" s="36" t="n">
        <f aca="false">K302-I302</f>
        <v>-2993645.51766076</v>
      </c>
      <c r="M302" s="39"/>
      <c r="N302" s="29"/>
      <c r="O302" s="30"/>
      <c r="P302" s="30"/>
      <c r="Q302" s="30"/>
      <c r="R302" s="30"/>
      <c r="S302" s="30"/>
      <c r="T302" s="30"/>
      <c r="U302" s="30"/>
      <c r="V302" s="30"/>
      <c r="W302" s="31"/>
      <c r="Y302" s="30"/>
      <c r="Z302" s="30"/>
      <c r="AA302" s="31"/>
      <c r="AB302" s="30"/>
      <c r="AC302" s="30"/>
      <c r="AD302" s="30"/>
      <c r="AE302" s="30"/>
      <c r="AF302" s="30"/>
      <c r="AG302" s="31"/>
    </row>
    <row r="303" customFormat="false" ht="12.75" hidden="false" customHeight="false" outlineLevel="0" collapsed="false">
      <c r="A303" s="20" t="n">
        <v>36966</v>
      </c>
      <c r="B303" s="32" t="n">
        <f aca="false">VLOOKUP($A303,'NG Summary by Day'!$A$22:$F$480,4,FALSE())*1000</f>
        <v>8762621.75795619</v>
      </c>
      <c r="C303" s="33" t="n">
        <f aca="false">VLOOKUP(A303,'NG Summary by Day'!$T$21:$W$486,4,FALSE())</f>
        <v>5885154.22920278</v>
      </c>
      <c r="D303" s="34" t="n">
        <f aca="false">B303-C303</f>
        <v>2877467.52875341</v>
      </c>
      <c r="E303" s="32" t="n">
        <f aca="false">VLOOKUP(A303,'NG Summary by Day'!$A$22:$F$480,6,FALSE())*1000</f>
        <v>8762621.75795619</v>
      </c>
      <c r="F303" s="34" t="n">
        <f aca="false">E303-C303</f>
        <v>2877467.52875341</v>
      </c>
      <c r="G303" s="39"/>
      <c r="H303" s="35" t="n">
        <f aca="false">VLOOKUP(A303,'Power Summary by Day '!$A$19:$G$249,3,FALSE())</f>
        <v>9029486.12692518</v>
      </c>
      <c r="I303" s="33" t="n">
        <f aca="false">VLOOKUP(A303,'Power Summary by Day '!$Y$19:$AB$251,4,FALSE())</f>
        <v>7696669.92695429</v>
      </c>
      <c r="J303" s="34" t="n">
        <f aca="false">H303-I303</f>
        <v>1332816.19997089</v>
      </c>
      <c r="K303" s="33" t="n">
        <f aca="false">VLOOKUP(A303,'Power Summary by Day '!$A$19:$G$249,7,FALSE())</f>
        <v>9600085.09461222</v>
      </c>
      <c r="L303" s="36" t="n">
        <f aca="false">K303-I303</f>
        <v>1903415.16765793</v>
      </c>
      <c r="M303" s="39"/>
      <c r="N303" s="29"/>
      <c r="O303" s="30"/>
      <c r="P303" s="30"/>
      <c r="Q303" s="30"/>
      <c r="R303" s="30"/>
      <c r="S303" s="30"/>
      <c r="T303" s="30"/>
      <c r="U303" s="30"/>
      <c r="V303" s="30"/>
      <c r="W303" s="31"/>
      <c r="Y303" s="30"/>
      <c r="Z303" s="30"/>
      <c r="AA303" s="31"/>
      <c r="AB303" s="30"/>
      <c r="AC303" s="30"/>
      <c r="AD303" s="30"/>
      <c r="AE303" s="30"/>
      <c r="AF303" s="30"/>
      <c r="AG303" s="31"/>
    </row>
    <row r="304" customFormat="false" ht="12.75" hidden="false" customHeight="false" outlineLevel="0" collapsed="false">
      <c r="A304" s="20" t="n">
        <v>36969</v>
      </c>
      <c r="B304" s="32" t="n">
        <f aca="false">VLOOKUP($A304,'NG Summary by Day'!$A$22:$F$480,4,FALSE())*1000</f>
        <v>33526442.2502766</v>
      </c>
      <c r="C304" s="33" t="n">
        <f aca="false">VLOOKUP(A304,'NG Summary by Day'!$T$21:$W$486,4,FALSE())</f>
        <v>24042455.1659921</v>
      </c>
      <c r="D304" s="34" t="n">
        <f aca="false">B304-C304</f>
        <v>9483987.0842845</v>
      </c>
      <c r="E304" s="32" t="n">
        <f aca="false">VLOOKUP(A304,'NG Summary by Day'!$A$22:$F$480,6,FALSE())*1000</f>
        <v>33526442.2502766</v>
      </c>
      <c r="F304" s="34" t="n">
        <f aca="false">E304-C304</f>
        <v>9483987.0842845</v>
      </c>
      <c r="G304" s="39"/>
      <c r="H304" s="35" t="n">
        <f aca="false">VLOOKUP(A304,'Power Summary by Day '!$A$19:$G$249,3,FALSE())</f>
        <v>25471205.4146615</v>
      </c>
      <c r="I304" s="33" t="n">
        <f aca="false">VLOOKUP(A304,'Power Summary by Day '!$Y$19:$AB$251,4,FALSE())</f>
        <v>26095884.0899012</v>
      </c>
      <c r="J304" s="34" t="n">
        <f aca="false">H304-I304</f>
        <v>-624678.675239723</v>
      </c>
      <c r="K304" s="33" t="n">
        <f aca="false">VLOOKUP(A304,'Power Summary by Day '!$A$19:$G$249,7,FALSE())</f>
        <v>19684028.5990417</v>
      </c>
      <c r="L304" s="36" t="n">
        <f aca="false">K304-I304</f>
        <v>-6411855.4908595</v>
      </c>
      <c r="M304" s="39"/>
      <c r="N304" s="29"/>
      <c r="O304" s="30"/>
      <c r="P304" s="30"/>
      <c r="Q304" s="30"/>
      <c r="R304" s="30"/>
      <c r="S304" s="30"/>
      <c r="T304" s="30"/>
      <c r="U304" s="30"/>
      <c r="V304" s="30"/>
      <c r="W304" s="31"/>
      <c r="Y304" s="30"/>
      <c r="Z304" s="30"/>
      <c r="AA304" s="31"/>
      <c r="AB304" s="30"/>
      <c r="AC304" s="30"/>
      <c r="AD304" s="30"/>
      <c r="AE304" s="30"/>
      <c r="AF304" s="30"/>
      <c r="AG304" s="31"/>
    </row>
    <row r="305" customFormat="false" ht="12.75" hidden="false" customHeight="false" outlineLevel="0" collapsed="false">
      <c r="A305" s="20" t="n">
        <v>36970</v>
      </c>
      <c r="B305" s="32" t="n">
        <f aca="false">VLOOKUP($A305,'NG Summary by Day'!$A$22:$F$480,4,FALSE())*1000</f>
        <v>48377459.1954523</v>
      </c>
      <c r="C305" s="33" t="n">
        <f aca="false">VLOOKUP(A305,'NG Summary by Day'!$T$21:$W$486,4,FALSE())</f>
        <v>53196425.9013753</v>
      </c>
      <c r="D305" s="34" t="n">
        <f aca="false">B305-C305</f>
        <v>-4818966.70592304</v>
      </c>
      <c r="E305" s="32" t="n">
        <f aca="false">VLOOKUP(A305,'NG Summary by Day'!$A$22:$F$480,6,FALSE())*1000</f>
        <v>48377459.1954523</v>
      </c>
      <c r="F305" s="34" t="n">
        <f aca="false">E305-C305</f>
        <v>-4818966.70592304</v>
      </c>
      <c r="G305" s="39"/>
      <c r="H305" s="35" t="n">
        <f aca="false">VLOOKUP(A305,'Power Summary by Day '!$A$19:$G$249,3,FALSE())</f>
        <v>-5626960.75077677</v>
      </c>
      <c r="I305" s="33" t="n">
        <f aca="false">VLOOKUP(A305,'Power Summary by Day '!$Y$19:$AB$251,4,FALSE())</f>
        <v>-3181951.71572026</v>
      </c>
      <c r="J305" s="34" t="n">
        <f aca="false">H305-I305</f>
        <v>-2445009.03505651</v>
      </c>
      <c r="K305" s="33" t="n">
        <f aca="false">VLOOKUP(A305,'Power Summary by Day '!$A$19:$G$249,7,FALSE())</f>
        <v>-555167.431779986</v>
      </c>
      <c r="L305" s="36" t="n">
        <f aca="false">K305-I305</f>
        <v>2626784.28394027</v>
      </c>
      <c r="M305" s="39"/>
      <c r="N305" s="29"/>
      <c r="O305" s="30"/>
      <c r="P305" s="30"/>
      <c r="Q305" s="30"/>
      <c r="R305" s="30"/>
      <c r="S305" s="30"/>
      <c r="T305" s="30"/>
      <c r="U305" s="30"/>
      <c r="V305" s="30"/>
      <c r="W305" s="31"/>
      <c r="Y305" s="30"/>
      <c r="Z305" s="30"/>
      <c r="AA305" s="31"/>
      <c r="AB305" s="30"/>
      <c r="AC305" s="30"/>
      <c r="AD305" s="30"/>
      <c r="AE305" s="30"/>
      <c r="AF305" s="30"/>
      <c r="AG305" s="31"/>
    </row>
    <row r="306" customFormat="false" ht="12.75" hidden="false" customHeight="false" outlineLevel="0" collapsed="false">
      <c r="A306" s="20" t="n">
        <v>36971</v>
      </c>
      <c r="B306" s="32" t="n">
        <f aca="false">VLOOKUP($A306,'NG Summary by Day'!$A$22:$F$480,4,FALSE())*1000</f>
        <v>3037299.7425875</v>
      </c>
      <c r="C306" s="33" t="n">
        <f aca="false">VLOOKUP(A306,'NG Summary by Day'!$T$21:$W$486,4,FALSE())</f>
        <v>42381875.0776492</v>
      </c>
      <c r="D306" s="34" t="n">
        <f aca="false">B306-C306</f>
        <v>-39344575.3350617</v>
      </c>
      <c r="E306" s="32" t="n">
        <f aca="false">VLOOKUP(A306,'NG Summary by Day'!$A$22:$F$480,6,FALSE())*1000</f>
        <v>43037299.7425875</v>
      </c>
      <c r="F306" s="34" t="n">
        <f aca="false">E306-C306</f>
        <v>655424.664938308</v>
      </c>
      <c r="G306" s="39"/>
      <c r="H306" s="35" t="n">
        <f aca="false">VLOOKUP(A306,'Power Summary by Day '!$A$19:$G$249,3,FALSE())</f>
        <v>4452972.64630765</v>
      </c>
      <c r="I306" s="33" t="n">
        <f aca="false">VLOOKUP(A306,'Power Summary by Day '!$Y$19:$AB$251,4,FALSE())</f>
        <v>-2207398.43951163</v>
      </c>
      <c r="J306" s="34" t="n">
        <f aca="false">H306-I306</f>
        <v>6660371.08581928</v>
      </c>
      <c r="K306" s="33" t="n">
        <f aca="false">VLOOKUP(A306,'Power Summary by Day '!$A$19:$G$249,7,FALSE())</f>
        <v>1174634.04599114</v>
      </c>
      <c r="L306" s="36" t="n">
        <f aca="false">K306-I306</f>
        <v>3382032.48550277</v>
      </c>
      <c r="M306" s="39"/>
      <c r="N306" s="29"/>
      <c r="O306" s="30"/>
      <c r="P306" s="30"/>
      <c r="Q306" s="30"/>
      <c r="R306" s="30"/>
      <c r="S306" s="30"/>
      <c r="T306" s="30"/>
      <c r="U306" s="30"/>
      <c r="V306" s="30"/>
      <c r="W306" s="31"/>
      <c r="Y306" s="30"/>
      <c r="Z306" s="30"/>
      <c r="AA306" s="31"/>
      <c r="AB306" s="30"/>
      <c r="AC306" s="30"/>
      <c r="AD306" s="30"/>
      <c r="AE306" s="30"/>
      <c r="AF306" s="30"/>
      <c r="AG306" s="31"/>
    </row>
    <row r="307" customFormat="false" ht="12.75" hidden="false" customHeight="false" outlineLevel="0" collapsed="false">
      <c r="A307" s="20" t="n">
        <v>36972</v>
      </c>
      <c r="B307" s="32" t="n">
        <f aca="false">VLOOKUP($A307,'NG Summary by Day'!$A$22:$F$480,4,FALSE())*1000</f>
        <v>-14356927.3980772</v>
      </c>
      <c r="C307" s="33" t="n">
        <f aca="false">VLOOKUP(A307,'NG Summary by Day'!$T$21:$W$486,4,FALSE())</f>
        <v>-7952203.47338329</v>
      </c>
      <c r="D307" s="34" t="n">
        <f aca="false">B307-C307</f>
        <v>-6404723.92469389</v>
      </c>
      <c r="E307" s="32" t="n">
        <f aca="false">VLOOKUP(A307,'NG Summary by Day'!$A$22:$F$480,6,FALSE())*1000</f>
        <v>-14356927.3980772</v>
      </c>
      <c r="F307" s="34" t="n">
        <f aca="false">E307-C307</f>
        <v>-6404723.92469389</v>
      </c>
      <c r="G307" s="39"/>
      <c r="H307" s="35" t="n">
        <f aca="false">VLOOKUP(A307,'Power Summary by Day '!$A$19:$G$249,3,FALSE())</f>
        <v>1683087.20745163</v>
      </c>
      <c r="I307" s="33" t="n">
        <f aca="false">VLOOKUP(A307,'Power Summary by Day '!$Y$19:$AB$251,4,FALSE())</f>
        <v>-6915395.95777675</v>
      </c>
      <c r="J307" s="34" t="n">
        <f aca="false">H307-I307</f>
        <v>8598483.16522838</v>
      </c>
      <c r="K307" s="33" t="n">
        <f aca="false">VLOOKUP(A307,'Power Summary by Day '!$A$19:$G$249,7,FALSE())</f>
        <v>-768298.309710985</v>
      </c>
      <c r="L307" s="36" t="n">
        <f aca="false">K307-I307</f>
        <v>6147097.64806577</v>
      </c>
      <c r="M307" s="39"/>
      <c r="N307" s="29"/>
      <c r="O307" s="30"/>
      <c r="P307" s="30"/>
      <c r="Q307" s="30"/>
      <c r="R307" s="30"/>
      <c r="S307" s="30"/>
      <c r="T307" s="30"/>
      <c r="U307" s="30"/>
      <c r="V307" s="30"/>
      <c r="W307" s="31"/>
      <c r="Y307" s="30"/>
      <c r="Z307" s="30"/>
      <c r="AA307" s="31"/>
      <c r="AB307" s="30"/>
      <c r="AC307" s="30"/>
      <c r="AD307" s="30"/>
      <c r="AE307" s="30"/>
      <c r="AF307" s="30"/>
      <c r="AG307" s="31"/>
    </row>
    <row r="308" customFormat="false" ht="12.75" hidden="false" customHeight="false" outlineLevel="0" collapsed="false">
      <c r="A308" s="20" t="n">
        <v>36973</v>
      </c>
      <c r="B308" s="32" t="n">
        <f aca="false">VLOOKUP($A308,'NG Summary by Day'!$A$22:$F$480,4,FALSE())*1000</f>
        <v>11741475.9787003</v>
      </c>
      <c r="C308" s="33" t="n">
        <f aca="false">VLOOKUP(A308,'NG Summary by Day'!$T$21:$W$486,4,FALSE())</f>
        <v>8798167.79244961</v>
      </c>
      <c r="D308" s="34" t="n">
        <f aca="false">B308-C308</f>
        <v>2943308.18625071</v>
      </c>
      <c r="E308" s="32" t="n">
        <f aca="false">VLOOKUP(A308,'NG Summary by Day'!$A$22:$F$480,6,FALSE())*1000</f>
        <v>11741475.9787003</v>
      </c>
      <c r="F308" s="34" t="n">
        <f aca="false">E308-C308</f>
        <v>2943308.18625071</v>
      </c>
      <c r="G308" s="39"/>
      <c r="H308" s="35" t="n">
        <f aca="false">VLOOKUP(A308,'Power Summary by Day '!$A$19:$G$249,3,FALSE())</f>
        <v>1179412.10148427</v>
      </c>
      <c r="I308" s="33" t="n">
        <f aca="false">VLOOKUP(A308,'Power Summary by Day '!$Y$19:$AB$251,4,FALSE())</f>
        <v>-1067832.75063223</v>
      </c>
      <c r="J308" s="34" t="n">
        <f aca="false">H308-I308</f>
        <v>2247244.8521165</v>
      </c>
      <c r="K308" s="33" t="n">
        <f aca="false">VLOOKUP(A308,'Power Summary by Day '!$A$19:$G$249,7,FALSE())</f>
        <v>4063067.72318176</v>
      </c>
      <c r="L308" s="36" t="n">
        <f aca="false">K308-I308</f>
        <v>5130900.47381399</v>
      </c>
      <c r="M308" s="39"/>
      <c r="N308" s="29"/>
      <c r="O308" s="30"/>
      <c r="P308" s="30"/>
      <c r="Q308" s="30"/>
      <c r="R308" s="30"/>
      <c r="S308" s="30"/>
      <c r="T308" s="30"/>
      <c r="U308" s="30"/>
      <c r="V308" s="30"/>
      <c r="W308" s="31"/>
      <c r="Y308" s="30"/>
      <c r="Z308" s="30"/>
      <c r="AA308" s="31"/>
      <c r="AB308" s="30"/>
      <c r="AC308" s="30"/>
      <c r="AD308" s="30"/>
      <c r="AE308" s="30"/>
      <c r="AF308" s="30"/>
      <c r="AG308" s="31"/>
    </row>
    <row r="309" customFormat="false" ht="12.75" hidden="false" customHeight="false" outlineLevel="0" collapsed="false">
      <c r="A309" s="20" t="n">
        <v>36976</v>
      </c>
      <c r="B309" s="32" t="n">
        <f aca="false">VLOOKUP($A309,'NG Summary by Day'!$A$22:$F$480,4,FALSE())*1000</f>
        <v>15112309.1443806</v>
      </c>
      <c r="C309" s="33" t="n">
        <f aca="false">VLOOKUP(A309,'NG Summary by Day'!$T$21:$W$486,4,FALSE())</f>
        <v>28773006.5761177</v>
      </c>
      <c r="D309" s="34" t="n">
        <f aca="false">B309-C309</f>
        <v>-13660697.4317371</v>
      </c>
      <c r="E309" s="32" t="n">
        <f aca="false">VLOOKUP(A309,'NG Summary by Day'!$A$22:$F$480,6,FALSE())*1000</f>
        <v>15112309.1443806</v>
      </c>
      <c r="F309" s="34" t="n">
        <f aca="false">E309-C309</f>
        <v>-13660697.4317371</v>
      </c>
      <c r="G309" s="39"/>
      <c r="H309" s="35" t="n">
        <f aca="false">VLOOKUP(A309,'Power Summary by Day '!$A$19:$G$249,3,FALSE())</f>
        <v>-4834544.36281198</v>
      </c>
      <c r="I309" s="33" t="n">
        <f aca="false">VLOOKUP(A309,'Power Summary by Day '!$Y$19:$AB$251,4,FALSE())</f>
        <v>-3921774.09723023</v>
      </c>
      <c r="J309" s="34" t="n">
        <f aca="false">H309-I309</f>
        <v>-912770.26558175</v>
      </c>
      <c r="K309" s="33" t="n">
        <f aca="false">VLOOKUP(A309,'Power Summary by Day '!$A$19:$G$249,7,FALSE())</f>
        <v>-436786.9377799</v>
      </c>
      <c r="L309" s="36" t="n">
        <f aca="false">K309-I309</f>
        <v>3484987.15945033</v>
      </c>
      <c r="M309" s="39"/>
      <c r="N309" s="29"/>
      <c r="O309" s="30"/>
      <c r="P309" s="30"/>
      <c r="Q309" s="30"/>
      <c r="R309" s="30"/>
      <c r="S309" s="30"/>
      <c r="T309" s="30"/>
      <c r="U309" s="30"/>
      <c r="V309" s="30"/>
      <c r="W309" s="31"/>
      <c r="Y309" s="30"/>
      <c r="Z309" s="30"/>
      <c r="AA309" s="31"/>
      <c r="AB309" s="30"/>
      <c r="AC309" s="30"/>
      <c r="AD309" s="30"/>
      <c r="AE309" s="30"/>
      <c r="AF309" s="30"/>
      <c r="AG309" s="31"/>
    </row>
    <row r="310" customFormat="false" ht="12.75" hidden="false" customHeight="false" outlineLevel="0" collapsed="false">
      <c r="A310" s="20" t="n">
        <v>36977</v>
      </c>
      <c r="B310" s="32" t="n">
        <f aca="false">VLOOKUP($A310,'NG Summary by Day'!$A$22:$F$480,4,FALSE())*1000</f>
        <v>-38499183.131408</v>
      </c>
      <c r="C310" s="33" t="n">
        <f aca="false">VLOOKUP(A310,'NG Summary by Day'!$T$21:$W$486,4,FALSE())</f>
        <v>-85193497.3069429</v>
      </c>
      <c r="D310" s="34" t="n">
        <f aca="false">B310-C310</f>
        <v>46694314.1755349</v>
      </c>
      <c r="E310" s="32" t="n">
        <f aca="false">VLOOKUP(A310,'NG Summary by Day'!$A$22:$F$480,6,FALSE())*1000</f>
        <v>-38499183.131408</v>
      </c>
      <c r="F310" s="34" t="n">
        <f aca="false">E310-C310</f>
        <v>46694314.1755349</v>
      </c>
      <c r="G310" s="39"/>
      <c r="H310" s="35" t="n">
        <f aca="false">VLOOKUP(A310,'Power Summary by Day '!$A$19:$G$249,3,FALSE())</f>
        <v>9320164.46509817</v>
      </c>
      <c r="I310" s="33" t="n">
        <f aca="false">VLOOKUP(A310,'Power Summary by Day '!$Y$19:$AB$251,4,FALSE())</f>
        <v>9742999.60358062</v>
      </c>
      <c r="J310" s="34" t="n">
        <f aca="false">H310-I310</f>
        <v>-422835.13848245</v>
      </c>
      <c r="K310" s="33" t="n">
        <f aca="false">VLOOKUP(A310,'Power Summary by Day '!$A$19:$G$249,7,FALSE())</f>
        <v>9992266.42877298</v>
      </c>
      <c r="L310" s="36" t="n">
        <f aca="false">K310-I310</f>
        <v>249266.825192358</v>
      </c>
      <c r="M310" s="39"/>
      <c r="N310" s="29"/>
      <c r="O310" s="30"/>
      <c r="P310" s="30"/>
      <c r="Q310" s="30"/>
      <c r="R310" s="30"/>
      <c r="S310" s="30"/>
      <c r="T310" s="30"/>
      <c r="U310" s="30"/>
      <c r="V310" s="30"/>
      <c r="W310" s="31"/>
      <c r="Y310" s="30"/>
      <c r="Z310" s="30"/>
      <c r="AA310" s="31"/>
      <c r="AB310" s="30"/>
      <c r="AC310" s="30"/>
      <c r="AD310" s="30"/>
      <c r="AE310" s="30"/>
      <c r="AF310" s="30"/>
      <c r="AG310" s="31"/>
    </row>
    <row r="311" customFormat="false" ht="12.75" hidden="false" customHeight="false" outlineLevel="0" collapsed="false">
      <c r="A311" s="20" t="n">
        <v>36978</v>
      </c>
      <c r="B311" s="32" t="n">
        <f aca="false">VLOOKUP($A311,'NG Summary by Day'!$A$22:$F$480,4,FALSE())*1000</f>
        <v>72411737.4065632</v>
      </c>
      <c r="C311" s="33" t="n">
        <f aca="false">VLOOKUP(A311,'NG Summary by Day'!$T$21:$W$486,4,FALSE())</f>
        <v>145864485.375105</v>
      </c>
      <c r="D311" s="34" t="n">
        <f aca="false">B311-C311</f>
        <v>-73452747.9685418</v>
      </c>
      <c r="E311" s="32" t="n">
        <f aca="false">VLOOKUP(A311,'NG Summary by Day'!$A$22:$F$480,6,FALSE())*1000</f>
        <v>72411737.4065632</v>
      </c>
      <c r="F311" s="34" t="n">
        <f aca="false">E311-C311</f>
        <v>-73452747.9685418</v>
      </c>
      <c r="G311" s="39"/>
      <c r="H311" s="35" t="n">
        <f aca="false">VLOOKUP(A311,'Power Summary by Day '!$A$19:$G$249,3,FALSE())</f>
        <v>-2662996.3080876</v>
      </c>
      <c r="I311" s="33" t="n">
        <f aca="false">VLOOKUP(A311,'Power Summary by Day '!$Y$19:$AB$251,4,FALSE())</f>
        <v>-2065657.45603183</v>
      </c>
      <c r="J311" s="34" t="n">
        <f aca="false">H311-I311</f>
        <v>-597338.852055773</v>
      </c>
      <c r="K311" s="33" t="n">
        <f aca="false">VLOOKUP(A311,'Power Summary by Day '!$A$19:$G$249,7,FALSE())</f>
        <v>-5519673.83042612</v>
      </c>
      <c r="L311" s="36" t="n">
        <f aca="false">K311-I311</f>
        <v>-3454016.37439429</v>
      </c>
      <c r="M311" s="39"/>
      <c r="N311" s="29"/>
      <c r="O311" s="30"/>
      <c r="P311" s="30"/>
      <c r="Q311" s="30"/>
      <c r="R311" s="30"/>
      <c r="S311" s="30"/>
      <c r="T311" s="30"/>
      <c r="U311" s="30"/>
      <c r="V311" s="30"/>
      <c r="W311" s="31"/>
      <c r="Y311" s="30"/>
      <c r="Z311" s="30"/>
      <c r="AA311" s="31"/>
      <c r="AB311" s="30"/>
      <c r="AC311" s="30"/>
      <c r="AD311" s="30"/>
      <c r="AE311" s="30"/>
      <c r="AF311" s="30"/>
      <c r="AG311" s="31"/>
    </row>
    <row r="312" customFormat="false" ht="12.75" hidden="false" customHeight="false" outlineLevel="0" collapsed="false">
      <c r="A312" s="20" t="n">
        <v>36979</v>
      </c>
      <c r="B312" s="32" t="n">
        <f aca="false">VLOOKUP($A312,'NG Summary by Day'!$A$22:$F$480,4,FALSE())*1000</f>
        <v>31121064.769318</v>
      </c>
      <c r="C312" s="33" t="n">
        <f aca="false">VLOOKUP(A312,'NG Summary by Day'!$T$21:$W$486,4,FALSE())</f>
        <v>21087394.7050557</v>
      </c>
      <c r="D312" s="34" t="n">
        <f aca="false">B312-C312</f>
        <v>10033670.0642623</v>
      </c>
      <c r="E312" s="32" t="n">
        <f aca="false">VLOOKUP(A312,'NG Summary by Day'!$A$22:$F$480,6,FALSE())*1000</f>
        <v>31121064.769318</v>
      </c>
      <c r="F312" s="34" t="n">
        <f aca="false">E312-C312</f>
        <v>10033670.0642623</v>
      </c>
      <c r="G312" s="39"/>
      <c r="H312" s="35" t="n">
        <f aca="false">VLOOKUP(A312,'Power Summary by Day '!$A$19:$G$249,3,FALSE())</f>
        <v>-5920202.32804754</v>
      </c>
      <c r="I312" s="33" t="n">
        <f aca="false">VLOOKUP(A312,'Power Summary by Day '!$Y$19:$AB$251,4,FALSE())</f>
        <v>-7242202.91056138</v>
      </c>
      <c r="J312" s="34" t="n">
        <f aca="false">H312-I312</f>
        <v>1322000.58251384</v>
      </c>
      <c r="K312" s="33" t="n">
        <f aca="false">VLOOKUP(A312,'Power Summary by Day '!$A$19:$G$249,7,FALSE())</f>
        <v>-5952603.19769588</v>
      </c>
      <c r="L312" s="36" t="n">
        <f aca="false">K312-I312</f>
        <v>1289599.7128655</v>
      </c>
      <c r="M312" s="39"/>
      <c r="N312" s="29"/>
      <c r="O312" s="30"/>
      <c r="P312" s="30"/>
      <c r="Q312" s="30"/>
      <c r="R312" s="30"/>
      <c r="S312" s="30"/>
      <c r="T312" s="30"/>
      <c r="U312" s="30"/>
      <c r="V312" s="30"/>
      <c r="W312" s="31"/>
      <c r="Y312" s="30"/>
      <c r="Z312" s="30"/>
      <c r="AA312" s="31"/>
      <c r="AB312" s="30"/>
      <c r="AC312" s="30"/>
      <c r="AD312" s="30"/>
      <c r="AE312" s="30"/>
      <c r="AF312" s="30"/>
      <c r="AG312" s="31"/>
    </row>
    <row r="313" customFormat="false" ht="12.75" hidden="false" customHeight="false" outlineLevel="0" collapsed="false">
      <c r="A313" s="20" t="n">
        <v>36980</v>
      </c>
      <c r="B313" s="32" t="n">
        <f aca="false">VLOOKUP($A313,'NG Summary by Day'!$A$22:$F$480,4,FALSE())*1000</f>
        <v>34276552.6207952</v>
      </c>
      <c r="C313" s="33" t="n">
        <f aca="false">VLOOKUP(A313,'NG Summary by Day'!$T$21:$W$486,4,FALSE())</f>
        <v>109618103.161347</v>
      </c>
      <c r="D313" s="34" t="n">
        <f aca="false">B313-C313</f>
        <v>-75341550.5405518</v>
      </c>
      <c r="E313" s="32" t="n">
        <f aca="false">VLOOKUP(A313,'NG Summary by Day'!$A$22:$F$480,6,FALSE())*1000</f>
        <v>32376552.6207952</v>
      </c>
      <c r="F313" s="34" t="n">
        <f aca="false">E313-C313</f>
        <v>-77241550.5405518</v>
      </c>
      <c r="G313" s="39"/>
      <c r="H313" s="35" t="e">
        <f aca="false">VLOOKUP(A313,'Power Summary by Day '!$A$19:$G$249,3,FALSE())</f>
        <v>#N/A</v>
      </c>
      <c r="I313" s="33" t="n">
        <f aca="false">VLOOKUP(A313,'Power Summary by Day '!$Y$19:$AB$251,4,FALSE())</f>
        <v>3891448.24365976</v>
      </c>
      <c r="J313" s="34" t="e">
        <f aca="false">H313-I313</f>
        <v>#N/A</v>
      </c>
      <c r="K313" s="33" t="e">
        <f aca="false">VLOOKUP(A313,'Power Summary by Day '!$A$19:$G$249,7,FALSE())</f>
        <v>#N/A</v>
      </c>
      <c r="L313" s="36" t="e">
        <f aca="false">K313-I313</f>
        <v>#N/A</v>
      </c>
      <c r="M313" s="39"/>
      <c r="N313" s="29"/>
      <c r="O313" s="30"/>
      <c r="P313" s="30"/>
      <c r="Q313" s="30"/>
      <c r="R313" s="30"/>
      <c r="S313" s="30"/>
      <c r="T313" s="30"/>
      <c r="U313" s="30"/>
      <c r="V313" s="30"/>
      <c r="W313" s="31"/>
      <c r="Y313" s="30"/>
      <c r="Z313" s="30"/>
      <c r="AA313" s="31"/>
      <c r="AB313" s="30"/>
      <c r="AC313" s="30"/>
      <c r="AD313" s="30"/>
      <c r="AE313" s="30"/>
      <c r="AF313" s="30"/>
      <c r="AG313" s="31"/>
    </row>
    <row r="314" customFormat="false" ht="12.75" hidden="false" customHeight="false" outlineLevel="0" collapsed="false">
      <c r="A314" s="20" t="n">
        <v>36983</v>
      </c>
      <c r="B314" s="32" t="n">
        <f aca="false">VLOOKUP($A314,'NG Summary by Day'!$A$22:$F$480,4,FALSE())*1000</f>
        <v>63715176.6793038</v>
      </c>
      <c r="C314" s="33" t="n">
        <f aca="false">VLOOKUP(A314,'NG Summary by Day'!$T$21:$W$486,4,FALSE())</f>
        <v>60939940.3014358</v>
      </c>
      <c r="D314" s="34" t="n">
        <f aca="false">B314-C314</f>
        <v>2775236.377868</v>
      </c>
      <c r="E314" s="32" t="n">
        <f aca="false">VLOOKUP(A314,'NG Summary by Day'!$A$22:$F$480,6,FALSE())*1000</f>
        <v>63715176.6793038</v>
      </c>
      <c r="F314" s="34" t="n">
        <f aca="false">E314-C314</f>
        <v>2775236.377868</v>
      </c>
      <c r="G314" s="39"/>
      <c r="H314" s="35" t="n">
        <f aca="false">VLOOKUP(A314,'Power Summary by Day '!$A$19:$G$249,3,FALSE())</f>
        <v>5960454.36622109</v>
      </c>
      <c r="I314" s="33" t="n">
        <f aca="false">VLOOKUP(A314,'Power Summary by Day '!$Y$19:$AB$251,4,FALSE())</f>
        <v>791166.969427565</v>
      </c>
      <c r="J314" s="34" t="n">
        <f aca="false">H314-I314</f>
        <v>5169287.39679352</v>
      </c>
      <c r="K314" s="33" t="n">
        <f aca="false">VLOOKUP(A314,'Power Summary by Day '!$A$19:$G$249,7,FALSE())</f>
        <v>708844.026099776</v>
      </c>
      <c r="L314" s="36" t="n">
        <f aca="false">K314-I314</f>
        <v>-82322.943327789</v>
      </c>
      <c r="M314" s="39"/>
      <c r="N314" s="29"/>
      <c r="O314" s="30"/>
      <c r="P314" s="30"/>
      <c r="Q314" s="30"/>
      <c r="R314" s="30"/>
      <c r="S314" s="30"/>
      <c r="T314" s="30"/>
      <c r="U314" s="30"/>
      <c r="V314" s="30"/>
      <c r="W314" s="31"/>
      <c r="Y314" s="30"/>
      <c r="Z314" s="30"/>
      <c r="AA314" s="31"/>
      <c r="AB314" s="30"/>
      <c r="AC314" s="30"/>
      <c r="AD314" s="30"/>
      <c r="AE314" s="30"/>
      <c r="AF314" s="30"/>
      <c r="AG314" s="31"/>
    </row>
    <row r="315" customFormat="false" ht="12.75" hidden="false" customHeight="false" outlineLevel="0" collapsed="false">
      <c r="A315" s="20" t="n">
        <v>36984</v>
      </c>
      <c r="B315" s="32" t="n">
        <f aca="false">VLOOKUP($A315,'NG Summary by Day'!$A$22:$F$480,4,FALSE())*1000</f>
        <v>51763053.6517288</v>
      </c>
      <c r="C315" s="33" t="n">
        <f aca="false">VLOOKUP(A315,'NG Summary by Day'!$T$21:$W$486,4,FALSE())</f>
        <v>20417974.5297725</v>
      </c>
      <c r="D315" s="34" t="n">
        <f aca="false">B315-C315</f>
        <v>31345079.1219563</v>
      </c>
      <c r="E315" s="32" t="n">
        <f aca="false">VLOOKUP(A315,'NG Summary by Day'!$A$22:$F$480,6,FALSE())*1000</f>
        <v>51763053.6517288</v>
      </c>
      <c r="F315" s="34" t="n">
        <f aca="false">E315-C315</f>
        <v>31345079.1219563</v>
      </c>
      <c r="G315" s="39"/>
      <c r="H315" s="35" t="n">
        <f aca="false">VLOOKUP(A315,'Power Summary by Day '!$A$19:$G$249,3,FALSE())</f>
        <v>8250766.42574519</v>
      </c>
      <c r="I315" s="33" t="n">
        <f aca="false">VLOOKUP(A315,'Power Summary by Day '!$Y$19:$AB$251,4,FALSE())</f>
        <v>4904543.96649203</v>
      </c>
      <c r="J315" s="34" t="n">
        <f aca="false">H315-I315</f>
        <v>3346222.45925316</v>
      </c>
      <c r="K315" s="33" t="n">
        <f aca="false">VLOOKUP(A315,'Power Summary by Day '!$A$19:$G$249,7,FALSE())</f>
        <v>4370330.92147763</v>
      </c>
      <c r="L315" s="36" t="n">
        <f aca="false">K315-I315</f>
        <v>-534213.045014399</v>
      </c>
      <c r="M315" s="39"/>
      <c r="N315" s="29"/>
      <c r="O315" s="30"/>
      <c r="P315" s="30"/>
      <c r="Q315" s="30"/>
      <c r="R315" s="30"/>
      <c r="S315" s="30"/>
      <c r="T315" s="30"/>
      <c r="U315" s="30"/>
      <c r="V315" s="30"/>
      <c r="W315" s="31"/>
      <c r="Y315" s="30"/>
      <c r="Z315" s="30"/>
      <c r="AA315" s="31"/>
      <c r="AB315" s="30"/>
      <c r="AC315" s="30"/>
      <c r="AD315" s="30"/>
      <c r="AE315" s="30"/>
      <c r="AF315" s="30"/>
      <c r="AG315" s="31"/>
    </row>
    <row r="316" customFormat="false" ht="12.75" hidden="false" customHeight="false" outlineLevel="0" collapsed="false">
      <c r="A316" s="20" t="n">
        <v>36985</v>
      </c>
      <c r="B316" s="32" t="n">
        <f aca="false">VLOOKUP($A316,'NG Summary by Day'!$A$22:$F$480,4,FALSE())*1000</f>
        <v>61230752.3709125</v>
      </c>
      <c r="C316" s="33" t="n">
        <f aca="false">VLOOKUP(A316,'NG Summary by Day'!$T$21:$W$486,4,FALSE())</f>
        <v>97036424.4644671</v>
      </c>
      <c r="D316" s="34" t="n">
        <f aca="false">B316-C316</f>
        <v>-35805672.0935546</v>
      </c>
      <c r="E316" s="32" t="n">
        <f aca="false">VLOOKUP(A316,'NG Summary by Day'!$A$22:$F$480,6,FALSE())*1000</f>
        <v>61230752.3709125</v>
      </c>
      <c r="F316" s="34" t="n">
        <f aca="false">E316-C316</f>
        <v>-35805672.0935546</v>
      </c>
      <c r="G316" s="39"/>
      <c r="H316" s="35" t="n">
        <f aca="false">VLOOKUP(A316,'Power Summary by Day '!$A$19:$G$249,3,FALSE())</f>
        <v>-3258129.77280103</v>
      </c>
      <c r="I316" s="33" t="n">
        <f aca="false">VLOOKUP(A316,'Power Summary by Day '!$Y$19:$AB$251,4,FALSE())</f>
        <v>-245979.043757543</v>
      </c>
      <c r="J316" s="34" t="n">
        <f aca="false">H316-I316</f>
        <v>-3012150.72904348</v>
      </c>
      <c r="K316" s="33" t="n">
        <f aca="false">VLOOKUP(A316,'Power Summary by Day '!$A$19:$G$249,7,FALSE())</f>
        <v>-12548957.1475987</v>
      </c>
      <c r="L316" s="36" t="n">
        <f aca="false">K316-I316</f>
        <v>-12302978.1038411</v>
      </c>
      <c r="M316" s="39"/>
      <c r="N316" s="29"/>
      <c r="O316" s="30"/>
      <c r="P316" s="30"/>
      <c r="Q316" s="30"/>
      <c r="R316" s="30"/>
      <c r="S316" s="30"/>
      <c r="T316" s="30"/>
      <c r="U316" s="30"/>
      <c r="V316" s="30"/>
      <c r="W316" s="31"/>
      <c r="Y316" s="30"/>
      <c r="Z316" s="30"/>
      <c r="AA316" s="31"/>
      <c r="AB316" s="30"/>
      <c r="AC316" s="30"/>
      <c r="AD316" s="30"/>
      <c r="AE316" s="30"/>
      <c r="AF316" s="30"/>
      <c r="AG316" s="31"/>
    </row>
    <row r="317" customFormat="false" ht="12.75" hidden="false" customHeight="false" outlineLevel="0" collapsed="false">
      <c r="A317" s="20" t="n">
        <v>36986</v>
      </c>
      <c r="B317" s="32" t="n">
        <f aca="false">VLOOKUP($A317,'NG Summary by Day'!$A$22:$F$480,4,FALSE())*1000</f>
        <v>-48744508.7084867</v>
      </c>
      <c r="C317" s="33" t="n">
        <f aca="false">VLOOKUP(A317,'NG Summary by Day'!$T$21:$W$486,4,FALSE())</f>
        <v>-64507550.0449229</v>
      </c>
      <c r="D317" s="34" t="n">
        <f aca="false">B317-C317</f>
        <v>15763041.3364362</v>
      </c>
      <c r="E317" s="32" t="n">
        <f aca="false">VLOOKUP(A317,'NG Summary by Day'!$A$22:$F$480,6,FALSE())*1000</f>
        <v>-48744508.7084867</v>
      </c>
      <c r="F317" s="34" t="n">
        <f aca="false">E317-C317</f>
        <v>15763041.3364362</v>
      </c>
      <c r="G317" s="39"/>
      <c r="H317" s="35" t="n">
        <f aca="false">VLOOKUP(A317,'Power Summary by Day '!$A$19:$G$249,3,FALSE())</f>
        <v>-5212447.94829133</v>
      </c>
      <c r="I317" s="33" t="n">
        <f aca="false">VLOOKUP(A317,'Power Summary by Day '!$Y$19:$AB$251,4,FALSE())</f>
        <v>6872167.11102264</v>
      </c>
      <c r="J317" s="34" t="n">
        <f aca="false">H317-I317</f>
        <v>-12084615.059314</v>
      </c>
      <c r="K317" s="33" t="n">
        <f aca="false">VLOOKUP(A317,'Power Summary by Day '!$A$19:$G$249,7,FALSE())</f>
        <v>408052.424297616</v>
      </c>
      <c r="L317" s="36" t="n">
        <f aca="false">K317-I317</f>
        <v>-6464114.68672502</v>
      </c>
      <c r="M317" s="39"/>
      <c r="N317" s="29"/>
      <c r="O317" s="30"/>
      <c r="P317" s="30"/>
      <c r="Q317" s="30"/>
      <c r="R317" s="30"/>
      <c r="S317" s="30"/>
      <c r="T317" s="30"/>
      <c r="U317" s="30"/>
      <c r="V317" s="30"/>
      <c r="W317" s="31"/>
      <c r="Y317" s="30"/>
      <c r="Z317" s="30"/>
      <c r="AA317" s="31"/>
      <c r="AB317" s="30"/>
      <c r="AC317" s="30"/>
      <c r="AD317" s="30"/>
      <c r="AE317" s="30"/>
      <c r="AF317" s="30"/>
      <c r="AG317" s="31"/>
    </row>
    <row r="318" customFormat="false" ht="12.75" hidden="false" customHeight="false" outlineLevel="0" collapsed="false">
      <c r="A318" s="20" t="n">
        <v>36987</v>
      </c>
      <c r="B318" s="32" t="n">
        <f aca="false">VLOOKUP($A318,'NG Summary by Day'!$A$22:$F$480,4,FALSE())*1000</f>
        <v>-51819872.1731263</v>
      </c>
      <c r="C318" s="33" t="n">
        <f aca="false">VLOOKUP(A318,'NG Summary by Day'!$T$21:$W$486,4,FALSE())</f>
        <v>-46180901.5007779</v>
      </c>
      <c r="D318" s="34" t="n">
        <f aca="false">B318-C318</f>
        <v>-5638970.67234843</v>
      </c>
      <c r="E318" s="32" t="n">
        <f aca="false">VLOOKUP(A318,'NG Summary by Day'!$A$22:$F$480,6,FALSE())*1000</f>
        <v>-51819872.1731263</v>
      </c>
      <c r="F318" s="34" t="n">
        <f aca="false">E318-C318</f>
        <v>-5638970.67234843</v>
      </c>
      <c r="G318" s="39"/>
      <c r="H318" s="35" t="n">
        <f aca="false">VLOOKUP(A318,'Power Summary by Day '!$A$19:$G$249,3,FALSE())</f>
        <v>-5127422.76721491</v>
      </c>
      <c r="I318" s="33" t="n">
        <f aca="false">VLOOKUP(A318,'Power Summary by Day '!$Y$19:$AB$251,4,FALSE())</f>
        <v>-2228594.79032259</v>
      </c>
      <c r="J318" s="34" t="n">
        <f aca="false">H318-I318</f>
        <v>-2898827.97689232</v>
      </c>
      <c r="K318" s="33" t="n">
        <f aca="false">VLOOKUP(A318,'Power Summary by Day '!$A$19:$G$249,7,FALSE())</f>
        <v>-16943308.0224989</v>
      </c>
      <c r="L318" s="36" t="n">
        <f aca="false">K318-I318</f>
        <v>-14714713.2321763</v>
      </c>
      <c r="M318" s="39"/>
      <c r="N318" s="29"/>
      <c r="O318" s="30"/>
      <c r="P318" s="30"/>
      <c r="Q318" s="30"/>
      <c r="R318" s="30"/>
      <c r="S318" s="30"/>
      <c r="T318" s="30"/>
      <c r="U318" s="30"/>
      <c r="V318" s="30"/>
      <c r="W318" s="31"/>
      <c r="Y318" s="30"/>
      <c r="Z318" s="30"/>
      <c r="AA318" s="31"/>
      <c r="AB318" s="30"/>
      <c r="AC318" s="30"/>
      <c r="AD318" s="30"/>
      <c r="AE318" s="30"/>
      <c r="AF318" s="30"/>
      <c r="AG318" s="31"/>
    </row>
    <row r="319" customFormat="false" ht="12.75" hidden="false" customHeight="false" outlineLevel="0" collapsed="false">
      <c r="A319" s="20" t="n">
        <v>36990</v>
      </c>
      <c r="B319" s="32" t="n">
        <f aca="false">VLOOKUP($A319,'NG Summary by Day'!$A$22:$F$480,4,FALSE())*1000</f>
        <v>-216176053.996617</v>
      </c>
      <c r="C319" s="33" t="n">
        <f aca="false">VLOOKUP(A319,'NG Summary by Day'!$T$21:$W$486,4,FALSE())</f>
        <v>-199707131.141404</v>
      </c>
      <c r="D319" s="34" t="n">
        <f aca="false">B319-C319</f>
        <v>-16468922.8552125</v>
      </c>
      <c r="E319" s="32" t="n">
        <f aca="false">VLOOKUP(A319,'NG Summary by Day'!$A$22:$F$480,6,FALSE())*1000</f>
        <v>-216176053.996617</v>
      </c>
      <c r="F319" s="34" t="n">
        <f aca="false">E319-C319</f>
        <v>-16468922.8552125</v>
      </c>
      <c r="G319" s="39"/>
      <c r="H319" s="35" t="n">
        <f aca="false">VLOOKUP(A319,'Power Summary by Day '!$A$19:$G$249,3,FALSE())</f>
        <v>7167198.51819165</v>
      </c>
      <c r="I319" s="33" t="n">
        <f aca="false">VLOOKUP(A319,'Power Summary by Day '!$Y$19:$AB$251,4,FALSE())</f>
        <v>10359615.9698118</v>
      </c>
      <c r="J319" s="34" t="n">
        <f aca="false">H319-I319</f>
        <v>-3192417.45162015</v>
      </c>
      <c r="K319" s="33" t="n">
        <f aca="false">VLOOKUP(A319,'Power Summary by Day '!$A$19:$G$249,7,FALSE())</f>
        <v>-105643.801939907</v>
      </c>
      <c r="L319" s="36" t="n">
        <f aca="false">K319-I319</f>
        <v>-10465259.7717517</v>
      </c>
      <c r="M319" s="39"/>
      <c r="N319" s="29"/>
      <c r="O319" s="30"/>
      <c r="P319" s="30"/>
      <c r="Q319" s="30"/>
      <c r="R319" s="30"/>
      <c r="S319" s="30"/>
      <c r="T319" s="30"/>
      <c r="U319" s="30"/>
      <c r="V319" s="30"/>
      <c r="W319" s="31"/>
      <c r="Y319" s="30"/>
      <c r="Z319" s="30"/>
      <c r="AA319" s="31"/>
      <c r="AB319" s="30"/>
      <c r="AC319" s="30"/>
      <c r="AD319" s="30"/>
      <c r="AE319" s="30"/>
      <c r="AF319" s="30"/>
      <c r="AG319" s="31"/>
    </row>
    <row r="320" customFormat="false" ht="12.75" hidden="false" customHeight="false" outlineLevel="0" collapsed="false">
      <c r="A320" s="20" t="n">
        <v>36991</v>
      </c>
      <c r="B320" s="32" t="n">
        <f aca="false">VLOOKUP($A320,'NG Summary by Day'!$A$22:$F$480,4,FALSE())*1000</f>
        <v>96413778.8103004</v>
      </c>
      <c r="C320" s="33" t="n">
        <f aca="false">VLOOKUP(A320,'NG Summary by Day'!$T$21:$W$486,4,FALSE())</f>
        <v>81676182.2251631</v>
      </c>
      <c r="D320" s="34" t="n">
        <f aca="false">B320-C320</f>
        <v>14737596.5851373</v>
      </c>
      <c r="E320" s="32" t="n">
        <f aca="false">VLOOKUP(A320,'NG Summary by Day'!$A$22:$F$480,6,FALSE())*1000</f>
        <v>96413778.8103004</v>
      </c>
      <c r="F320" s="34" t="n">
        <f aca="false">E320-C320</f>
        <v>14737596.5851373</v>
      </c>
      <c r="G320" s="39"/>
      <c r="H320" s="35" t="n">
        <f aca="false">VLOOKUP(A320,'Power Summary by Day '!$A$19:$G$249,3,FALSE())</f>
        <v>2800864.9327177</v>
      </c>
      <c r="I320" s="33" t="n">
        <f aca="false">VLOOKUP(A320,'Power Summary by Day '!$Y$19:$AB$251,4,FALSE())</f>
        <v>5853864.4699431</v>
      </c>
      <c r="J320" s="34" t="n">
        <f aca="false">H320-I320</f>
        <v>-3052999.5372254</v>
      </c>
      <c r="K320" s="33" t="n">
        <f aca="false">VLOOKUP(A320,'Power Summary by Day '!$A$19:$G$249,7,FALSE())</f>
        <v>806041.527208959</v>
      </c>
      <c r="L320" s="36" t="n">
        <f aca="false">K320-I320</f>
        <v>-5047822.94273414</v>
      </c>
      <c r="M320" s="39"/>
      <c r="N320" s="29"/>
      <c r="O320" s="30"/>
      <c r="P320" s="30"/>
      <c r="Q320" s="30"/>
      <c r="R320" s="30"/>
      <c r="S320" s="30"/>
      <c r="T320" s="30"/>
      <c r="U320" s="30"/>
      <c r="V320" s="30"/>
      <c r="W320" s="31"/>
      <c r="Y320" s="30"/>
      <c r="Z320" s="30"/>
      <c r="AA320" s="31"/>
      <c r="AB320" s="30"/>
      <c r="AC320" s="30"/>
      <c r="AD320" s="30"/>
      <c r="AE320" s="30"/>
      <c r="AF320" s="30"/>
      <c r="AG320" s="31"/>
    </row>
    <row r="321" customFormat="false" ht="12.75" hidden="false" customHeight="false" outlineLevel="0" collapsed="false">
      <c r="A321" s="20" t="n">
        <v>36992</v>
      </c>
      <c r="B321" s="32" t="n">
        <f aca="false">VLOOKUP($A321,'NG Summary by Day'!$A$22:$F$480,4,FALSE())*1000</f>
        <v>-68302699.6933478</v>
      </c>
      <c r="C321" s="33" t="n">
        <f aca="false">VLOOKUP(A321,'NG Summary by Day'!$T$21:$W$486,4,FALSE())</f>
        <v>-67957108.7219541</v>
      </c>
      <c r="D321" s="34" t="n">
        <f aca="false">B321-C321</f>
        <v>-345590.971393675</v>
      </c>
      <c r="E321" s="32" t="n">
        <f aca="false">VLOOKUP(A321,'NG Summary by Day'!$A$22:$F$480,6,FALSE())*1000</f>
        <v>-68302699.6933478</v>
      </c>
      <c r="F321" s="34" t="n">
        <f aca="false">E321-C321</f>
        <v>-345590.971393675</v>
      </c>
      <c r="G321" s="39"/>
      <c r="H321" s="35" t="n">
        <f aca="false">VLOOKUP(A321,'Power Summary by Day '!$A$19:$G$249,3,FALSE())</f>
        <v>5516637.09267589</v>
      </c>
      <c r="I321" s="33" t="n">
        <f aca="false">VLOOKUP(A321,'Power Summary by Day '!$Y$19:$AB$251,4,FALSE())</f>
        <v>-6075596.24553435</v>
      </c>
      <c r="J321" s="34" t="n">
        <f aca="false">H321-I321</f>
        <v>11592233.3382102</v>
      </c>
      <c r="K321" s="33" t="n">
        <f aca="false">VLOOKUP(A321,'Power Summary by Day '!$A$19:$G$249,7,FALSE())</f>
        <v>2771759.19379549</v>
      </c>
      <c r="L321" s="36" t="n">
        <f aca="false">K321-I321</f>
        <v>8847355.43932984</v>
      </c>
      <c r="M321" s="39"/>
      <c r="N321" s="29"/>
      <c r="O321" s="30"/>
      <c r="P321" s="30"/>
      <c r="Q321" s="30"/>
      <c r="R321" s="30"/>
      <c r="S321" s="30"/>
      <c r="T321" s="30"/>
      <c r="U321" s="30"/>
      <c r="V321" s="30"/>
      <c r="W321" s="31"/>
      <c r="Y321" s="30"/>
      <c r="Z321" s="30"/>
      <c r="AA321" s="31"/>
      <c r="AB321" s="30"/>
      <c r="AC321" s="30"/>
      <c r="AD321" s="30"/>
      <c r="AE321" s="30"/>
      <c r="AF321" s="30"/>
      <c r="AG321" s="31"/>
    </row>
    <row r="322" customFormat="false" ht="12.75" hidden="false" customHeight="false" outlineLevel="0" collapsed="false">
      <c r="A322" s="20" t="n">
        <v>36993</v>
      </c>
      <c r="B322" s="32" t="n">
        <f aca="false">VLOOKUP($A322,'NG Summary by Day'!$A$22:$F$480,4,FALSE())*1000</f>
        <v>-60981835.0644434</v>
      </c>
      <c r="C322" s="33" t="n">
        <f aca="false">VLOOKUP(A322,'NG Summary by Day'!$T$21:$W$486,4,FALSE())</f>
        <v>-49195859.594426</v>
      </c>
      <c r="D322" s="34" t="n">
        <f aca="false">B322-C322</f>
        <v>-11785975.4700174</v>
      </c>
      <c r="E322" s="32" t="n">
        <f aca="false">VLOOKUP(A322,'NG Summary by Day'!$A$22:$F$480,6,FALSE())*1000</f>
        <v>-60981835.0644434</v>
      </c>
      <c r="F322" s="34" t="n">
        <f aca="false">E322-C322</f>
        <v>-11785975.4700174</v>
      </c>
      <c r="G322" s="39"/>
      <c r="H322" s="35" t="n">
        <f aca="false">VLOOKUP(A322,'Power Summary by Day '!$A$19:$G$249,3,FALSE())</f>
        <v>6048818.63657304</v>
      </c>
      <c r="I322" s="33" t="n">
        <f aca="false">VLOOKUP(A322,'Power Summary by Day '!$Y$19:$AB$251,4,FALSE())</f>
        <v>7100315.17306641</v>
      </c>
      <c r="J322" s="34" t="n">
        <f aca="false">H322-I322</f>
        <v>-1051496.53649337</v>
      </c>
      <c r="K322" s="33" t="n">
        <f aca="false">VLOOKUP(A322,'Power Summary by Day '!$A$19:$G$249,7,FALSE())</f>
        <v>6160883.99650655</v>
      </c>
      <c r="L322" s="36" t="n">
        <f aca="false">K322-I322</f>
        <v>-939431.176559857</v>
      </c>
      <c r="M322" s="39"/>
      <c r="N322" s="29"/>
      <c r="O322" s="30"/>
      <c r="P322" s="30"/>
      <c r="Q322" s="30"/>
      <c r="R322" s="30"/>
      <c r="S322" s="30"/>
      <c r="T322" s="30"/>
      <c r="U322" s="30"/>
      <c r="V322" s="30"/>
      <c r="W322" s="31"/>
      <c r="Y322" s="30"/>
      <c r="Z322" s="30"/>
      <c r="AA322" s="31"/>
      <c r="AB322" s="30"/>
      <c r="AC322" s="30"/>
      <c r="AD322" s="30"/>
      <c r="AE322" s="30"/>
      <c r="AF322" s="30"/>
      <c r="AG322" s="31"/>
    </row>
    <row r="323" customFormat="false" ht="12.75" hidden="false" customHeight="false" outlineLevel="0" collapsed="false">
      <c r="A323" s="20" t="n">
        <v>36997</v>
      </c>
      <c r="B323" s="32" t="n">
        <f aca="false">VLOOKUP($A323,'NG Summary by Day'!$A$22:$F$480,4,FALSE())*1000</f>
        <v>-9924020.27097999</v>
      </c>
      <c r="C323" s="33" t="n">
        <f aca="false">VLOOKUP(A323,'NG Summary by Day'!$T$21:$W$486,4,FALSE())</f>
        <v>-8442551.0861787</v>
      </c>
      <c r="D323" s="34" t="n">
        <f aca="false">B323-C323</f>
        <v>-1481469.18480129</v>
      </c>
      <c r="E323" s="32" t="n">
        <f aca="false">VLOOKUP(A323,'NG Summary by Day'!$A$22:$F$480,6,FALSE())*1000</f>
        <v>-9924020.27097999</v>
      </c>
      <c r="F323" s="34" t="n">
        <f aca="false">E323-C323</f>
        <v>-1481469.18480129</v>
      </c>
      <c r="G323" s="39"/>
      <c r="H323" s="35" t="n">
        <f aca="false">VLOOKUP(A323,'Power Summary by Day '!$A$19:$G$249,3,FALSE())</f>
        <v>-22069844.5759312</v>
      </c>
      <c r="I323" s="33" t="n">
        <f aca="false">VLOOKUP(A323,'Power Summary by Day '!$Y$19:$AB$251,4,FALSE())</f>
        <v>-10406609.4267247</v>
      </c>
      <c r="J323" s="34" t="n">
        <f aca="false">H323-I323</f>
        <v>-11663235.1492065</v>
      </c>
      <c r="K323" s="33" t="n">
        <f aca="false">VLOOKUP(A323,'Power Summary by Day '!$A$19:$G$249,7,FALSE())</f>
        <v>-21648145.254054</v>
      </c>
      <c r="L323" s="36" t="n">
        <f aca="false">K323-I323</f>
        <v>-11241535.8273293</v>
      </c>
      <c r="M323" s="39"/>
      <c r="N323" s="29"/>
      <c r="O323" s="30"/>
      <c r="P323" s="30"/>
      <c r="Q323" s="30"/>
      <c r="R323" s="30"/>
      <c r="S323" s="30"/>
      <c r="T323" s="30"/>
      <c r="U323" s="30"/>
      <c r="V323" s="30"/>
      <c r="W323" s="31"/>
      <c r="Y323" s="30"/>
      <c r="Z323" s="30"/>
      <c r="AA323" s="31"/>
      <c r="AB323" s="30"/>
      <c r="AC323" s="30"/>
      <c r="AD323" s="30"/>
      <c r="AE323" s="30"/>
      <c r="AF323" s="30"/>
      <c r="AG323" s="31"/>
    </row>
    <row r="324" customFormat="false" ht="12.75" hidden="false" customHeight="false" outlineLevel="0" collapsed="false">
      <c r="A324" s="20" t="n">
        <v>36998</v>
      </c>
      <c r="B324" s="32" t="n">
        <f aca="false">VLOOKUP($A324,'NG Summary by Day'!$A$22:$F$480,4,FALSE())*1000</f>
        <v>-3297373.0465245</v>
      </c>
      <c r="C324" s="33" t="n">
        <f aca="false">VLOOKUP(A324,'NG Summary by Day'!$T$21:$W$486,4,FALSE())</f>
        <v>3401422.90598707</v>
      </c>
      <c r="D324" s="34" t="n">
        <f aca="false">B324-C324</f>
        <v>-6698795.95251157</v>
      </c>
      <c r="E324" s="32" t="n">
        <f aca="false">VLOOKUP(A324,'NG Summary by Day'!$A$22:$F$480,6,FALSE())*1000</f>
        <v>-3297373.0465245</v>
      </c>
      <c r="F324" s="34" t="n">
        <f aca="false">E324-C324</f>
        <v>-6698795.95251157</v>
      </c>
      <c r="G324" s="39"/>
      <c r="H324" s="35" t="n">
        <f aca="false">VLOOKUP(A324,'Power Summary by Day '!$A$19:$G$249,3,FALSE())</f>
        <v>-8509647.65719344</v>
      </c>
      <c r="I324" s="33" t="n">
        <f aca="false">VLOOKUP(A324,'Power Summary by Day '!$Y$19:$AB$251,4,FALSE())</f>
        <v>-18955753.2022011</v>
      </c>
      <c r="J324" s="34" t="n">
        <f aca="false">H324-I324</f>
        <v>10446105.5450077</v>
      </c>
      <c r="K324" s="33" t="n">
        <f aca="false">VLOOKUP(A324,'Power Summary by Day '!$A$19:$G$249,7,FALSE())</f>
        <v>-11224484.4322261</v>
      </c>
      <c r="L324" s="36" t="n">
        <f aca="false">K324-I324</f>
        <v>7731268.76997499</v>
      </c>
      <c r="M324" s="39"/>
      <c r="N324" s="29"/>
      <c r="O324" s="30"/>
      <c r="P324" s="30"/>
      <c r="Q324" s="30"/>
      <c r="R324" s="30"/>
      <c r="S324" s="30"/>
      <c r="T324" s="30"/>
      <c r="U324" s="30"/>
      <c r="V324" s="30"/>
      <c r="W324" s="31"/>
      <c r="Y324" s="30"/>
      <c r="Z324" s="30"/>
      <c r="AA324" s="31"/>
      <c r="AB324" s="30"/>
      <c r="AC324" s="30"/>
      <c r="AD324" s="30"/>
      <c r="AE324" s="30"/>
      <c r="AF324" s="30"/>
      <c r="AG324" s="31"/>
    </row>
    <row r="325" customFormat="false" ht="12.75" hidden="false" customHeight="false" outlineLevel="0" collapsed="false">
      <c r="A325" s="20" t="n">
        <v>36999</v>
      </c>
      <c r="B325" s="32" t="n">
        <f aca="false">VLOOKUP($A325,'NG Summary by Day'!$A$22:$F$480,4,FALSE())*1000</f>
        <v>-10039121.2502648</v>
      </c>
      <c r="C325" s="33" t="n">
        <f aca="false">VLOOKUP(A325,'NG Summary by Day'!$T$21:$W$486,4,FALSE())</f>
        <v>488537.694164192</v>
      </c>
      <c r="D325" s="34" t="n">
        <f aca="false">B325-C325</f>
        <v>-10527658.944429</v>
      </c>
      <c r="E325" s="32" t="n">
        <f aca="false">VLOOKUP(A325,'NG Summary by Day'!$A$22:$F$480,6,FALSE())*1000</f>
        <v>-10039121.2502648</v>
      </c>
      <c r="F325" s="34" t="n">
        <f aca="false">E325-C325</f>
        <v>-10527658.944429</v>
      </c>
      <c r="G325" s="39"/>
      <c r="H325" s="35" t="n">
        <f aca="false">VLOOKUP(A325,'Power Summary by Day '!$A$19:$G$249,3,FALSE())</f>
        <v>14102432.3693362</v>
      </c>
      <c r="I325" s="33" t="n">
        <f aca="false">VLOOKUP(A325,'Power Summary by Day '!$Y$19:$AB$251,4,FALSE())</f>
        <v>19084001.7953358</v>
      </c>
      <c r="J325" s="34" t="n">
        <f aca="false">H325-I325</f>
        <v>-4981569.42599965</v>
      </c>
      <c r="K325" s="33" t="n">
        <f aca="false">VLOOKUP(A325,'Power Summary by Day '!$A$19:$G$249,7,FALSE())</f>
        <v>11177719.2037711</v>
      </c>
      <c r="L325" s="36" t="n">
        <f aca="false">K325-I325</f>
        <v>-7906282.59156467</v>
      </c>
      <c r="M325" s="39"/>
      <c r="N325" s="29"/>
      <c r="O325" s="30"/>
      <c r="P325" s="30"/>
      <c r="Q325" s="30"/>
      <c r="R325" s="30"/>
      <c r="S325" s="30"/>
      <c r="T325" s="30"/>
      <c r="U325" s="30"/>
      <c r="V325" s="30"/>
      <c r="W325" s="31"/>
      <c r="Y325" s="30"/>
      <c r="Z325" s="30"/>
      <c r="AA325" s="31"/>
      <c r="AB325" s="30"/>
      <c r="AC325" s="30"/>
      <c r="AD325" s="30"/>
      <c r="AE325" s="30"/>
      <c r="AF325" s="30"/>
      <c r="AG325" s="31"/>
    </row>
    <row r="326" customFormat="false" ht="12.75" hidden="false" customHeight="false" outlineLevel="0" collapsed="false">
      <c r="A326" s="20" t="n">
        <v>37000</v>
      </c>
      <c r="B326" s="32" t="n">
        <f aca="false">VLOOKUP($A326,'NG Summary by Day'!$A$22:$F$480,4,FALSE())*1000</f>
        <v>52954949.1850927</v>
      </c>
      <c r="C326" s="33" t="n">
        <f aca="false">VLOOKUP(A326,'NG Summary by Day'!$T$21:$W$486,4,FALSE())</f>
        <v>-5085823.70637959</v>
      </c>
      <c r="D326" s="34" t="n">
        <f aca="false">B326-C326</f>
        <v>58040772.8914723</v>
      </c>
      <c r="E326" s="32" t="n">
        <f aca="false">VLOOKUP(A326,'NG Summary by Day'!$A$22:$F$480,6,FALSE())*1000</f>
        <v>52954949.1850927</v>
      </c>
      <c r="F326" s="34" t="n">
        <f aca="false">E326-C326</f>
        <v>58040772.8914723</v>
      </c>
      <c r="G326" s="39"/>
      <c r="H326" s="35" t="n">
        <f aca="false">VLOOKUP(A326,'Power Summary by Day '!$A$19:$G$249,3,FALSE())</f>
        <v>-7063689.89330906</v>
      </c>
      <c r="I326" s="33" t="n">
        <f aca="false">VLOOKUP(A326,'Power Summary by Day '!$Y$19:$AB$251,4,FALSE())</f>
        <v>-5802290.49255654</v>
      </c>
      <c r="J326" s="34" t="n">
        <f aca="false">H326-I326</f>
        <v>-1261399.40075252</v>
      </c>
      <c r="K326" s="33" t="n">
        <f aca="false">VLOOKUP(A326,'Power Summary by Day '!$A$19:$G$249,7,FALSE())</f>
        <v>-7717742.05357607</v>
      </c>
      <c r="L326" s="36" t="n">
        <f aca="false">K326-I326</f>
        <v>-1915451.56101953</v>
      </c>
      <c r="M326" s="39"/>
      <c r="N326" s="29"/>
      <c r="O326" s="30"/>
      <c r="P326" s="30"/>
      <c r="Q326" s="30"/>
      <c r="R326" s="30"/>
      <c r="S326" s="30"/>
      <c r="T326" s="30"/>
      <c r="U326" s="30"/>
      <c r="V326" s="30"/>
      <c r="W326" s="31"/>
      <c r="Y326" s="30"/>
      <c r="Z326" s="30"/>
      <c r="AA326" s="31"/>
      <c r="AB326" s="30"/>
      <c r="AC326" s="30"/>
      <c r="AD326" s="30"/>
      <c r="AE326" s="30"/>
      <c r="AF326" s="30"/>
      <c r="AG326" s="31"/>
    </row>
    <row r="327" customFormat="false" ht="12.75" hidden="false" customHeight="false" outlineLevel="0" collapsed="false">
      <c r="A327" s="20" t="n">
        <v>37001</v>
      </c>
      <c r="B327" s="32" t="n">
        <f aca="false">VLOOKUP($A327,'NG Summary by Day'!$A$22:$F$480,4,FALSE())*1000</f>
        <v>-55139290.9762538</v>
      </c>
      <c r="C327" s="33" t="n">
        <f aca="false">VLOOKUP(A327,'NG Summary by Day'!$T$21:$W$486,4,FALSE())</f>
        <v>-49449985.2898199</v>
      </c>
      <c r="D327" s="34" t="n">
        <f aca="false">B327-C327</f>
        <v>-5689305.6864339</v>
      </c>
      <c r="E327" s="32" t="n">
        <f aca="false">VLOOKUP(A327,'NG Summary by Day'!$A$22:$F$480,6,FALSE())*1000</f>
        <v>-55139290.9762538</v>
      </c>
      <c r="F327" s="34" t="n">
        <f aca="false">E327-C327</f>
        <v>-5689305.6864339</v>
      </c>
      <c r="G327" s="39"/>
      <c r="H327" s="35" t="n">
        <f aca="false">VLOOKUP(A327,'Power Summary by Day '!$A$19:$G$249,3,FALSE())</f>
        <v>-13690540.9987543</v>
      </c>
      <c r="I327" s="33" t="n">
        <f aca="false">VLOOKUP(A327,'Power Summary by Day '!$Y$19:$AB$251,4,FALSE())</f>
        <v>-6733651.3696354</v>
      </c>
      <c r="J327" s="34" t="n">
        <f aca="false">H327-I327</f>
        <v>-6956889.62911885</v>
      </c>
      <c r="K327" s="33" t="n">
        <f aca="false">VLOOKUP(A327,'Power Summary by Day '!$A$19:$G$249,7,FALSE())</f>
        <v>-15983874.2783091</v>
      </c>
      <c r="L327" s="36" t="n">
        <f aca="false">K327-I327</f>
        <v>-9250222.90867372</v>
      </c>
      <c r="M327" s="39"/>
      <c r="N327" s="29"/>
      <c r="O327" s="30"/>
      <c r="P327" s="30"/>
      <c r="Q327" s="30"/>
      <c r="R327" s="30"/>
      <c r="S327" s="30"/>
      <c r="T327" s="30"/>
      <c r="U327" s="30"/>
      <c r="V327" s="30"/>
      <c r="W327" s="31"/>
      <c r="Y327" s="30"/>
      <c r="Z327" s="30"/>
      <c r="AA327" s="31"/>
      <c r="AB327" s="30"/>
      <c r="AC327" s="30"/>
      <c r="AD327" s="30"/>
      <c r="AE327" s="30"/>
      <c r="AF327" s="30"/>
      <c r="AG327" s="31"/>
    </row>
    <row r="328" customFormat="false" ht="12.75" hidden="false" customHeight="false" outlineLevel="0" collapsed="false">
      <c r="A328" s="20" t="n">
        <v>37004</v>
      </c>
      <c r="B328" s="32" t="n">
        <f aca="false">VLOOKUP($A328,'NG Summary by Day'!$A$22:$F$480,4,FALSE())*1000</f>
        <v>21482847.2379169</v>
      </c>
      <c r="C328" s="33" t="n">
        <f aca="false">VLOOKUP(A328,'NG Summary by Day'!$T$21:$W$486,4,FALSE())</f>
        <v>3878033.58055378</v>
      </c>
      <c r="D328" s="34" t="n">
        <f aca="false">B328-C328</f>
        <v>17604813.6573631</v>
      </c>
      <c r="E328" s="32" t="n">
        <f aca="false">VLOOKUP(A328,'NG Summary by Day'!$A$22:$F$480,6,FALSE())*1000</f>
        <v>21482847.2379169</v>
      </c>
      <c r="F328" s="34" t="n">
        <f aca="false">E328-C328</f>
        <v>17604813.6573631</v>
      </c>
      <c r="G328" s="39"/>
      <c r="H328" s="35" t="n">
        <f aca="false">VLOOKUP(A328,'Power Summary by Day '!$A$19:$G$249,3,FALSE())</f>
        <v>27041755.4019061</v>
      </c>
      <c r="I328" s="33" t="n">
        <f aca="false">VLOOKUP(A328,'Power Summary by Day '!$Y$19:$AB$251,4,FALSE())</f>
        <v>17496186.2309542</v>
      </c>
      <c r="J328" s="34" t="n">
        <f aca="false">H328-I328</f>
        <v>9545569.17095187</v>
      </c>
      <c r="K328" s="33" t="n">
        <f aca="false">VLOOKUP(A328,'Power Summary by Day '!$A$19:$G$249,7,FALSE())</f>
        <v>25587628.663235</v>
      </c>
      <c r="L328" s="36" t="n">
        <f aca="false">K328-I328</f>
        <v>8091442.43228082</v>
      </c>
      <c r="M328" s="39"/>
      <c r="N328" s="29"/>
      <c r="O328" s="30"/>
      <c r="P328" s="30"/>
      <c r="Q328" s="30"/>
      <c r="R328" s="30"/>
      <c r="S328" s="30"/>
      <c r="T328" s="30"/>
      <c r="U328" s="30"/>
      <c r="V328" s="30"/>
      <c r="W328" s="31"/>
      <c r="Y328" s="30"/>
      <c r="Z328" s="30"/>
      <c r="AA328" s="31"/>
      <c r="AB328" s="30"/>
      <c r="AC328" s="30"/>
      <c r="AD328" s="30"/>
      <c r="AE328" s="30"/>
      <c r="AF328" s="30"/>
      <c r="AG328" s="31"/>
    </row>
    <row r="329" customFormat="false" ht="12.75" hidden="false" customHeight="false" outlineLevel="0" collapsed="false">
      <c r="A329" s="20" t="n">
        <v>37005</v>
      </c>
      <c r="B329" s="32" t="n">
        <f aca="false">VLOOKUP($A329,'NG Summary by Day'!$A$22:$F$480,4,FALSE())*1000</f>
        <v>-21226273.2414911</v>
      </c>
      <c r="C329" s="33" t="n">
        <f aca="false">VLOOKUP(A329,'NG Summary by Day'!$T$21:$W$486,4,FALSE())</f>
        <v>-8694858.32267692</v>
      </c>
      <c r="D329" s="34" t="n">
        <f aca="false">B329-C329</f>
        <v>-12531414.9188142</v>
      </c>
      <c r="E329" s="32" t="n">
        <f aca="false">VLOOKUP(A329,'NG Summary by Day'!$A$22:$F$480,6,FALSE())*1000</f>
        <v>-21226273.2414911</v>
      </c>
      <c r="F329" s="34" t="n">
        <f aca="false">E329-C329</f>
        <v>-12531414.9188142</v>
      </c>
      <c r="G329" s="39"/>
      <c r="H329" s="35" t="n">
        <f aca="false">VLOOKUP(A329,'Power Summary by Day '!$A$19:$G$249,3,FALSE())</f>
        <v>28268312.4568225</v>
      </c>
      <c r="I329" s="33" t="n">
        <f aca="false">VLOOKUP(A329,'Power Summary by Day '!$Y$19:$AB$251,4,FALSE())</f>
        <v>20342144.938398</v>
      </c>
      <c r="J329" s="34" t="n">
        <f aca="false">H329-I329</f>
        <v>7926167.51842452</v>
      </c>
      <c r="K329" s="33" t="n">
        <f aca="false">VLOOKUP(A329,'Power Summary by Day '!$A$19:$G$249,7,FALSE())</f>
        <v>27865230.2543362</v>
      </c>
      <c r="L329" s="36" t="n">
        <f aca="false">K329-I329</f>
        <v>7523085.31593819</v>
      </c>
      <c r="M329" s="39"/>
      <c r="N329" s="29"/>
      <c r="O329" s="30"/>
      <c r="P329" s="30"/>
      <c r="Q329" s="30"/>
      <c r="R329" s="30"/>
      <c r="S329" s="30"/>
      <c r="T329" s="30"/>
      <c r="U329" s="30"/>
      <c r="V329" s="30"/>
      <c r="W329" s="31"/>
      <c r="Y329" s="30"/>
      <c r="Z329" s="30"/>
      <c r="AA329" s="31"/>
      <c r="AB329" s="30"/>
      <c r="AC329" s="30"/>
      <c r="AD329" s="30"/>
      <c r="AE329" s="30"/>
      <c r="AF329" s="30"/>
      <c r="AG329" s="31"/>
    </row>
    <row r="330" customFormat="false" ht="12.75" hidden="false" customHeight="false" outlineLevel="0" collapsed="false">
      <c r="A330" s="20" t="n">
        <v>37006</v>
      </c>
      <c r="B330" s="32" t="n">
        <f aca="false">VLOOKUP($A330,'NG Summary by Day'!$A$22:$F$480,4,FALSE())*1000</f>
        <v>-157639916.152686</v>
      </c>
      <c r="C330" s="33" t="n">
        <f aca="false">VLOOKUP(A330,'NG Summary by Day'!$T$21:$W$486,4,FALSE())</f>
        <v>-143783395.368595</v>
      </c>
      <c r="D330" s="34" t="n">
        <f aca="false">B330-C330</f>
        <v>-13856520.7840905</v>
      </c>
      <c r="E330" s="32" t="n">
        <f aca="false">VLOOKUP(A330,'NG Summary by Day'!$A$22:$F$480,6,FALSE())*1000</f>
        <v>-157639916.152686</v>
      </c>
      <c r="F330" s="34" t="n">
        <f aca="false">E330-C330</f>
        <v>-13856520.7840905</v>
      </c>
      <c r="G330" s="39"/>
      <c r="H330" s="35" t="n">
        <f aca="false">VLOOKUP(A330,'Power Summary by Day '!$A$19:$G$249,3,FALSE())</f>
        <v>4262469.32884944</v>
      </c>
      <c r="I330" s="33" t="n">
        <f aca="false">VLOOKUP(A330,'Power Summary by Day '!$Y$19:$AB$251,4,FALSE())</f>
        <v>-1781827.4883245</v>
      </c>
      <c r="J330" s="34" t="n">
        <f aca="false">H330-I330</f>
        <v>6044296.81717394</v>
      </c>
      <c r="K330" s="33" t="n">
        <f aca="false">VLOOKUP(A330,'Power Summary by Day '!$A$19:$G$249,7,FALSE())</f>
        <v>3828726.56242775</v>
      </c>
      <c r="L330" s="36" t="n">
        <f aca="false">K330-I330</f>
        <v>5610554.05075225</v>
      </c>
      <c r="M330" s="39"/>
      <c r="N330" s="29"/>
      <c r="O330" s="30"/>
      <c r="P330" s="30"/>
      <c r="Q330" s="30"/>
      <c r="R330" s="30"/>
      <c r="S330" s="30"/>
      <c r="T330" s="30"/>
      <c r="U330" s="30"/>
      <c r="V330" s="30"/>
      <c r="W330" s="31"/>
      <c r="Y330" s="30"/>
      <c r="Z330" s="30"/>
      <c r="AA330" s="31"/>
      <c r="AB330" s="30"/>
      <c r="AC330" s="30"/>
      <c r="AD330" s="30"/>
      <c r="AE330" s="30"/>
      <c r="AF330" s="30"/>
      <c r="AG330" s="31"/>
    </row>
    <row r="331" customFormat="false" ht="12.75" hidden="false" customHeight="false" outlineLevel="0" collapsed="false">
      <c r="A331" s="20" t="n">
        <v>37007</v>
      </c>
      <c r="B331" s="32" t="n">
        <f aca="false">VLOOKUP($A331,'NG Summary by Day'!$A$22:$F$480,4,FALSE())*1000</f>
        <v>52549145.7252189</v>
      </c>
      <c r="C331" s="33" t="n">
        <f aca="false">VLOOKUP(A331,'NG Summary by Day'!$T$21:$W$486,4,FALSE())</f>
        <v>32444821.6739248</v>
      </c>
      <c r="D331" s="34" t="n">
        <f aca="false">B331-C331</f>
        <v>20104324.051294</v>
      </c>
      <c r="E331" s="32" t="n">
        <f aca="false">VLOOKUP(A331,'NG Summary by Day'!$A$22:$F$480,6,FALSE())*1000</f>
        <v>52549145.7252189</v>
      </c>
      <c r="F331" s="34" t="n">
        <f aca="false">E331-C331</f>
        <v>20104324.051294</v>
      </c>
      <c r="G331" s="39"/>
      <c r="H331" s="35" t="n">
        <f aca="false">VLOOKUP(A331,'Power Summary by Day '!$A$19:$G$249,3,FALSE())</f>
        <v>-922823.692045091</v>
      </c>
      <c r="I331" s="33" t="n">
        <f aca="false">VLOOKUP(A331,'Power Summary by Day '!$Y$19:$AB$251,4,FALSE())</f>
        <v>1122503.01861659</v>
      </c>
      <c r="J331" s="34" t="n">
        <f aca="false">H331-I331</f>
        <v>-2045326.71066168</v>
      </c>
      <c r="K331" s="33" t="n">
        <f aca="false">VLOOKUP(A331,'Power Summary by Day '!$A$19:$G$249,7,FALSE())</f>
        <v>-6017593.77337077</v>
      </c>
      <c r="L331" s="36" t="n">
        <f aca="false">K331-I331</f>
        <v>-7140096.79198736</v>
      </c>
      <c r="M331" s="39"/>
      <c r="N331" s="29"/>
      <c r="O331" s="30"/>
      <c r="P331" s="30"/>
      <c r="Q331" s="30"/>
      <c r="R331" s="30"/>
      <c r="S331" s="30"/>
      <c r="T331" s="30"/>
      <c r="U331" s="30"/>
      <c r="V331" s="30"/>
      <c r="W331" s="31"/>
      <c r="Y331" s="30"/>
      <c r="Z331" s="30"/>
      <c r="AA331" s="31"/>
      <c r="AB331" s="30"/>
      <c r="AC331" s="30"/>
      <c r="AD331" s="30"/>
      <c r="AE331" s="30"/>
      <c r="AF331" s="30"/>
      <c r="AG331" s="31"/>
    </row>
    <row r="332" customFormat="false" ht="12.75" hidden="false" customHeight="false" outlineLevel="0" collapsed="false">
      <c r="A332" s="20" t="n">
        <v>37008</v>
      </c>
      <c r="B332" s="32" t="n">
        <f aca="false">VLOOKUP($A332,'NG Summary by Day'!$A$22:$F$480,4,FALSE())*1000</f>
        <v>72577864.7372318</v>
      </c>
      <c r="C332" s="33" t="n">
        <f aca="false">VLOOKUP(A332,'NG Summary by Day'!$T$21:$W$486,4,FALSE())</f>
        <v>64157548.6468689</v>
      </c>
      <c r="D332" s="34" t="n">
        <f aca="false">B332-C332</f>
        <v>8420316.09036286</v>
      </c>
      <c r="E332" s="32" t="n">
        <f aca="false">VLOOKUP(A332,'NG Summary by Day'!$A$22:$F$480,6,FALSE())*1000</f>
        <v>72577864.7372318</v>
      </c>
      <c r="F332" s="34" t="n">
        <f aca="false">E332-C332</f>
        <v>8420316.09036286</v>
      </c>
      <c r="G332" s="39"/>
      <c r="H332" s="35" t="n">
        <f aca="false">VLOOKUP(A332,'Power Summary by Day '!$A$19:$G$249,3,FALSE())</f>
        <v>8456577.69379263</v>
      </c>
      <c r="I332" s="33" t="n">
        <f aca="false">VLOOKUP(A332,'Power Summary by Day '!$Y$19:$AB$251,4,FALSE())</f>
        <v>10076087.6565888</v>
      </c>
      <c r="J332" s="34" t="n">
        <f aca="false">H332-I332</f>
        <v>-1619509.96279617</v>
      </c>
      <c r="K332" s="33" t="n">
        <f aca="false">VLOOKUP(A332,'Power Summary by Day '!$A$19:$G$249,7,FALSE())</f>
        <v>9769654.80779425</v>
      </c>
      <c r="L332" s="36" t="n">
        <f aca="false">K332-I332</f>
        <v>-306432.84879455</v>
      </c>
      <c r="M332" s="39"/>
      <c r="N332" s="29"/>
      <c r="O332" s="30"/>
      <c r="P332" s="30"/>
      <c r="Q332" s="30"/>
      <c r="R332" s="30"/>
      <c r="S332" s="30"/>
      <c r="T332" s="30"/>
      <c r="U332" s="30"/>
      <c r="V332" s="30"/>
      <c r="W332" s="31"/>
      <c r="Y332" s="30"/>
      <c r="Z332" s="30"/>
      <c r="AA332" s="31"/>
      <c r="AB332" s="30"/>
      <c r="AC332" s="30"/>
      <c r="AD332" s="30"/>
      <c r="AE332" s="30"/>
      <c r="AF332" s="30"/>
      <c r="AG332" s="31"/>
    </row>
    <row r="333" customFormat="false" ht="12.75" hidden="false" customHeight="false" outlineLevel="0" collapsed="false">
      <c r="A333" s="20" t="n">
        <v>37011</v>
      </c>
      <c r="B333" s="32" t="n">
        <f aca="false">VLOOKUP($A333,'NG Summary by Day'!$A$22:$F$480,4,FALSE())*1000</f>
        <v>-16556398.0120062</v>
      </c>
      <c r="C333" s="33" t="n">
        <f aca="false">VLOOKUP(A333,'NG Summary by Day'!$T$21:$W$486,4,FALSE())</f>
        <v>-21319663.2192858</v>
      </c>
      <c r="D333" s="34" t="n">
        <f aca="false">B333-C333</f>
        <v>4763265.20727965</v>
      </c>
      <c r="E333" s="32" t="n">
        <f aca="false">VLOOKUP(A333,'NG Summary by Day'!$A$22:$F$480,6,FALSE())*1000</f>
        <v>-16556398.0120062</v>
      </c>
      <c r="F333" s="34" t="n">
        <f aca="false">E333-C333</f>
        <v>4763265.20727965</v>
      </c>
      <c r="G333" s="39"/>
      <c r="H333" s="35" t="n">
        <f aca="false">VLOOKUP(A333,'Power Summary by Day '!$A$19:$G$249,3,FALSE())</f>
        <v>4289310.25318485</v>
      </c>
      <c r="I333" s="33" t="n">
        <f aca="false">VLOOKUP(A333,'Power Summary by Day '!$Y$19:$AB$251,4,FALSE())</f>
        <v>10218226.4084998</v>
      </c>
      <c r="J333" s="34" t="n">
        <f aca="false">H333-I333</f>
        <v>-5928916.15531495</v>
      </c>
      <c r="K333" s="33" t="n">
        <f aca="false">VLOOKUP(A333,'Power Summary by Day '!$A$19:$G$249,7,FALSE())</f>
        <v>4085352.10711787</v>
      </c>
      <c r="L333" s="36" t="n">
        <f aca="false">K333-I333</f>
        <v>-6132874.30138193</v>
      </c>
      <c r="M333" s="39"/>
      <c r="N333" s="29"/>
      <c r="O333" s="30"/>
      <c r="P333" s="30"/>
      <c r="Q333" s="30"/>
      <c r="R333" s="30"/>
      <c r="S333" s="30"/>
      <c r="T333" s="30"/>
      <c r="U333" s="30"/>
      <c r="V333" s="30"/>
      <c r="W333" s="31"/>
      <c r="Y333" s="30"/>
      <c r="Z333" s="30"/>
      <c r="AA333" s="31"/>
      <c r="AB333" s="30"/>
      <c r="AC333" s="30"/>
      <c r="AD333" s="30"/>
      <c r="AE333" s="30"/>
      <c r="AF333" s="30"/>
      <c r="AG333" s="31"/>
    </row>
    <row r="334" customFormat="false" ht="12.75" hidden="false" customHeight="false" outlineLevel="0" collapsed="false">
      <c r="A334" s="20" t="n">
        <v>37012</v>
      </c>
      <c r="B334" s="32" t="n">
        <f aca="false">VLOOKUP($A334,'NG Summary by Day'!$A$22:$F$480,4,FALSE())*1000</f>
        <v>-39592860.7610468</v>
      </c>
      <c r="C334" s="33" t="n">
        <f aca="false">VLOOKUP(A334,'NG Summary by Day'!$T$21:$W$486,4,FALSE())</f>
        <v>-27168644.2168917</v>
      </c>
      <c r="D334" s="34" t="n">
        <f aca="false">B334-C334</f>
        <v>-12424216.5441551</v>
      </c>
      <c r="E334" s="32" t="n">
        <f aca="false">VLOOKUP(A334,'NG Summary by Day'!$A$22:$F$480,6,FALSE())*1000</f>
        <v>-39592860.7610468</v>
      </c>
      <c r="F334" s="34" t="n">
        <f aca="false">E334-C334</f>
        <v>-12424216.5441551</v>
      </c>
      <c r="G334" s="39"/>
      <c r="H334" s="35" t="n">
        <f aca="false">VLOOKUP(A334,'Power Summary by Day '!$A$19:$G$249,3,FALSE())</f>
        <v>4266610.84369442</v>
      </c>
      <c r="I334" s="33" t="n">
        <f aca="false">VLOOKUP(A334,'Power Summary by Day '!$Y$19:$AB$251,4,FALSE())</f>
        <v>5537414.98695529</v>
      </c>
      <c r="J334" s="34" t="n">
        <f aca="false">H334-I334</f>
        <v>-1270804.14326088</v>
      </c>
      <c r="K334" s="33" t="n">
        <f aca="false">VLOOKUP(A334,'Power Summary by Day '!$A$19:$G$249,7,FALSE())</f>
        <v>3362073.92635703</v>
      </c>
      <c r="L334" s="36" t="n">
        <f aca="false">K334-I334</f>
        <v>-2175341.06059827</v>
      </c>
      <c r="M334" s="39"/>
      <c r="N334" s="29"/>
      <c r="O334" s="30"/>
      <c r="P334" s="30"/>
      <c r="Q334" s="30"/>
      <c r="R334" s="30"/>
      <c r="S334" s="30"/>
      <c r="T334" s="30"/>
      <c r="U334" s="30"/>
      <c r="V334" s="30"/>
      <c r="W334" s="31"/>
      <c r="Y334" s="30"/>
      <c r="Z334" s="30"/>
      <c r="AA334" s="31"/>
      <c r="AB334" s="30"/>
      <c r="AC334" s="30"/>
      <c r="AD334" s="30"/>
      <c r="AE334" s="30"/>
      <c r="AF334" s="30"/>
      <c r="AG334" s="31"/>
    </row>
    <row r="335" customFormat="false" ht="12.75" hidden="false" customHeight="false" outlineLevel="0" collapsed="false">
      <c r="A335" s="20" t="n">
        <v>37013</v>
      </c>
      <c r="B335" s="32" t="n">
        <f aca="false">VLOOKUP($A335,'NG Summary by Day'!$A$22:$F$480,4,FALSE())*1000</f>
        <v>2510609.65842801</v>
      </c>
      <c r="C335" s="33" t="n">
        <f aca="false">VLOOKUP(A335,'NG Summary by Day'!$T$21:$W$486,4,FALSE())</f>
        <v>-2155344.15107584</v>
      </c>
      <c r="D335" s="34" t="n">
        <f aca="false">B335-C335</f>
        <v>4665953.80950385</v>
      </c>
      <c r="E335" s="32" t="n">
        <f aca="false">VLOOKUP(A335,'NG Summary by Day'!$A$22:$F$480,6,FALSE())*1000</f>
        <v>2510609.65842801</v>
      </c>
      <c r="F335" s="34" t="n">
        <f aca="false">E335-C335</f>
        <v>4665953.80950385</v>
      </c>
      <c r="G335" s="39"/>
      <c r="H335" s="35" t="n">
        <f aca="false">VLOOKUP(A335,'Power Summary by Day '!$A$19:$G$249,3,FALSE())</f>
        <v>25940890.1256131</v>
      </c>
      <c r="I335" s="33" t="n">
        <f aca="false">VLOOKUP(A335,'Power Summary by Day '!$Y$19:$AB$251,4,FALSE())</f>
        <v>25506613.7556735</v>
      </c>
      <c r="J335" s="34" t="n">
        <f aca="false">H335-I335</f>
        <v>434276.369939607</v>
      </c>
      <c r="K335" s="33" t="n">
        <f aca="false">VLOOKUP(A335,'Power Summary by Day '!$A$19:$G$249,7,FALSE())</f>
        <v>24672553.9511048</v>
      </c>
      <c r="L335" s="36" t="n">
        <f aca="false">K335-I335</f>
        <v>-834059.804568693</v>
      </c>
      <c r="M335" s="39"/>
      <c r="N335" s="29"/>
      <c r="O335" s="30"/>
      <c r="P335" s="30"/>
      <c r="Q335" s="30"/>
      <c r="R335" s="30"/>
      <c r="S335" s="30"/>
      <c r="T335" s="30"/>
      <c r="U335" s="30"/>
      <c r="V335" s="30"/>
      <c r="W335" s="31"/>
      <c r="Y335" s="30"/>
      <c r="Z335" s="30"/>
      <c r="AA335" s="31"/>
      <c r="AB335" s="30"/>
      <c r="AC335" s="30"/>
      <c r="AD335" s="30"/>
      <c r="AE335" s="30"/>
      <c r="AF335" s="30"/>
      <c r="AG335" s="31"/>
    </row>
    <row r="336" customFormat="false" ht="12.75" hidden="false" customHeight="false" outlineLevel="0" collapsed="false">
      <c r="A336" s="20" t="n">
        <v>37014</v>
      </c>
      <c r="B336" s="32" t="n">
        <f aca="false">VLOOKUP($A336,'NG Summary by Day'!$A$22:$F$480,4,FALSE())*1000</f>
        <v>-22513701.1935321</v>
      </c>
      <c r="C336" s="33" t="n">
        <f aca="false">VLOOKUP(A336,'NG Summary by Day'!$T$21:$W$486,4,FALSE())</f>
        <v>-19129588.8071671</v>
      </c>
      <c r="D336" s="34" t="n">
        <f aca="false">B336-C336</f>
        <v>-3384112.38636501</v>
      </c>
      <c r="E336" s="32" t="n">
        <f aca="false">VLOOKUP(A336,'NG Summary by Day'!$A$22:$F$480,6,FALSE())*1000</f>
        <v>-22513701.1935321</v>
      </c>
      <c r="F336" s="34" t="n">
        <f aca="false">E336-C336</f>
        <v>-3384112.38636501</v>
      </c>
      <c r="G336" s="39"/>
      <c r="H336" s="35" t="n">
        <f aca="false">VLOOKUP(A336,'Power Summary by Day '!$A$19:$G$249,3,FALSE())</f>
        <v>-3062828.48222078</v>
      </c>
      <c r="I336" s="33" t="n">
        <f aca="false">VLOOKUP(A336,'Power Summary by Day '!$Y$19:$AB$251,4,FALSE())</f>
        <v>2112347.82986925</v>
      </c>
      <c r="J336" s="34" t="n">
        <f aca="false">H336-I336</f>
        <v>-5175176.31209003</v>
      </c>
      <c r="K336" s="33" t="n">
        <f aca="false">VLOOKUP(A336,'Power Summary by Day '!$A$19:$G$249,7,FALSE())</f>
        <v>1343732.49424591</v>
      </c>
      <c r="L336" s="36" t="n">
        <f aca="false">K336-I336</f>
        <v>-768615.335623344</v>
      </c>
      <c r="M336" s="39"/>
      <c r="N336" s="29"/>
      <c r="O336" s="30"/>
      <c r="P336" s="30"/>
      <c r="Q336" s="30"/>
      <c r="R336" s="30"/>
      <c r="S336" s="30"/>
      <c r="T336" s="30"/>
      <c r="U336" s="30"/>
      <c r="V336" s="30"/>
      <c r="W336" s="31"/>
      <c r="Y336" s="30"/>
      <c r="Z336" s="30"/>
      <c r="AA336" s="31"/>
      <c r="AB336" s="30"/>
      <c r="AC336" s="30"/>
      <c r="AD336" s="30"/>
      <c r="AE336" s="30"/>
      <c r="AF336" s="30"/>
      <c r="AG336" s="31"/>
    </row>
    <row r="337" customFormat="false" ht="12.75" hidden="false" customHeight="false" outlineLevel="0" collapsed="false">
      <c r="A337" s="20" t="n">
        <v>37015</v>
      </c>
      <c r="B337" s="32" t="n">
        <f aca="false">VLOOKUP($A337,'NG Summary by Day'!$A$22:$F$480,4,FALSE())*1000</f>
        <v>27511813.5381011</v>
      </c>
      <c r="C337" s="33" t="n">
        <f aca="false">VLOOKUP(A337,'NG Summary by Day'!$T$21:$W$486,4,FALSE())</f>
        <v>30974687.039954</v>
      </c>
      <c r="D337" s="34" t="n">
        <f aca="false">B337-C337</f>
        <v>-3462873.50185289</v>
      </c>
      <c r="E337" s="32" t="n">
        <f aca="false">VLOOKUP(A337,'NG Summary by Day'!$A$22:$F$480,6,FALSE())*1000</f>
        <v>27511813.5381011</v>
      </c>
      <c r="F337" s="34" t="n">
        <f aca="false">E337-C337</f>
        <v>-3462873.50185289</v>
      </c>
      <c r="G337" s="39"/>
      <c r="H337" s="35" t="n">
        <f aca="false">VLOOKUP(A337,'Power Summary by Day '!$A$19:$G$249,3,FALSE())</f>
        <v>-8701371.47414978</v>
      </c>
      <c r="I337" s="33" t="n">
        <f aca="false">VLOOKUP(A337,'Power Summary by Day '!$Y$19:$AB$251,4,FALSE())</f>
        <v>-10037963.462016</v>
      </c>
      <c r="J337" s="34" t="n">
        <f aca="false">H337-I337</f>
        <v>1336591.98786622</v>
      </c>
      <c r="K337" s="33" t="n">
        <f aca="false">VLOOKUP(A337,'Power Summary by Day '!$A$19:$G$249,7,FALSE())</f>
        <v>-8480077.33263606</v>
      </c>
      <c r="L337" s="36" t="n">
        <f aca="false">K337-I337</f>
        <v>1557886.12937994</v>
      </c>
      <c r="M337" s="39"/>
      <c r="N337" s="29"/>
      <c r="O337" s="30"/>
      <c r="P337" s="30"/>
      <c r="Q337" s="30"/>
      <c r="R337" s="30"/>
      <c r="S337" s="30"/>
      <c r="T337" s="30"/>
      <c r="U337" s="30"/>
      <c r="V337" s="30"/>
      <c r="W337" s="31"/>
      <c r="Y337" s="30"/>
      <c r="Z337" s="30"/>
      <c r="AA337" s="31"/>
      <c r="AB337" s="30"/>
      <c r="AC337" s="30"/>
      <c r="AD337" s="30"/>
      <c r="AE337" s="30"/>
      <c r="AF337" s="30"/>
      <c r="AG337" s="31"/>
    </row>
    <row r="338" customFormat="false" ht="12.75" hidden="false" customHeight="false" outlineLevel="0" collapsed="false">
      <c r="A338" s="20" t="n">
        <v>37018</v>
      </c>
      <c r="B338" s="32" t="n">
        <f aca="false">VLOOKUP($A338,'NG Summary by Day'!$A$22:$F$480,4,FALSE())*1000</f>
        <v>43844522.4340852</v>
      </c>
      <c r="C338" s="33" t="n">
        <f aca="false">VLOOKUP(A338,'NG Summary by Day'!$T$21:$W$486,4,FALSE())</f>
        <v>41947248.4537767</v>
      </c>
      <c r="D338" s="34" t="n">
        <f aca="false">B338-C338</f>
        <v>1897273.98030853</v>
      </c>
      <c r="E338" s="32" t="n">
        <f aca="false">VLOOKUP(A338,'NG Summary by Day'!$A$22:$F$480,6,FALSE())*1000</f>
        <v>43844522.4340852</v>
      </c>
      <c r="F338" s="34" t="n">
        <f aca="false">E338-C338</f>
        <v>1897273.98030853</v>
      </c>
      <c r="G338" s="39"/>
      <c r="H338" s="35" t="n">
        <f aca="false">VLOOKUP(A338,'Power Summary by Day '!$A$19:$G$249,3,FALSE())</f>
        <v>38663741.1654165</v>
      </c>
      <c r="I338" s="33" t="n">
        <f aca="false">VLOOKUP(A338,'Power Summary by Day '!$Y$19:$AB$251,4,FALSE())</f>
        <v>20609524.8695496</v>
      </c>
      <c r="J338" s="34" t="n">
        <f aca="false">H338-I338</f>
        <v>18054216.2958669</v>
      </c>
      <c r="K338" s="33" t="n">
        <f aca="false">VLOOKUP(A338,'Power Summary by Day '!$A$19:$G$249,7,FALSE())</f>
        <v>37589421.2053913</v>
      </c>
      <c r="L338" s="36" t="n">
        <f aca="false">K338-I338</f>
        <v>16979896.3358417</v>
      </c>
      <c r="M338" s="39"/>
      <c r="N338" s="29"/>
      <c r="O338" s="30"/>
      <c r="P338" s="30"/>
      <c r="Q338" s="30"/>
      <c r="R338" s="30"/>
      <c r="S338" s="30"/>
      <c r="T338" s="30"/>
      <c r="U338" s="30"/>
      <c r="V338" s="30"/>
      <c r="W338" s="31"/>
      <c r="Y338" s="30"/>
      <c r="Z338" s="30"/>
      <c r="AA338" s="31"/>
      <c r="AB338" s="30"/>
      <c r="AC338" s="30"/>
      <c r="AD338" s="30"/>
      <c r="AE338" s="30"/>
      <c r="AF338" s="30"/>
      <c r="AG338" s="31"/>
    </row>
    <row r="339" customFormat="false" ht="12.75" hidden="false" customHeight="false" outlineLevel="0" collapsed="false">
      <c r="A339" s="20" t="n">
        <v>37019</v>
      </c>
      <c r="B339" s="32" t="n">
        <f aca="false">VLOOKUP($A339,'NG Summary by Day'!$A$22:$F$480,4,FALSE())*1000</f>
        <v>-87489474.7895241</v>
      </c>
      <c r="C339" s="33" t="n">
        <f aca="false">VLOOKUP(A339,'NG Summary by Day'!$T$21:$W$486,4,FALSE())</f>
        <v>-85746883.8520885</v>
      </c>
      <c r="D339" s="34" t="n">
        <f aca="false">B339-C339</f>
        <v>-1742590.93743564</v>
      </c>
      <c r="E339" s="32" t="n">
        <f aca="false">VLOOKUP(A339,'NG Summary by Day'!$A$22:$F$480,6,FALSE())*1000</f>
        <v>-87489474.7895241</v>
      </c>
      <c r="F339" s="34" t="n">
        <f aca="false">E339-C339</f>
        <v>-1742590.93743564</v>
      </c>
      <c r="G339" s="39"/>
      <c r="H339" s="35" t="n">
        <f aca="false">VLOOKUP(A339,'Power Summary by Day '!$A$19:$G$249,3,FALSE())</f>
        <v>-17894706.7288316</v>
      </c>
      <c r="I339" s="33" t="n">
        <f aca="false">VLOOKUP(A339,'Power Summary by Day '!$Y$19:$AB$251,4,FALSE())</f>
        <v>-17103761.5393155</v>
      </c>
      <c r="J339" s="34" t="n">
        <f aca="false">H339-I339</f>
        <v>-790945.189516142</v>
      </c>
      <c r="K339" s="33" t="n">
        <f aca="false">VLOOKUP(A339,'Power Summary by Day '!$A$19:$G$249,7,FALSE())</f>
        <v>-18241410.6503884</v>
      </c>
      <c r="L339" s="36" t="n">
        <f aca="false">K339-I339</f>
        <v>-1137649.11107286</v>
      </c>
      <c r="M339" s="39"/>
      <c r="N339" s="29"/>
      <c r="O339" s="30"/>
      <c r="P339" s="30"/>
      <c r="Q339" s="30"/>
      <c r="R339" s="30"/>
      <c r="S339" s="30"/>
      <c r="T339" s="30"/>
      <c r="U339" s="30"/>
      <c r="V339" s="30"/>
      <c r="W339" s="31"/>
      <c r="Y339" s="30"/>
      <c r="Z339" s="30"/>
      <c r="AA339" s="31"/>
      <c r="AB339" s="30"/>
      <c r="AC339" s="30"/>
      <c r="AD339" s="30"/>
      <c r="AE339" s="30"/>
      <c r="AF339" s="30"/>
      <c r="AG339" s="31"/>
    </row>
    <row r="340" customFormat="false" ht="12.75" hidden="false" customHeight="false" outlineLevel="0" collapsed="false">
      <c r="A340" s="20" t="n">
        <v>37020</v>
      </c>
      <c r="B340" s="32" t="n">
        <f aca="false">VLOOKUP($A340,'NG Summary by Day'!$A$22:$F$480,4,FALSE())*1000</f>
        <v>49243981.6521908</v>
      </c>
      <c r="C340" s="33" t="n">
        <f aca="false">VLOOKUP(A340,'NG Summary by Day'!$T$21:$W$486,4,FALSE())</f>
        <v>49497768.4941429</v>
      </c>
      <c r="D340" s="34" t="n">
        <f aca="false">B340-C340</f>
        <v>-253786.841952145</v>
      </c>
      <c r="E340" s="32" t="n">
        <f aca="false">VLOOKUP(A340,'NG Summary by Day'!$A$22:$F$480,6,FALSE())*1000</f>
        <v>49243981.6521908</v>
      </c>
      <c r="F340" s="34" t="n">
        <f aca="false">E340-C340</f>
        <v>-253786.841952145</v>
      </c>
      <c r="G340" s="39"/>
      <c r="H340" s="35" t="n">
        <f aca="false">VLOOKUP(A340,'Power Summary by Day '!$A$19:$G$249,3,FALSE())</f>
        <v>22831709.2980209</v>
      </c>
      <c r="I340" s="33" t="n">
        <f aca="false">VLOOKUP(A340,'Power Summary by Day '!$Y$19:$AB$251,4,FALSE())</f>
        <v>13336815.8545478</v>
      </c>
      <c r="J340" s="34" t="n">
        <f aca="false">H340-I340</f>
        <v>9494893.44347313</v>
      </c>
      <c r="K340" s="33" t="n">
        <f aca="false">VLOOKUP(A340,'Power Summary by Day '!$A$19:$G$249,7,FALSE())</f>
        <v>21917763.9752983</v>
      </c>
      <c r="L340" s="36" t="n">
        <f aca="false">K340-I340</f>
        <v>8580948.12075049</v>
      </c>
      <c r="M340" s="39"/>
      <c r="N340" s="29"/>
      <c r="O340" s="30"/>
      <c r="P340" s="30"/>
      <c r="Q340" s="30"/>
      <c r="R340" s="30"/>
      <c r="S340" s="30"/>
      <c r="T340" s="30"/>
      <c r="U340" s="30"/>
      <c r="V340" s="30"/>
      <c r="W340" s="31"/>
      <c r="Y340" s="30"/>
      <c r="Z340" s="30"/>
      <c r="AA340" s="31"/>
      <c r="AB340" s="30"/>
      <c r="AC340" s="30"/>
      <c r="AD340" s="30"/>
      <c r="AE340" s="30"/>
      <c r="AF340" s="30"/>
      <c r="AG340" s="31"/>
    </row>
    <row r="341" customFormat="false" ht="12.75" hidden="false" customHeight="false" outlineLevel="0" collapsed="false">
      <c r="A341" s="20" t="n">
        <v>37021</v>
      </c>
      <c r="B341" s="32" t="n">
        <f aca="false">VLOOKUP($A341,'NG Summary by Day'!$A$22:$F$480,4,FALSE())*1000</f>
        <v>-32092927.4476538</v>
      </c>
      <c r="C341" s="33" t="n">
        <f aca="false">VLOOKUP(A341,'NG Summary by Day'!$T$21:$W$486,4,FALSE())</f>
        <v>-29056213.0951879</v>
      </c>
      <c r="D341" s="34" t="n">
        <f aca="false">B341-C341</f>
        <v>-3036714.35246591</v>
      </c>
      <c r="E341" s="32" t="n">
        <f aca="false">VLOOKUP(A341,'NG Summary by Day'!$A$22:$F$480,6,FALSE())*1000</f>
        <v>-32092927.4476538</v>
      </c>
      <c r="F341" s="34" t="n">
        <f aca="false">E341-C341</f>
        <v>-3036714.35246591</v>
      </c>
      <c r="G341" s="39"/>
      <c r="H341" s="35" t="n">
        <f aca="false">VLOOKUP(A341,'Power Summary by Day '!$A$19:$G$249,3,FALSE())</f>
        <v>-3568875.03813723</v>
      </c>
      <c r="I341" s="33" t="n">
        <f aca="false">VLOOKUP(A341,'Power Summary by Day '!$Y$19:$AB$251,4,FALSE())</f>
        <v>-5174144.54520876</v>
      </c>
      <c r="J341" s="34" t="n">
        <f aca="false">H341-I341</f>
        <v>1605269.50707153</v>
      </c>
      <c r="K341" s="33" t="n">
        <f aca="false">VLOOKUP(A341,'Power Summary by Day '!$A$19:$G$249,7,FALSE())</f>
        <v>-2733568.07920745</v>
      </c>
      <c r="L341" s="36" t="n">
        <f aca="false">K341-I341</f>
        <v>2440576.46600131</v>
      </c>
      <c r="M341" s="39"/>
      <c r="N341" s="29"/>
      <c r="O341" s="30"/>
      <c r="P341" s="30"/>
      <c r="Q341" s="30"/>
      <c r="R341" s="30"/>
      <c r="S341" s="30"/>
      <c r="T341" s="30"/>
      <c r="U341" s="30"/>
      <c r="V341" s="30"/>
      <c r="W341" s="31"/>
      <c r="Y341" s="30"/>
      <c r="Z341" s="30"/>
      <c r="AA341" s="31"/>
      <c r="AB341" s="30"/>
      <c r="AC341" s="30"/>
      <c r="AD341" s="30"/>
      <c r="AE341" s="30"/>
      <c r="AF341" s="30"/>
      <c r="AG341" s="31"/>
    </row>
    <row r="342" customFormat="false" ht="12.75" hidden="false" customHeight="false" outlineLevel="0" collapsed="false">
      <c r="A342" s="20" t="n">
        <v>37022</v>
      </c>
      <c r="B342" s="32" t="n">
        <f aca="false">VLOOKUP($A342,'NG Summary by Day'!$A$22:$F$480,4,FALSE())*1000</f>
        <v>-96509502.4182795</v>
      </c>
      <c r="C342" s="33" t="n">
        <f aca="false">VLOOKUP(A342,'NG Summary by Day'!$T$21:$W$486,4,FALSE())</f>
        <v>-87745828.6561073</v>
      </c>
      <c r="D342" s="34" t="n">
        <f aca="false">B342-C342</f>
        <v>-8763673.76217218</v>
      </c>
      <c r="E342" s="32" t="n">
        <f aca="false">VLOOKUP(A342,'NG Summary by Day'!$A$22:$F$480,6,FALSE())*1000</f>
        <v>-96509502.4182795</v>
      </c>
      <c r="F342" s="34" t="n">
        <f aca="false">E342-C342</f>
        <v>-8763673.76217218</v>
      </c>
      <c r="G342" s="39"/>
      <c r="H342" s="35" t="n">
        <f aca="false">VLOOKUP(A342,'Power Summary by Day '!$A$19:$G$249,3,FALSE())</f>
        <v>-811491.811080853</v>
      </c>
      <c r="I342" s="33" t="n">
        <f aca="false">VLOOKUP(A342,'Power Summary by Day '!$Y$19:$AB$251,4,FALSE())</f>
        <v>1995861.44125424</v>
      </c>
      <c r="J342" s="34" t="n">
        <f aca="false">H342-I342</f>
        <v>-2807353.25233509</v>
      </c>
      <c r="K342" s="33" t="n">
        <f aca="false">VLOOKUP(A342,'Power Summary by Day '!$A$19:$G$249,7,FALSE())</f>
        <v>-1789676.50497928</v>
      </c>
      <c r="L342" s="36" t="n">
        <f aca="false">K342-I342</f>
        <v>-3785537.94623352</v>
      </c>
      <c r="M342" s="39"/>
      <c r="N342" s="29"/>
      <c r="O342" s="30"/>
      <c r="P342" s="30"/>
      <c r="Q342" s="30"/>
      <c r="R342" s="30"/>
      <c r="S342" s="30"/>
      <c r="T342" s="30"/>
      <c r="U342" s="30"/>
      <c r="V342" s="30"/>
      <c r="W342" s="31"/>
      <c r="Y342" s="30"/>
      <c r="Z342" s="30"/>
      <c r="AA342" s="31"/>
      <c r="AB342" s="30"/>
      <c r="AC342" s="30"/>
      <c r="AD342" s="30"/>
      <c r="AE342" s="30"/>
      <c r="AF342" s="30"/>
      <c r="AG342" s="31"/>
    </row>
    <row r="343" customFormat="false" ht="12.75" hidden="false" customHeight="false" outlineLevel="0" collapsed="false">
      <c r="A343" s="20" t="n">
        <v>37025</v>
      </c>
      <c r="B343" s="32" t="n">
        <f aca="false">VLOOKUP($A343,'NG Summary by Day'!$A$22:$F$480,4,FALSE())*1000</f>
        <v>-83147221.7598149</v>
      </c>
      <c r="C343" s="33" t="n">
        <f aca="false">VLOOKUP(A343,'NG Summary by Day'!$T$21:$W$486,4,FALSE())</f>
        <v>-66512370.5838391</v>
      </c>
      <c r="D343" s="34" t="n">
        <f aca="false">B343-C343</f>
        <v>-16634851.1759758</v>
      </c>
      <c r="E343" s="32" t="n">
        <f aca="false">VLOOKUP(A343,'NG Summary by Day'!$A$22:$F$480,6,FALSE())*1000</f>
        <v>-83147221.7598149</v>
      </c>
      <c r="F343" s="34" t="n">
        <f aca="false">E343-C343</f>
        <v>-16634851.1759758</v>
      </c>
      <c r="G343" s="39"/>
      <c r="H343" s="35" t="n">
        <f aca="false">VLOOKUP(A343,'Power Summary by Day '!$A$19:$G$249,3,FALSE())</f>
        <v>8287669.15330447</v>
      </c>
      <c r="I343" s="33" t="n">
        <f aca="false">VLOOKUP(A343,'Power Summary by Day '!$Y$19:$AB$251,4,FALSE())</f>
        <v>7120009.9568836</v>
      </c>
      <c r="J343" s="34" t="n">
        <f aca="false">H343-I343</f>
        <v>1167659.19642087</v>
      </c>
      <c r="K343" s="33" t="n">
        <f aca="false">VLOOKUP(A343,'Power Summary by Day '!$A$19:$G$249,7,FALSE())</f>
        <v>5389059.32914107</v>
      </c>
      <c r="L343" s="36" t="n">
        <f aca="false">K343-I343</f>
        <v>-1730950.62774253</v>
      </c>
      <c r="M343" s="39"/>
      <c r="N343" s="29"/>
      <c r="O343" s="30"/>
      <c r="P343" s="30"/>
      <c r="Q343" s="30"/>
      <c r="R343" s="30"/>
      <c r="S343" s="30"/>
      <c r="T343" s="30"/>
      <c r="U343" s="30"/>
      <c r="V343" s="30"/>
      <c r="W343" s="31"/>
      <c r="Y343" s="30"/>
      <c r="Z343" s="30"/>
      <c r="AA343" s="31"/>
      <c r="AB343" s="30"/>
      <c r="AC343" s="30"/>
      <c r="AD343" s="30"/>
      <c r="AE343" s="30"/>
      <c r="AF343" s="30"/>
      <c r="AG343" s="31"/>
    </row>
    <row r="344" customFormat="false" ht="12.75" hidden="false" customHeight="false" outlineLevel="0" collapsed="false">
      <c r="A344" s="20" t="n">
        <v>37026</v>
      </c>
      <c r="B344" s="32" t="n">
        <f aca="false">VLOOKUP($A344,'NG Summary by Day'!$A$22:$F$480,4,FALSE())*1000</f>
        <v>-22821573.9017119</v>
      </c>
      <c r="C344" s="33" t="n">
        <f aca="false">VLOOKUP(A344,'NG Summary by Day'!$T$21:$W$486,4,FALSE())</f>
        <v>-34117317.8980611</v>
      </c>
      <c r="D344" s="34" t="n">
        <f aca="false">B344-C344</f>
        <v>11295743.9963492</v>
      </c>
      <c r="E344" s="32" t="n">
        <f aca="false">VLOOKUP(A344,'NG Summary by Day'!$A$22:$F$480,6,FALSE())*1000</f>
        <v>-22821573.9017119</v>
      </c>
      <c r="F344" s="34" t="n">
        <f aca="false">E344-C344</f>
        <v>11295743.9963492</v>
      </c>
      <c r="G344" s="39"/>
      <c r="H344" s="35" t="n">
        <f aca="false">VLOOKUP(A344,'Power Summary by Day '!$A$19:$G$249,3,FALSE())</f>
        <v>1292944.90225574</v>
      </c>
      <c r="I344" s="33" t="n">
        <f aca="false">VLOOKUP(A344,'Power Summary by Day '!$Y$19:$AB$251,4,FALSE())</f>
        <v>1411634.07339031</v>
      </c>
      <c r="J344" s="34" t="n">
        <f aca="false">H344-I344</f>
        <v>-118689.171134573</v>
      </c>
      <c r="K344" s="33" t="n">
        <f aca="false">VLOOKUP(A344,'Power Summary by Day '!$A$19:$G$249,7,FALSE())</f>
        <v>7413858.51365921</v>
      </c>
      <c r="L344" s="36" t="n">
        <f aca="false">K344-I344</f>
        <v>6002224.4402689</v>
      </c>
      <c r="M344" s="39"/>
      <c r="N344" s="29"/>
      <c r="O344" s="30"/>
      <c r="P344" s="30"/>
      <c r="Q344" s="30"/>
      <c r="R344" s="30"/>
      <c r="S344" s="30"/>
      <c r="T344" s="30"/>
      <c r="U344" s="30"/>
      <c r="V344" s="30"/>
      <c r="W344" s="31"/>
      <c r="Y344" s="30"/>
      <c r="Z344" s="30"/>
      <c r="AA344" s="31"/>
      <c r="AB344" s="30"/>
      <c r="AC344" s="30"/>
      <c r="AD344" s="30"/>
      <c r="AE344" s="30"/>
      <c r="AF344" s="30"/>
      <c r="AG344" s="31"/>
    </row>
    <row r="345" customFormat="false" ht="12.75" hidden="false" customHeight="false" outlineLevel="0" collapsed="false">
      <c r="A345" s="20" t="n">
        <v>37027</v>
      </c>
      <c r="B345" s="32" t="n">
        <f aca="false">VLOOKUP($A345,'NG Summary by Day'!$A$22:$F$480,4,FALSE())*1000</f>
        <v>34204680.0418757</v>
      </c>
      <c r="C345" s="33" t="n">
        <f aca="false">VLOOKUP(A345,'NG Summary by Day'!$T$21:$W$486,4,FALSE())</f>
        <v>27982246.6060491</v>
      </c>
      <c r="D345" s="34" t="n">
        <f aca="false">B345-C345</f>
        <v>6222433.43582658</v>
      </c>
      <c r="E345" s="32" t="n">
        <f aca="false">VLOOKUP(A345,'NG Summary by Day'!$A$22:$F$480,6,FALSE())*1000</f>
        <v>34204680.0418757</v>
      </c>
      <c r="F345" s="34" t="n">
        <f aca="false">E345-C345</f>
        <v>6222433.43582658</v>
      </c>
      <c r="G345" s="39"/>
      <c r="H345" s="35" t="n">
        <f aca="false">VLOOKUP(A345,'Power Summary by Day '!$A$19:$G$249,3,FALSE())</f>
        <v>11572538.6453199</v>
      </c>
      <c r="I345" s="33" t="n">
        <f aca="false">VLOOKUP(A345,'Power Summary by Day '!$Y$19:$AB$251,4,FALSE())</f>
        <v>8954490.29212182</v>
      </c>
      <c r="J345" s="34" t="n">
        <f aca="false">H345-I345</f>
        <v>2618048.35319806</v>
      </c>
      <c r="K345" s="33" t="n">
        <f aca="false">VLOOKUP(A345,'Power Summary by Day '!$A$19:$G$249,7,FALSE())</f>
        <v>20427201.9689531</v>
      </c>
      <c r="L345" s="36" t="n">
        <f aca="false">K345-I345</f>
        <v>11472711.6768313</v>
      </c>
      <c r="M345" s="39"/>
      <c r="N345" s="29"/>
      <c r="O345" s="30"/>
      <c r="P345" s="30"/>
      <c r="Q345" s="30"/>
      <c r="R345" s="30"/>
      <c r="S345" s="30"/>
      <c r="T345" s="30"/>
      <c r="U345" s="30"/>
      <c r="V345" s="30"/>
      <c r="W345" s="31"/>
      <c r="Y345" s="30"/>
      <c r="Z345" s="30"/>
      <c r="AA345" s="31"/>
      <c r="AB345" s="30"/>
      <c r="AC345" s="30"/>
      <c r="AD345" s="30"/>
      <c r="AE345" s="30"/>
      <c r="AF345" s="30"/>
      <c r="AG345" s="31"/>
    </row>
    <row r="346" customFormat="false" ht="12.75" hidden="false" customHeight="false" outlineLevel="0" collapsed="false">
      <c r="A346" s="20" t="n">
        <v>37028</v>
      </c>
      <c r="B346" s="32" t="n">
        <f aca="false">VLOOKUP($A346,'NG Summary by Day'!$A$22:$F$480,4,FALSE())*1000</f>
        <v>63961946.5515593</v>
      </c>
      <c r="C346" s="33" t="n">
        <f aca="false">VLOOKUP(A346,'NG Summary by Day'!$T$21:$W$486,4,FALSE())</f>
        <v>62781358.6417673</v>
      </c>
      <c r="D346" s="34" t="n">
        <f aca="false">B346-C346</f>
        <v>1180587.90979202</v>
      </c>
      <c r="E346" s="32" t="n">
        <f aca="false">VLOOKUP(A346,'NG Summary by Day'!$A$22:$F$480,6,FALSE())*1000</f>
        <v>63961946.5515593</v>
      </c>
      <c r="F346" s="34" t="n">
        <f aca="false">E346-C346</f>
        <v>1180587.90979202</v>
      </c>
      <c r="G346" s="39"/>
      <c r="H346" s="35" t="n">
        <f aca="false">VLOOKUP(A346,'Power Summary by Day '!$A$19:$G$249,3,FALSE())</f>
        <v>10583867.6997686</v>
      </c>
      <c r="I346" s="33" t="n">
        <f aca="false">VLOOKUP(A346,'Power Summary by Day '!$Y$19:$AB$251,4,FALSE())</f>
        <v>10875634.3308186</v>
      </c>
      <c r="J346" s="34" t="n">
        <f aca="false">H346-I346</f>
        <v>-291766.631050022</v>
      </c>
      <c r="K346" s="33" t="n">
        <f aca="false">VLOOKUP(A346,'Power Summary by Day '!$A$19:$G$249,7,FALSE())</f>
        <v>8147838.42583211</v>
      </c>
      <c r="L346" s="36" t="n">
        <f aca="false">K346-I346</f>
        <v>-2727795.90498649</v>
      </c>
      <c r="M346" s="39"/>
      <c r="N346" s="29"/>
      <c r="O346" s="30"/>
      <c r="P346" s="30"/>
      <c r="Q346" s="30"/>
      <c r="R346" s="30"/>
      <c r="S346" s="30"/>
      <c r="T346" s="30"/>
      <c r="U346" s="30"/>
      <c r="V346" s="30"/>
      <c r="W346" s="31"/>
      <c r="Y346" s="30"/>
      <c r="Z346" s="30"/>
      <c r="AA346" s="31"/>
      <c r="AB346" s="30"/>
      <c r="AC346" s="30"/>
      <c r="AD346" s="30"/>
      <c r="AE346" s="30"/>
      <c r="AF346" s="30"/>
      <c r="AG346" s="31"/>
    </row>
    <row r="347" customFormat="false" ht="12.75" hidden="false" customHeight="false" outlineLevel="0" collapsed="false">
      <c r="A347" s="20" t="n">
        <v>37029</v>
      </c>
      <c r="B347" s="32" t="n">
        <f aca="false">VLOOKUP($A347,'NG Summary by Day'!$A$22:$F$480,4,FALSE())*1000</f>
        <v>95644053.871217</v>
      </c>
      <c r="C347" s="33" t="n">
        <f aca="false">VLOOKUP(A347,'NG Summary by Day'!$T$21:$W$486,4,FALSE())</f>
        <v>77173071.037418</v>
      </c>
      <c r="D347" s="34" t="n">
        <f aca="false">B347-C347</f>
        <v>18470982.833799</v>
      </c>
      <c r="E347" s="32" t="n">
        <f aca="false">VLOOKUP(A347,'NG Summary by Day'!$A$22:$F$480,6,FALSE())*1000</f>
        <v>95644053.871217</v>
      </c>
      <c r="F347" s="34" t="n">
        <f aca="false">E347-C347</f>
        <v>18470982.833799</v>
      </c>
      <c r="G347" s="39"/>
      <c r="H347" s="35" t="n">
        <f aca="false">VLOOKUP(A347,'Power Summary by Day '!$A$19:$G$249,3,FALSE())</f>
        <v>-766345.430955386</v>
      </c>
      <c r="I347" s="33" t="n">
        <f aca="false">VLOOKUP(A347,'Power Summary by Day '!$Y$19:$AB$251,4,FALSE())</f>
        <v>-2379088.11620773</v>
      </c>
      <c r="J347" s="34" t="n">
        <f aca="false">H347-I347</f>
        <v>1612742.68525234</v>
      </c>
      <c r="K347" s="33" t="n">
        <f aca="false">VLOOKUP(A347,'Power Summary by Day '!$A$19:$G$249,7,FALSE())</f>
        <v>-18008576.2249327</v>
      </c>
      <c r="L347" s="36" t="n">
        <f aca="false">K347-I347</f>
        <v>-15629488.108725</v>
      </c>
      <c r="M347" s="39"/>
      <c r="N347" s="29"/>
      <c r="O347" s="30"/>
      <c r="P347" s="30"/>
      <c r="Q347" s="30"/>
      <c r="R347" s="30"/>
      <c r="S347" s="30"/>
      <c r="T347" s="30"/>
      <c r="U347" s="30"/>
      <c r="V347" s="30"/>
      <c r="W347" s="31"/>
      <c r="Y347" s="30"/>
      <c r="Z347" s="30"/>
      <c r="AA347" s="31"/>
      <c r="AB347" s="30"/>
      <c r="AC347" s="30"/>
      <c r="AD347" s="30"/>
      <c r="AE347" s="30"/>
      <c r="AF347" s="30"/>
      <c r="AG347" s="31"/>
    </row>
    <row r="348" customFormat="false" ht="12.75" hidden="false" customHeight="false" outlineLevel="0" collapsed="false">
      <c r="A348" s="20" t="n">
        <v>37032</v>
      </c>
      <c r="B348" s="32" t="n">
        <f aca="false">VLOOKUP($A348,'NG Summary by Day'!$A$22:$F$480,4,FALSE())*1000</f>
        <v>138273611.650253</v>
      </c>
      <c r="C348" s="33" t="n">
        <f aca="false">VLOOKUP(A348,'NG Summary by Day'!$T$21:$W$486,4,FALSE())</f>
        <v>118652197.775307</v>
      </c>
      <c r="D348" s="34" t="n">
        <f aca="false">B348-C348</f>
        <v>19621413.8749458</v>
      </c>
      <c r="E348" s="32" t="n">
        <f aca="false">VLOOKUP(A348,'NG Summary by Day'!$A$22:$F$480,6,FALSE())*1000</f>
        <v>138273611.650253</v>
      </c>
      <c r="F348" s="34" t="n">
        <f aca="false">E348-C348</f>
        <v>19621413.8749458</v>
      </c>
      <c r="G348" s="39"/>
      <c r="H348" s="35" t="n">
        <f aca="false">VLOOKUP(A348,'Power Summary by Day '!$A$19:$G$249,3,FALSE())</f>
        <v>2629926.14384249</v>
      </c>
      <c r="I348" s="33" t="n">
        <f aca="false">VLOOKUP(A348,'Power Summary by Day '!$Y$19:$AB$251,4,FALSE())</f>
        <v>3030271.41418112</v>
      </c>
      <c r="J348" s="34" t="n">
        <f aca="false">H348-I348</f>
        <v>-400345.270338629</v>
      </c>
      <c r="K348" s="33" t="n">
        <f aca="false">VLOOKUP(A348,'Power Summary by Day '!$A$19:$G$249,7,FALSE())</f>
        <v>-5961841.05574085</v>
      </c>
      <c r="L348" s="36" t="n">
        <f aca="false">K348-I348</f>
        <v>-8992112.46992197</v>
      </c>
      <c r="M348" s="39"/>
      <c r="N348" s="29"/>
      <c r="O348" s="30"/>
      <c r="P348" s="30"/>
      <c r="Q348" s="30"/>
      <c r="R348" s="30"/>
      <c r="S348" s="30"/>
      <c r="T348" s="30"/>
      <c r="U348" s="30"/>
      <c r="V348" s="30"/>
      <c r="W348" s="31"/>
      <c r="Y348" s="30"/>
      <c r="Z348" s="30"/>
      <c r="AA348" s="31"/>
      <c r="AB348" s="30"/>
      <c r="AC348" s="30"/>
      <c r="AD348" s="30"/>
      <c r="AE348" s="30"/>
      <c r="AF348" s="30"/>
      <c r="AG348" s="31"/>
    </row>
    <row r="349" customFormat="false" ht="12.75" hidden="false" customHeight="false" outlineLevel="0" collapsed="false">
      <c r="A349" s="20" t="n">
        <v>37033</v>
      </c>
      <c r="B349" s="32" t="n">
        <f aca="false">VLOOKUP($A349,'NG Summary by Day'!$A$22:$F$480,4,FALSE())*1000</f>
        <v>38575777.2627432</v>
      </c>
      <c r="C349" s="33" t="n">
        <f aca="false">VLOOKUP(A349,'NG Summary by Day'!$T$21:$W$486,4,FALSE())</f>
        <v>34911657.727588</v>
      </c>
      <c r="D349" s="34" t="n">
        <f aca="false">B349-C349</f>
        <v>3664119.53515516</v>
      </c>
      <c r="E349" s="32" t="n">
        <f aca="false">VLOOKUP(A349,'NG Summary by Day'!$A$22:$F$480,6,FALSE())*1000</f>
        <v>38575777.2627432</v>
      </c>
      <c r="F349" s="34" t="n">
        <f aca="false">E349-C349</f>
        <v>3664119.53515516</v>
      </c>
      <c r="G349" s="39"/>
      <c r="H349" s="35" t="n">
        <f aca="false">VLOOKUP(A349,'Power Summary by Day '!$A$19:$G$249,3,FALSE())</f>
        <v>-14947963.0721774</v>
      </c>
      <c r="I349" s="33" t="n">
        <f aca="false">VLOOKUP(A349,'Power Summary by Day '!$Y$19:$AB$251,4,FALSE())</f>
        <v>-11734651.4067911</v>
      </c>
      <c r="J349" s="34" t="n">
        <f aca="false">H349-I349</f>
        <v>-3213311.66538627</v>
      </c>
      <c r="K349" s="33" t="n">
        <f aca="false">VLOOKUP(A349,'Power Summary by Day '!$A$19:$G$249,7,FALSE())</f>
        <v>-16461999.6721816</v>
      </c>
      <c r="L349" s="36" t="n">
        <f aca="false">K349-I349</f>
        <v>-4727348.26539047</v>
      </c>
      <c r="M349" s="39"/>
      <c r="N349" s="29"/>
      <c r="O349" s="30"/>
      <c r="P349" s="30"/>
      <c r="Q349" s="30"/>
      <c r="R349" s="30"/>
      <c r="S349" s="30"/>
      <c r="T349" s="30"/>
      <c r="U349" s="30"/>
      <c r="V349" s="30"/>
      <c r="W349" s="31"/>
      <c r="Y349" s="30"/>
      <c r="Z349" s="30"/>
      <c r="AA349" s="31"/>
      <c r="AB349" s="30"/>
      <c r="AC349" s="30"/>
      <c r="AD349" s="30"/>
      <c r="AE349" s="30"/>
      <c r="AF349" s="30"/>
      <c r="AG349" s="31"/>
    </row>
    <row r="350" customFormat="false" ht="12.75" hidden="false" customHeight="false" outlineLevel="0" collapsed="false">
      <c r="A350" s="20" t="n">
        <v>37034</v>
      </c>
      <c r="B350" s="32" t="n">
        <f aca="false">VLOOKUP($A350,'NG Summary by Day'!$A$22:$F$480,4,FALSE())*1000</f>
        <v>-58804894.2798003</v>
      </c>
      <c r="C350" s="33" t="n">
        <f aca="false">VLOOKUP(A350,'NG Summary by Day'!$T$21:$W$486,4,FALSE())</f>
        <v>-50962414.9535023</v>
      </c>
      <c r="D350" s="34" t="n">
        <f aca="false">B350-C350</f>
        <v>-7842479.32629802</v>
      </c>
      <c r="E350" s="32" t="n">
        <f aca="false">VLOOKUP(A350,'NG Summary by Day'!$A$22:$F$480,6,FALSE())*1000</f>
        <v>-58804894.2798003</v>
      </c>
      <c r="F350" s="34" t="n">
        <f aca="false">E350-C350</f>
        <v>-7842479.32629802</v>
      </c>
      <c r="G350" s="39"/>
      <c r="H350" s="35" t="n">
        <f aca="false">VLOOKUP(A350,'Power Summary by Day '!$A$19:$G$249,3,FALSE())</f>
        <v>7262743.37368553</v>
      </c>
      <c r="I350" s="33" t="n">
        <f aca="false">VLOOKUP(A350,'Power Summary by Day '!$Y$19:$AB$251,4,FALSE())</f>
        <v>8983421.78124765</v>
      </c>
      <c r="J350" s="34" t="n">
        <f aca="false">H350-I350</f>
        <v>-1720678.40756212</v>
      </c>
      <c r="K350" s="33" t="n">
        <f aca="false">VLOOKUP(A350,'Power Summary by Day '!$A$19:$G$249,7,FALSE())</f>
        <v>117847.683294771</v>
      </c>
      <c r="L350" s="36" t="n">
        <f aca="false">K350-I350</f>
        <v>-8865574.09795288</v>
      </c>
      <c r="M350" s="39"/>
      <c r="N350" s="29"/>
      <c r="O350" s="30"/>
      <c r="P350" s="30"/>
      <c r="Q350" s="30"/>
      <c r="R350" s="30"/>
      <c r="S350" s="30"/>
      <c r="T350" s="30"/>
      <c r="U350" s="30"/>
      <c r="V350" s="30"/>
      <c r="W350" s="31"/>
      <c r="Y350" s="30"/>
      <c r="Z350" s="30"/>
      <c r="AA350" s="31"/>
      <c r="AB350" s="30"/>
      <c r="AC350" s="30"/>
      <c r="AD350" s="30"/>
      <c r="AE350" s="30"/>
      <c r="AF350" s="30"/>
      <c r="AG350" s="31"/>
    </row>
    <row r="351" customFormat="false" ht="12.75" hidden="false" customHeight="false" outlineLevel="0" collapsed="false">
      <c r="A351" s="20" t="n">
        <v>37035</v>
      </c>
      <c r="B351" s="32" t="n">
        <f aca="false">VLOOKUP($A351,'NG Summary by Day'!$A$22:$F$480,4,FALSE())*1000</f>
        <v>-29928212.9206025</v>
      </c>
      <c r="C351" s="33" t="n">
        <f aca="false">VLOOKUP(A351,'NG Summary by Day'!$T$21:$W$486,4,FALSE())</f>
        <v>-19130726.8577279</v>
      </c>
      <c r="D351" s="34" t="n">
        <f aca="false">B351-C351</f>
        <v>-10797486.0628746</v>
      </c>
      <c r="E351" s="32" t="n">
        <f aca="false">VLOOKUP(A351,'NG Summary by Day'!$A$22:$F$480,6,FALSE())*1000</f>
        <v>-29928212.9206025</v>
      </c>
      <c r="F351" s="34" t="n">
        <f aca="false">E351-C351</f>
        <v>-10797486.0628746</v>
      </c>
      <c r="G351" s="39"/>
      <c r="H351" s="35" t="n">
        <f aca="false">VLOOKUP(A351,'Power Summary by Day '!$A$19:$G$249,3,FALSE())</f>
        <v>-3569796.5106802</v>
      </c>
      <c r="I351" s="33" t="n">
        <f aca="false">VLOOKUP(A351,'Power Summary by Day '!$Y$19:$AB$251,4,FALSE())</f>
        <v>-2743615.80140029</v>
      </c>
      <c r="J351" s="34" t="n">
        <f aca="false">H351-I351</f>
        <v>-826180.709279906</v>
      </c>
      <c r="K351" s="33" t="n">
        <f aca="false">VLOOKUP(A351,'Power Summary by Day '!$A$19:$G$249,7,FALSE())</f>
        <v>-4441586.79903772</v>
      </c>
      <c r="L351" s="36" t="n">
        <f aca="false">K351-I351</f>
        <v>-1697970.99763743</v>
      </c>
      <c r="M351" s="39"/>
      <c r="N351" s="29"/>
      <c r="O351" s="30"/>
      <c r="P351" s="30"/>
      <c r="Q351" s="30"/>
      <c r="R351" s="30"/>
      <c r="S351" s="30"/>
      <c r="T351" s="30"/>
      <c r="U351" s="30"/>
      <c r="V351" s="30"/>
      <c r="W351" s="31"/>
      <c r="Y351" s="30"/>
      <c r="Z351" s="30"/>
      <c r="AA351" s="31"/>
      <c r="AB351" s="30"/>
      <c r="AC351" s="30"/>
      <c r="AD351" s="30"/>
      <c r="AE351" s="30"/>
      <c r="AF351" s="30"/>
      <c r="AG351" s="31"/>
    </row>
    <row r="352" customFormat="false" ht="12.75" hidden="false" customHeight="false" outlineLevel="0" collapsed="false">
      <c r="A352" s="20" t="n">
        <v>37036</v>
      </c>
      <c r="B352" s="32" t="n">
        <f aca="false">VLOOKUP($A352,'NG Summary by Day'!$A$22:$F$480,4,FALSE())*1000</f>
        <v>12027698.5865997</v>
      </c>
      <c r="C352" s="33" t="n">
        <f aca="false">VLOOKUP(A352,'NG Summary by Day'!$T$21:$W$486,4,FALSE())</f>
        <v>2334899.55911612</v>
      </c>
      <c r="D352" s="34" t="n">
        <f aca="false">B352-C352</f>
        <v>9692799.02748359</v>
      </c>
      <c r="E352" s="32" t="n">
        <f aca="false">VLOOKUP(A352,'NG Summary by Day'!$A$22:$F$480,6,FALSE())*1000</f>
        <v>12027698.5865997</v>
      </c>
      <c r="F352" s="34" t="n">
        <f aca="false">E352-C352</f>
        <v>9692799.02748359</v>
      </c>
      <c r="G352" s="39"/>
      <c r="H352" s="35" t="n">
        <f aca="false">VLOOKUP(A352,'Power Summary by Day '!$A$19:$G$249,3,FALSE())</f>
        <v>16558126.3196512</v>
      </c>
      <c r="I352" s="33" t="n">
        <f aca="false">VLOOKUP(A352,'Power Summary by Day '!$Y$19:$AB$251,4,FALSE())</f>
        <v>16239250.9319139</v>
      </c>
      <c r="J352" s="34" t="n">
        <f aca="false">H352-I352</f>
        <v>318875.387737343</v>
      </c>
      <c r="K352" s="33" t="n">
        <f aca="false">VLOOKUP(A352,'Power Summary by Day '!$A$19:$G$249,7,FALSE())</f>
        <v>19328147.7400349</v>
      </c>
      <c r="L352" s="36" t="n">
        <f aca="false">K352-I352</f>
        <v>3088896.80812097</v>
      </c>
      <c r="M352" s="39"/>
      <c r="N352" s="29"/>
      <c r="O352" s="30"/>
      <c r="P352" s="30"/>
      <c r="Q352" s="30"/>
      <c r="R352" s="30"/>
      <c r="S352" s="30"/>
      <c r="T352" s="30"/>
      <c r="U352" s="30"/>
      <c r="V352" s="30"/>
      <c r="W352" s="31"/>
      <c r="Y352" s="30"/>
      <c r="Z352" s="30"/>
      <c r="AA352" s="31"/>
      <c r="AB352" s="30"/>
      <c r="AC352" s="30"/>
      <c r="AD352" s="30"/>
      <c r="AE352" s="30"/>
      <c r="AF352" s="30"/>
      <c r="AG352" s="31"/>
    </row>
    <row r="353" customFormat="false" ht="12.75" hidden="false" customHeight="false" outlineLevel="0" collapsed="false">
      <c r="A353" s="20" t="n">
        <v>37040</v>
      </c>
      <c r="B353" s="32" t="n">
        <f aca="false">VLOOKUP($A353,'NG Summary by Day'!$A$22:$F$480,4,FALSE())*1000</f>
        <v>-17178665.152579</v>
      </c>
      <c r="C353" s="33" t="n">
        <f aca="false">VLOOKUP(A353,'NG Summary by Day'!$T$21:$W$486,4,FALSE())</f>
        <v>-9481623.6795502</v>
      </c>
      <c r="D353" s="34" t="n">
        <f aca="false">B353-C353</f>
        <v>-7697041.47302882</v>
      </c>
      <c r="E353" s="32" t="n">
        <f aca="false">VLOOKUP(A353,'NG Summary by Day'!$A$22:$F$480,6,FALSE())*1000</f>
        <v>-17178665.152579</v>
      </c>
      <c r="F353" s="34" t="n">
        <f aca="false">E353-C353</f>
        <v>-7697041.47302882</v>
      </c>
      <c r="G353" s="39"/>
      <c r="H353" s="35" t="n">
        <f aca="false">VLOOKUP(A353,'Power Summary by Day '!$A$19:$G$249,3,FALSE())</f>
        <v>27406813.9734662</v>
      </c>
      <c r="I353" s="33" t="n">
        <f aca="false">VLOOKUP(A353,'Power Summary by Day '!$Y$19:$AB$251,4,FALSE())</f>
        <v>12581533.1463081</v>
      </c>
      <c r="J353" s="34" t="n">
        <f aca="false">H353-I353</f>
        <v>14825280.8271581</v>
      </c>
      <c r="K353" s="33" t="n">
        <f aca="false">VLOOKUP(A353,'Power Summary by Day '!$A$19:$G$249,7,FALSE())</f>
        <v>16768439.9633166</v>
      </c>
      <c r="L353" s="36" t="n">
        <f aca="false">K353-I353</f>
        <v>4186906.81700845</v>
      </c>
      <c r="M353" s="39"/>
      <c r="N353" s="29"/>
      <c r="O353" s="30"/>
      <c r="P353" s="30"/>
      <c r="Q353" s="30"/>
      <c r="R353" s="30"/>
      <c r="S353" s="30"/>
      <c r="T353" s="30"/>
      <c r="U353" s="30"/>
      <c r="V353" s="30"/>
      <c r="W353" s="31"/>
      <c r="Y353" s="30"/>
      <c r="Z353" s="30"/>
      <c r="AA353" s="31"/>
      <c r="AB353" s="30"/>
      <c r="AC353" s="30"/>
      <c r="AD353" s="30"/>
      <c r="AE353" s="30"/>
      <c r="AF353" s="30"/>
      <c r="AG353" s="31"/>
    </row>
    <row r="354" customFormat="false" ht="12.75" hidden="false" customHeight="false" outlineLevel="0" collapsed="false">
      <c r="A354" s="20" t="n">
        <v>37041</v>
      </c>
      <c r="B354" s="32" t="n">
        <f aca="false">VLOOKUP($A354,'NG Summary by Day'!$A$22:$F$480,4,FALSE())*1000</f>
        <v>-116305963.818011</v>
      </c>
      <c r="C354" s="33" t="n">
        <f aca="false">VLOOKUP(A354,'NG Summary by Day'!$T$21:$W$486,4,FALSE())</f>
        <v>-122042384.645521</v>
      </c>
      <c r="D354" s="34" t="n">
        <f aca="false">B354-C354</f>
        <v>5736420.8275101</v>
      </c>
      <c r="E354" s="32" t="n">
        <f aca="false">VLOOKUP(A354,'NG Summary by Day'!$A$22:$F$480,6,FALSE())*1000</f>
        <v>-116305963.818011</v>
      </c>
      <c r="F354" s="34" t="n">
        <f aca="false">E354-C354</f>
        <v>5736420.8275101</v>
      </c>
      <c r="G354" s="39"/>
      <c r="H354" s="35" t="n">
        <f aca="false">VLOOKUP(A354,'Power Summary by Day '!$A$19:$G$249,3,FALSE())</f>
        <v>29977600.2652144</v>
      </c>
      <c r="I354" s="33" t="n">
        <f aca="false">VLOOKUP(A354,'Power Summary by Day '!$Y$19:$AB$251,4,FALSE())</f>
        <v>33878662.2160045</v>
      </c>
      <c r="J354" s="34" t="n">
        <f aca="false">H354-I354</f>
        <v>-3901061.95079014</v>
      </c>
      <c r="K354" s="33" t="n">
        <f aca="false">VLOOKUP(A354,'Power Summary by Day '!$A$19:$G$249,7,FALSE())</f>
        <v>31652400.6254243</v>
      </c>
      <c r="L354" s="36" t="n">
        <f aca="false">K354-I354</f>
        <v>-2226261.5905802</v>
      </c>
      <c r="M354" s="39"/>
      <c r="N354" s="29"/>
      <c r="O354" s="30"/>
      <c r="P354" s="30"/>
      <c r="Q354" s="30"/>
      <c r="R354" s="30"/>
      <c r="S354" s="30"/>
      <c r="T354" s="30"/>
      <c r="U354" s="30"/>
      <c r="V354" s="30"/>
      <c r="W354" s="31"/>
      <c r="Y354" s="30"/>
      <c r="Z354" s="30"/>
      <c r="AA354" s="31"/>
      <c r="AB354" s="30"/>
      <c r="AC354" s="30"/>
      <c r="AD354" s="30"/>
      <c r="AE354" s="30"/>
      <c r="AF354" s="30"/>
      <c r="AG354" s="31"/>
    </row>
    <row r="355" customFormat="false" ht="12.75" hidden="false" customHeight="false" outlineLevel="0" collapsed="false">
      <c r="A355" s="20" t="n">
        <v>37042</v>
      </c>
      <c r="B355" s="32" t="n">
        <f aca="false">VLOOKUP($A355,'NG Summary by Day'!$A$22:$F$480,4,FALSE())*1000</f>
        <v>1090725.40253414</v>
      </c>
      <c r="C355" s="33" t="n">
        <f aca="false">VLOOKUP(A355,'NG Summary by Day'!$T$21:$W$486,4,FALSE())</f>
        <v>-57747459.6386484</v>
      </c>
      <c r="D355" s="34" t="n">
        <f aca="false">B355-C355</f>
        <v>58838185.0411825</v>
      </c>
      <c r="E355" s="32" t="n">
        <f aca="false">VLOOKUP(A355,'NG Summary by Day'!$A$22:$F$480,6,FALSE())*1000</f>
        <v>1090725.40253414</v>
      </c>
      <c r="F355" s="34" t="n">
        <f aca="false">E355-C355</f>
        <v>58838185.0411825</v>
      </c>
      <c r="G355" s="39"/>
      <c r="H355" s="35" t="n">
        <f aca="false">VLOOKUP(A355,'Power Summary by Day '!$A$19:$G$249,3,FALSE())</f>
        <v>20292151.8297937</v>
      </c>
      <c r="I355" s="33" t="n">
        <f aca="false">VLOOKUP(A355,'Power Summary by Day '!$Y$19:$AB$251,4,FALSE())</f>
        <v>28366382.517532</v>
      </c>
      <c r="J355" s="34" t="n">
        <f aca="false">H355-I355</f>
        <v>-8074230.68773833</v>
      </c>
      <c r="K355" s="33" t="n">
        <f aca="false">VLOOKUP(A355,'Power Summary by Day '!$A$19:$G$249,7,FALSE())</f>
        <v>-1749175.49883931</v>
      </c>
      <c r="L355" s="36" t="n">
        <f aca="false">K355-I355</f>
        <v>-30115558.0163713</v>
      </c>
      <c r="M355" s="39"/>
      <c r="N355" s="29"/>
      <c r="O355" s="30"/>
      <c r="P355" s="30"/>
      <c r="Q355" s="30"/>
      <c r="R355" s="30"/>
      <c r="S355" s="30"/>
      <c r="T355" s="30"/>
      <c r="U355" s="30"/>
      <c r="V355" s="30"/>
      <c r="W355" s="31"/>
      <c r="Y355" s="30"/>
      <c r="Z355" s="30"/>
      <c r="AA355" s="31"/>
      <c r="AB355" s="30"/>
      <c r="AC355" s="30"/>
      <c r="AD355" s="30"/>
      <c r="AE355" s="30"/>
      <c r="AF355" s="30"/>
      <c r="AG355" s="31"/>
    </row>
    <row r="356" customFormat="false" ht="12.75" hidden="false" customHeight="false" outlineLevel="0" collapsed="false">
      <c r="A356" s="20" t="n">
        <v>37043</v>
      </c>
      <c r="B356" s="32" t="n">
        <f aca="false">VLOOKUP($A356,'NG Summary by Day'!$A$22:$F$480,4,FALSE())*1000</f>
        <v>-18105778.5160718</v>
      </c>
      <c r="C356" s="33" t="n">
        <f aca="false">VLOOKUP(A356,'NG Summary by Day'!$T$21:$W$486,4,FALSE())</f>
        <v>-38767390.9560779</v>
      </c>
      <c r="D356" s="34" t="n">
        <f aca="false">B356-C356</f>
        <v>20661612.4400061</v>
      </c>
      <c r="E356" s="32" t="n">
        <f aca="false">VLOOKUP(A356,'NG Summary by Day'!$A$22:$F$480,6,FALSE())*1000</f>
        <v>-18105778.5160718</v>
      </c>
      <c r="F356" s="34" t="n">
        <f aca="false">E356-C356</f>
        <v>20661612.4400061</v>
      </c>
      <c r="G356" s="39"/>
      <c r="H356" s="35" t="n">
        <f aca="false">VLOOKUP(A356,'Power Summary by Day '!$A$19:$G$249,3,FALSE())</f>
        <v>-28020596.2938959</v>
      </c>
      <c r="I356" s="33" t="n">
        <f aca="false">VLOOKUP(A356,'Power Summary by Day '!$Y$19:$AB$251,4,FALSE())</f>
        <v>-26108170.9949465</v>
      </c>
      <c r="J356" s="34" t="n">
        <f aca="false">H356-I356</f>
        <v>-1912425.29894939</v>
      </c>
      <c r="K356" s="33" t="n">
        <f aca="false">VLOOKUP(A356,'Power Summary by Day '!$A$19:$G$249,7,FALSE())</f>
        <v>-26294949.7962541</v>
      </c>
      <c r="L356" s="36" t="n">
        <f aca="false">K356-I356</f>
        <v>-186778.801307634</v>
      </c>
      <c r="M356" s="39"/>
      <c r="N356" s="29"/>
      <c r="O356" s="30"/>
      <c r="P356" s="30"/>
      <c r="Q356" s="30"/>
      <c r="R356" s="30"/>
      <c r="S356" s="30"/>
      <c r="T356" s="30"/>
      <c r="U356" s="30"/>
      <c r="V356" s="30"/>
      <c r="W356" s="31"/>
      <c r="Y356" s="30"/>
      <c r="Z356" s="30"/>
      <c r="AA356" s="31"/>
      <c r="AB356" s="30"/>
      <c r="AC356" s="30"/>
      <c r="AD356" s="30"/>
      <c r="AE356" s="30"/>
      <c r="AF356" s="30"/>
      <c r="AG356" s="31"/>
    </row>
    <row r="357" customFormat="false" ht="12.75" hidden="false" customHeight="false" outlineLevel="0" collapsed="false">
      <c r="A357" s="20" t="n">
        <v>37046</v>
      </c>
      <c r="B357" s="32" t="n">
        <f aca="false">VLOOKUP($A357,'NG Summary by Day'!$A$22:$F$480,4,FALSE())*1000</f>
        <v>-29055439.2045119</v>
      </c>
      <c r="C357" s="33" t="n">
        <f aca="false">VLOOKUP(A357,'NG Summary by Day'!$T$21:$W$486,4,FALSE())</f>
        <v>-3545599.78201043</v>
      </c>
      <c r="D357" s="34" t="n">
        <f aca="false">B357-C357</f>
        <v>-25509839.4225014</v>
      </c>
      <c r="E357" s="32" t="n">
        <f aca="false">VLOOKUP(A357,'NG Summary by Day'!$A$22:$F$480,6,FALSE())*1000</f>
        <v>-29055439.2045119</v>
      </c>
      <c r="F357" s="34" t="n">
        <f aca="false">E357-C357</f>
        <v>-25509839.4225014</v>
      </c>
      <c r="G357" s="39"/>
      <c r="H357" s="35" t="n">
        <f aca="false">VLOOKUP(A357,'Power Summary by Day '!$A$19:$G$249,3,FALSE())</f>
        <v>27973910.7753963</v>
      </c>
      <c r="I357" s="33" t="n">
        <f aca="false">VLOOKUP(A357,'Power Summary by Day '!$Y$19:$AB$251,4,FALSE())</f>
        <v>27483643.4146818</v>
      </c>
      <c r="J357" s="34" t="n">
        <f aca="false">H357-I357</f>
        <v>490267.36071454</v>
      </c>
      <c r="K357" s="33" t="n">
        <f aca="false">VLOOKUP(A357,'Power Summary by Day '!$A$19:$G$249,7,FALSE())</f>
        <v>22865190.2164382</v>
      </c>
      <c r="L357" s="36" t="n">
        <f aca="false">K357-I357</f>
        <v>-4618453.19824362</v>
      </c>
      <c r="M357" s="39"/>
      <c r="N357" s="29"/>
      <c r="O357" s="30"/>
      <c r="P357" s="30"/>
      <c r="Q357" s="30"/>
      <c r="R357" s="30"/>
      <c r="S357" s="30"/>
      <c r="T357" s="30"/>
      <c r="U357" s="30"/>
      <c r="V357" s="30"/>
      <c r="W357" s="31"/>
      <c r="Y357" s="30"/>
      <c r="Z357" s="30"/>
      <c r="AA357" s="31"/>
      <c r="AB357" s="30"/>
      <c r="AC357" s="30"/>
      <c r="AD357" s="30"/>
      <c r="AE357" s="30"/>
      <c r="AF357" s="30"/>
      <c r="AG357" s="31"/>
    </row>
    <row r="358" customFormat="false" ht="12.75" hidden="false" customHeight="false" outlineLevel="0" collapsed="false">
      <c r="A358" s="20" t="n">
        <v>37047</v>
      </c>
      <c r="B358" s="32" t="n">
        <f aca="false">VLOOKUP($A358,'NG Summary by Day'!$A$22:$F$480,4,FALSE())*1000</f>
        <v>-13151171.4726378</v>
      </c>
      <c r="C358" s="33" t="n">
        <f aca="false">VLOOKUP(A358,'NG Summary by Day'!$T$21:$W$486,4,FALSE())</f>
        <v>4705313.19279273</v>
      </c>
      <c r="D358" s="34" t="n">
        <f aca="false">B358-C358</f>
        <v>-17856484.6654306</v>
      </c>
      <c r="E358" s="32" t="n">
        <f aca="false">VLOOKUP(A358,'NG Summary by Day'!$A$22:$F$480,6,FALSE())*1000</f>
        <v>-13151171.4726378</v>
      </c>
      <c r="F358" s="34" t="n">
        <f aca="false">E358-C358</f>
        <v>-17856484.6654306</v>
      </c>
      <c r="G358" s="39"/>
      <c r="H358" s="35" t="n">
        <f aca="false">VLOOKUP(A358,'Power Summary by Day '!$A$19:$G$249,3,FALSE())</f>
        <v>7778338.51627044</v>
      </c>
      <c r="I358" s="33" t="n">
        <f aca="false">VLOOKUP(A358,'Power Summary by Day '!$Y$19:$AB$251,4,FALSE())</f>
        <v>7849371.32490096</v>
      </c>
      <c r="J358" s="34" t="n">
        <f aca="false">H358-I358</f>
        <v>-71032.8086305186</v>
      </c>
      <c r="K358" s="33" t="n">
        <f aca="false">VLOOKUP(A358,'Power Summary by Day '!$A$19:$G$249,7,FALSE())</f>
        <v>4685134.1450259</v>
      </c>
      <c r="L358" s="36" t="n">
        <f aca="false">K358-I358</f>
        <v>-3164237.17987506</v>
      </c>
      <c r="M358" s="39"/>
      <c r="N358" s="29"/>
      <c r="O358" s="30"/>
      <c r="P358" s="30"/>
      <c r="Q358" s="30"/>
      <c r="R358" s="30"/>
      <c r="S358" s="30"/>
      <c r="T358" s="30"/>
      <c r="U358" s="30"/>
      <c r="V358" s="30"/>
      <c r="W358" s="31"/>
      <c r="Y358" s="30"/>
      <c r="Z358" s="30"/>
      <c r="AA358" s="31"/>
      <c r="AB358" s="30"/>
      <c r="AC358" s="30"/>
      <c r="AD358" s="30"/>
      <c r="AE358" s="30"/>
      <c r="AF358" s="30"/>
      <c r="AG358" s="31"/>
    </row>
    <row r="359" customFormat="false" ht="12.75" hidden="false" customHeight="false" outlineLevel="0" collapsed="false">
      <c r="A359" s="20" t="n">
        <v>37048</v>
      </c>
      <c r="B359" s="32" t="n">
        <f aca="false">VLOOKUP($A359,'NG Summary by Day'!$A$22:$F$480,4,FALSE())*1000</f>
        <v>4877155.12697271</v>
      </c>
      <c r="C359" s="33" t="n">
        <f aca="false">VLOOKUP(A359,'NG Summary by Day'!$T$21:$W$486,4,FALSE())</f>
        <v>38335814.7119722</v>
      </c>
      <c r="D359" s="34" t="n">
        <f aca="false">B359-C359</f>
        <v>-33458659.5849995</v>
      </c>
      <c r="E359" s="32" t="n">
        <f aca="false">VLOOKUP(A359,'NG Summary by Day'!$A$22:$F$480,6,FALSE())*1000</f>
        <v>208877155.126973</v>
      </c>
      <c r="F359" s="34" t="n">
        <f aca="false">E359-C359</f>
        <v>170541340.415001</v>
      </c>
      <c r="G359" s="39"/>
      <c r="H359" s="35" t="n">
        <f aca="false">VLOOKUP(A359,'Power Summary by Day '!$A$19:$G$249,3,FALSE())</f>
        <v>1409511.11840308</v>
      </c>
      <c r="I359" s="33" t="n">
        <f aca="false">VLOOKUP(A359,'Power Summary by Day '!$Y$19:$AB$251,4,FALSE())</f>
        <v>7958664.45934692</v>
      </c>
      <c r="J359" s="34" t="n">
        <f aca="false">H359-I359</f>
        <v>-6549153.34094384</v>
      </c>
      <c r="K359" s="33" t="n">
        <f aca="false">VLOOKUP(A359,'Power Summary by Day '!$A$19:$G$249,7,FALSE())</f>
        <v>14390002.2274585</v>
      </c>
      <c r="L359" s="36" t="n">
        <f aca="false">K359-I359</f>
        <v>6431337.76811156</v>
      </c>
      <c r="M359" s="39"/>
      <c r="N359" s="29"/>
      <c r="O359" s="30"/>
      <c r="P359" s="30"/>
      <c r="Q359" s="30"/>
      <c r="R359" s="30"/>
      <c r="S359" s="30"/>
      <c r="T359" s="30"/>
      <c r="U359" s="30"/>
      <c r="V359" s="30"/>
      <c r="W359" s="31"/>
      <c r="Y359" s="30"/>
      <c r="Z359" s="30"/>
      <c r="AA359" s="31"/>
      <c r="AB359" s="30"/>
      <c r="AC359" s="30"/>
      <c r="AD359" s="30"/>
      <c r="AE359" s="30"/>
      <c r="AF359" s="30"/>
      <c r="AG359" s="31"/>
    </row>
    <row r="360" customFormat="false" ht="12.75" hidden="false" customHeight="false" outlineLevel="0" collapsed="false">
      <c r="A360" s="20" t="n">
        <v>37049</v>
      </c>
      <c r="B360" s="32" t="n">
        <f aca="false">VLOOKUP($A360,'NG Summary by Day'!$A$22:$F$480,4,FALSE())*1000</f>
        <v>25923219.9287484</v>
      </c>
      <c r="C360" s="33" t="n">
        <f aca="false">VLOOKUP(A360,'NG Summary by Day'!$T$21:$W$486,4,FALSE())</f>
        <v>30092063.6223112</v>
      </c>
      <c r="D360" s="34" t="n">
        <f aca="false">B360-C360</f>
        <v>-4168843.69356278</v>
      </c>
      <c r="E360" s="32" t="n">
        <f aca="false">VLOOKUP(A360,'NG Summary by Day'!$A$22:$F$480,6,FALSE())*1000</f>
        <v>25923219.9287484</v>
      </c>
      <c r="F360" s="34" t="n">
        <f aca="false">E360-C360</f>
        <v>-4168843.69356278</v>
      </c>
      <c r="G360" s="39"/>
      <c r="H360" s="35" t="n">
        <f aca="false">VLOOKUP(A360,'Power Summary by Day '!$A$19:$G$249,3,FALSE())</f>
        <v>-30301417.2447394</v>
      </c>
      <c r="I360" s="33" t="n">
        <f aca="false">VLOOKUP(A360,'Power Summary by Day '!$Y$19:$AB$251,4,FALSE())</f>
        <v>-30245675.355726</v>
      </c>
      <c r="J360" s="34" t="n">
        <f aca="false">H360-I360</f>
        <v>-55741.8890134357</v>
      </c>
      <c r="K360" s="33" t="n">
        <f aca="false">VLOOKUP(A360,'Power Summary by Day '!$A$19:$G$249,7,FALSE())</f>
        <v>-26681135.0961306</v>
      </c>
      <c r="L360" s="36" t="n">
        <f aca="false">K360-I360</f>
        <v>3564540.25959538</v>
      </c>
      <c r="M360" s="39"/>
      <c r="N360" s="29"/>
      <c r="O360" s="30"/>
      <c r="P360" s="30"/>
      <c r="Q360" s="30"/>
      <c r="R360" s="30"/>
      <c r="S360" s="30"/>
      <c r="T360" s="30"/>
      <c r="U360" s="30"/>
      <c r="V360" s="30"/>
      <c r="W360" s="31"/>
      <c r="Y360" s="30"/>
      <c r="Z360" s="30"/>
      <c r="AA360" s="31"/>
      <c r="AB360" s="30"/>
      <c r="AC360" s="30"/>
      <c r="AD360" s="30"/>
      <c r="AE360" s="30"/>
      <c r="AF360" s="30"/>
      <c r="AG360" s="31"/>
    </row>
    <row r="361" customFormat="false" ht="12.75" hidden="false" customHeight="false" outlineLevel="0" collapsed="false">
      <c r="A361" s="20" t="n">
        <v>37050</v>
      </c>
      <c r="B361" s="32" t="n">
        <f aca="false">VLOOKUP($A361,'NG Summary by Day'!$A$22:$F$480,4,FALSE())*1000</f>
        <v>-16571680.6454335</v>
      </c>
      <c r="C361" s="33" t="n">
        <f aca="false">VLOOKUP(A361,'NG Summary by Day'!$T$21:$W$486,4,FALSE())</f>
        <v>-46290163.9155975</v>
      </c>
      <c r="D361" s="34" t="n">
        <f aca="false">B361-C361</f>
        <v>29718483.270164</v>
      </c>
      <c r="E361" s="32" t="n">
        <f aca="false">VLOOKUP(A361,'NG Summary by Day'!$A$22:$F$480,6,FALSE())*1000</f>
        <v>-16571680.6454335</v>
      </c>
      <c r="F361" s="34" t="n">
        <f aca="false">E361-C361</f>
        <v>29718483.270164</v>
      </c>
      <c r="G361" s="39"/>
      <c r="H361" s="35" t="n">
        <f aca="false">VLOOKUP(A361,'Power Summary by Day '!$A$19:$G$249,3,FALSE())</f>
        <v>-31825764.7391993</v>
      </c>
      <c r="I361" s="33" t="n">
        <f aca="false">VLOOKUP(A361,'Power Summary by Day '!$Y$19:$AB$251,4,FALSE())</f>
        <v>-32432185.2174714</v>
      </c>
      <c r="J361" s="34" t="n">
        <f aca="false">H361-I361</f>
        <v>606420.47827214</v>
      </c>
      <c r="K361" s="33" t="n">
        <f aca="false">VLOOKUP(A361,'Power Summary by Day '!$A$19:$G$249,7,FALSE())</f>
        <v>-30634087.7445925</v>
      </c>
      <c r="L361" s="36" t="n">
        <f aca="false">K361-I361</f>
        <v>1798097.4728789</v>
      </c>
      <c r="M361" s="39"/>
      <c r="N361" s="29"/>
      <c r="O361" s="30"/>
      <c r="P361" s="30"/>
      <c r="Q361" s="30"/>
      <c r="R361" s="30"/>
      <c r="S361" s="30"/>
      <c r="T361" s="30"/>
      <c r="U361" s="30"/>
      <c r="V361" s="30"/>
      <c r="W361" s="31"/>
      <c r="Y361" s="30"/>
      <c r="Z361" s="30"/>
      <c r="AA361" s="31"/>
      <c r="AB361" s="30"/>
      <c r="AC361" s="30"/>
      <c r="AD361" s="30"/>
      <c r="AE361" s="30"/>
      <c r="AF361" s="30"/>
      <c r="AG361" s="31"/>
    </row>
    <row r="362" customFormat="false" ht="12.75" hidden="false" customHeight="false" outlineLevel="0" collapsed="false">
      <c r="A362" s="20" t="n">
        <v>37053</v>
      </c>
      <c r="B362" s="32" t="n">
        <f aca="false">VLOOKUP($A362,'NG Summary by Day'!$A$22:$F$480,4,FALSE())*1000</f>
        <v>-69850510.6484694</v>
      </c>
      <c r="C362" s="33" t="n">
        <f aca="false">VLOOKUP(A362,'NG Summary by Day'!$T$21:$W$486,4,FALSE())</f>
        <v>-75174135.5582081</v>
      </c>
      <c r="D362" s="34" t="n">
        <f aca="false">B362-C362</f>
        <v>5323624.90973871</v>
      </c>
      <c r="E362" s="32" t="n">
        <f aca="false">VLOOKUP(A362,'NG Summary by Day'!$A$22:$F$480,6,FALSE())*1000</f>
        <v>-69850510.6484694</v>
      </c>
      <c r="F362" s="34" t="n">
        <f aca="false">E362-C362</f>
        <v>5323624.90973871</v>
      </c>
      <c r="G362" s="39"/>
      <c r="H362" s="35" t="n">
        <f aca="false">VLOOKUP(A362,'Power Summary by Day '!$A$19:$G$249,3,FALSE())</f>
        <v>-17390385.067118</v>
      </c>
      <c r="I362" s="33" t="n">
        <f aca="false">VLOOKUP(A362,'Power Summary by Day '!$Y$19:$AB$251,4,FALSE())</f>
        <v>-11850256.2840018</v>
      </c>
      <c r="J362" s="34" t="n">
        <f aca="false">H362-I362</f>
        <v>-5540128.78311623</v>
      </c>
      <c r="K362" s="33" t="n">
        <f aca="false">VLOOKUP(A362,'Power Summary by Day '!$A$19:$G$249,7,FALSE())</f>
        <v>-14853601.1071334</v>
      </c>
      <c r="L362" s="36" t="n">
        <f aca="false">K362-I362</f>
        <v>-3003344.82313165</v>
      </c>
      <c r="M362" s="39"/>
      <c r="N362" s="29"/>
      <c r="O362" s="30"/>
      <c r="P362" s="30"/>
      <c r="Q362" s="30"/>
      <c r="R362" s="30"/>
      <c r="S362" s="30"/>
      <c r="T362" s="30"/>
      <c r="U362" s="30"/>
      <c r="V362" s="30"/>
      <c r="W362" s="31"/>
      <c r="Y362" s="30"/>
      <c r="Z362" s="30"/>
      <c r="AA362" s="31"/>
      <c r="AB362" s="30"/>
      <c r="AC362" s="30"/>
      <c r="AD362" s="30"/>
      <c r="AE362" s="30"/>
      <c r="AF362" s="30"/>
      <c r="AG362" s="31"/>
    </row>
    <row r="363" customFormat="false" ht="12.75" hidden="false" customHeight="false" outlineLevel="0" collapsed="false">
      <c r="A363" s="20" t="n">
        <v>37054</v>
      </c>
      <c r="B363" s="32" t="n">
        <f aca="false">VLOOKUP($A363,'NG Summary by Day'!$A$22:$F$480,4,FALSE())*1000</f>
        <v>-74422333.8142054</v>
      </c>
      <c r="C363" s="33" t="n">
        <f aca="false">VLOOKUP(A363,'NG Summary by Day'!$T$21:$W$486,4,FALSE())</f>
        <v>-73541271.7386716</v>
      </c>
      <c r="D363" s="34" t="n">
        <f aca="false">B363-C363</f>
        <v>-881062.075533807</v>
      </c>
      <c r="E363" s="32" t="n">
        <f aca="false">VLOOKUP(A363,'NG Summary by Day'!$A$22:$F$480,6,FALSE())*1000</f>
        <v>-74422333.8142054</v>
      </c>
      <c r="F363" s="34" t="n">
        <f aca="false">E363-C363</f>
        <v>-881062.075533807</v>
      </c>
      <c r="G363" s="39"/>
      <c r="H363" s="35" t="n">
        <f aca="false">VLOOKUP(A363,'Power Summary by Day '!$A$19:$G$249,3,FALSE())</f>
        <v>13038611.8002619</v>
      </c>
      <c r="I363" s="33" t="n">
        <f aca="false">VLOOKUP(A363,'Power Summary by Day '!$Y$19:$AB$251,4,FALSE())</f>
        <v>3928706.72178214</v>
      </c>
      <c r="J363" s="34" t="n">
        <f aca="false">H363-I363</f>
        <v>9109905.07847973</v>
      </c>
      <c r="K363" s="33" t="n">
        <f aca="false">VLOOKUP(A363,'Power Summary by Day '!$A$19:$G$249,7,FALSE())</f>
        <v>13838884.2837143</v>
      </c>
      <c r="L363" s="36" t="n">
        <f aca="false">K363-I363</f>
        <v>9910177.56193219</v>
      </c>
      <c r="M363" s="39"/>
      <c r="N363" s="29"/>
      <c r="O363" s="30"/>
      <c r="P363" s="30"/>
      <c r="Q363" s="30"/>
      <c r="R363" s="30"/>
      <c r="S363" s="30"/>
      <c r="T363" s="30"/>
      <c r="U363" s="30"/>
      <c r="V363" s="30"/>
      <c r="W363" s="31"/>
      <c r="Y363" s="30"/>
      <c r="Z363" s="30"/>
      <c r="AA363" s="31"/>
      <c r="AB363" s="30"/>
      <c r="AC363" s="30"/>
      <c r="AD363" s="30"/>
      <c r="AE363" s="30"/>
      <c r="AF363" s="30"/>
      <c r="AG363" s="31"/>
    </row>
    <row r="364" customFormat="false" ht="12.75" hidden="false" customHeight="false" outlineLevel="0" collapsed="false">
      <c r="A364" s="20" t="n">
        <v>37055</v>
      </c>
      <c r="B364" s="32" t="n">
        <f aca="false">VLOOKUP($A364,'NG Summary by Day'!$A$22:$F$480,4,FALSE())*1000</f>
        <v>48169145.4590079</v>
      </c>
      <c r="C364" s="33" t="n">
        <f aca="false">VLOOKUP(A364,'NG Summary by Day'!$T$21:$W$486,4,FALSE())</f>
        <v>60545941.939429</v>
      </c>
      <c r="D364" s="34" t="n">
        <f aca="false">B364-C364</f>
        <v>-12376796.4804211</v>
      </c>
      <c r="E364" s="32" t="n">
        <f aca="false">VLOOKUP(A364,'NG Summary by Day'!$A$22:$F$480,6,FALSE())*1000</f>
        <v>48169145.4590079</v>
      </c>
      <c r="F364" s="34" t="n">
        <f aca="false">E364-C364</f>
        <v>-12376796.4804211</v>
      </c>
      <c r="G364" s="39"/>
      <c r="H364" s="35" t="n">
        <f aca="false">VLOOKUP(A364,'Power Summary by Day '!$A$19:$G$249,3,FALSE())</f>
        <v>21900934.8724779</v>
      </c>
      <c r="I364" s="33" t="n">
        <f aca="false">VLOOKUP(A364,'Power Summary by Day '!$Y$19:$AB$251,4,FALSE())</f>
        <v>29933296.2543618</v>
      </c>
      <c r="J364" s="34" t="n">
        <f aca="false">H364-I364</f>
        <v>-8032361.38188395</v>
      </c>
      <c r="K364" s="33" t="n">
        <f aca="false">VLOOKUP(A364,'Power Summary by Day '!$A$19:$G$249,7,FALSE())</f>
        <v>30532655.5564589</v>
      </c>
      <c r="L364" s="36" t="n">
        <f aca="false">K364-I364</f>
        <v>599359.302097112</v>
      </c>
      <c r="M364" s="39"/>
      <c r="N364" s="29"/>
      <c r="O364" s="30"/>
      <c r="P364" s="30"/>
      <c r="Q364" s="30"/>
      <c r="R364" s="30"/>
      <c r="S364" s="30"/>
      <c r="T364" s="30"/>
      <c r="U364" s="30"/>
      <c r="V364" s="30"/>
      <c r="W364" s="31"/>
      <c r="Y364" s="30"/>
      <c r="Z364" s="30"/>
      <c r="AA364" s="31"/>
      <c r="AB364" s="30"/>
      <c r="AC364" s="30"/>
      <c r="AD364" s="30"/>
      <c r="AE364" s="30"/>
      <c r="AF364" s="30"/>
      <c r="AG364" s="31"/>
    </row>
    <row r="365" customFormat="false" ht="12.75" hidden="false" customHeight="false" outlineLevel="0" collapsed="false">
      <c r="A365" s="20" t="n">
        <v>37056</v>
      </c>
      <c r="B365" s="32" t="n">
        <f aca="false">VLOOKUP($A365,'NG Summary by Day'!$A$22:$F$480,4,FALSE())*1000</f>
        <v>7406710.56508341</v>
      </c>
      <c r="C365" s="33" t="n">
        <f aca="false">VLOOKUP(A365,'NG Summary by Day'!$T$21:$W$486,4,FALSE())</f>
        <v>11338645.1645421</v>
      </c>
      <c r="D365" s="34" t="n">
        <f aca="false">B365-C365</f>
        <v>-3931934.59945869</v>
      </c>
      <c r="E365" s="32" t="n">
        <f aca="false">VLOOKUP(A365,'NG Summary by Day'!$A$22:$F$480,6,FALSE())*1000</f>
        <v>7406710.56508341</v>
      </c>
      <c r="F365" s="34" t="n">
        <f aca="false">E365-C365</f>
        <v>-3931934.59945869</v>
      </c>
      <c r="G365" s="39"/>
      <c r="H365" s="35" t="n">
        <f aca="false">VLOOKUP(A365,'Power Summary by Day '!$A$19:$G$249,3,FALSE())</f>
        <v>32348429.1255299</v>
      </c>
      <c r="I365" s="33" t="n">
        <f aca="false">VLOOKUP(A365,'Power Summary by Day '!$Y$19:$AB$251,4,FALSE())</f>
        <v>31546069.8614459</v>
      </c>
      <c r="J365" s="34" t="n">
        <f aca="false">H365-I365</f>
        <v>802359.264084011</v>
      </c>
      <c r="K365" s="33" t="n">
        <f aca="false">VLOOKUP(A365,'Power Summary by Day '!$A$19:$G$249,7,FALSE())</f>
        <v>36679738.2544254</v>
      </c>
      <c r="L365" s="36" t="n">
        <f aca="false">K365-I365</f>
        <v>5133668.3929795</v>
      </c>
      <c r="M365" s="39"/>
      <c r="N365" s="29"/>
      <c r="O365" s="30"/>
      <c r="P365" s="30"/>
      <c r="Q365" s="30"/>
      <c r="R365" s="30"/>
      <c r="S365" s="30"/>
      <c r="T365" s="30"/>
      <c r="U365" s="30"/>
      <c r="V365" s="30"/>
      <c r="W365" s="31"/>
      <c r="Y365" s="30"/>
      <c r="Z365" s="30"/>
      <c r="AA365" s="31"/>
      <c r="AB365" s="30"/>
      <c r="AC365" s="30"/>
      <c r="AD365" s="30"/>
      <c r="AE365" s="30"/>
      <c r="AF365" s="30"/>
      <c r="AG365" s="31"/>
    </row>
    <row r="366" customFormat="false" ht="12.75" hidden="false" customHeight="false" outlineLevel="0" collapsed="false">
      <c r="A366" s="20" t="n">
        <v>37057</v>
      </c>
      <c r="B366" s="32" t="n">
        <f aca="false">VLOOKUP($A366,'NG Summary by Day'!$A$22:$F$480,4,FALSE())*1000</f>
        <v>5554669.78874112</v>
      </c>
      <c r="C366" s="33" t="n">
        <f aca="false">VLOOKUP(A366,'NG Summary by Day'!$T$21:$W$486,4,FALSE())</f>
        <v>9740942.65585568</v>
      </c>
      <c r="D366" s="34" t="n">
        <f aca="false">B366-C366</f>
        <v>-4186272.86711456</v>
      </c>
      <c r="E366" s="32" t="n">
        <f aca="false">VLOOKUP(A366,'NG Summary by Day'!$A$22:$F$480,6,FALSE())*1000</f>
        <v>5554669.78874112</v>
      </c>
      <c r="F366" s="34" t="n">
        <f aca="false">E366-C366</f>
        <v>-4186272.86711456</v>
      </c>
      <c r="G366" s="39"/>
      <c r="H366" s="35" t="n">
        <f aca="false">VLOOKUP(A366,'Power Summary by Day '!$A$19:$G$249,3,FALSE())</f>
        <v>27516148.9951336</v>
      </c>
      <c r="I366" s="33" t="n">
        <f aca="false">VLOOKUP(A366,'Power Summary by Day '!$Y$19:$AB$251,4,FALSE())</f>
        <v>29790232.4318528</v>
      </c>
      <c r="J366" s="34" t="n">
        <f aca="false">H366-I366</f>
        <v>-2274083.43671917</v>
      </c>
      <c r="K366" s="33" t="n">
        <f aca="false">VLOOKUP(A366,'Power Summary by Day '!$A$19:$G$249,7,FALSE())</f>
        <v>27327741.1332912</v>
      </c>
      <c r="L366" s="36" t="n">
        <f aca="false">K366-I366</f>
        <v>-2462491.29856164</v>
      </c>
      <c r="M366" s="39"/>
      <c r="N366" s="29"/>
      <c r="O366" s="30"/>
      <c r="P366" s="30"/>
      <c r="Q366" s="30"/>
      <c r="R366" s="30"/>
      <c r="S366" s="30"/>
      <c r="T366" s="30"/>
      <c r="U366" s="30"/>
      <c r="V366" s="30"/>
      <c r="W366" s="31"/>
      <c r="Y366" s="30"/>
      <c r="Z366" s="30"/>
      <c r="AA366" s="31"/>
      <c r="AB366" s="30"/>
      <c r="AC366" s="30"/>
      <c r="AD366" s="30"/>
      <c r="AE366" s="30"/>
      <c r="AF366" s="30"/>
      <c r="AG366" s="31"/>
    </row>
    <row r="367" customFormat="false" ht="12.75" hidden="false" customHeight="false" outlineLevel="0" collapsed="false">
      <c r="A367" s="20" t="n">
        <v>37060</v>
      </c>
      <c r="B367" s="32" t="n">
        <f aca="false">VLOOKUP($A367,'NG Summary by Day'!$A$22:$F$480,4,FALSE())*1000</f>
        <v>-23858012.8519604</v>
      </c>
      <c r="C367" s="33" t="n">
        <f aca="false">VLOOKUP(A367,'NG Summary by Day'!$T$21:$W$486,4,FALSE())</f>
        <v>-25699964.7421663</v>
      </c>
      <c r="D367" s="34" t="n">
        <f aca="false">B367-C367</f>
        <v>1841951.89020589</v>
      </c>
      <c r="E367" s="32" t="n">
        <f aca="false">VLOOKUP(A367,'NG Summary by Day'!$A$22:$F$480,6,FALSE())*1000</f>
        <v>-23858012.8519604</v>
      </c>
      <c r="F367" s="34" t="n">
        <f aca="false">E367-C367</f>
        <v>1841951.89020589</v>
      </c>
      <c r="G367" s="39"/>
      <c r="H367" s="35" t="n">
        <f aca="false">VLOOKUP(A367,'Power Summary by Day '!$A$19:$G$249,3,FALSE())</f>
        <v>21368813.4060267</v>
      </c>
      <c r="I367" s="33" t="n">
        <f aca="false">VLOOKUP(A367,'Power Summary by Day '!$Y$19:$AB$251,4,FALSE())</f>
        <v>11787694.5295742</v>
      </c>
      <c r="J367" s="34" t="n">
        <f aca="false">H367-I367</f>
        <v>9581118.8764525</v>
      </c>
      <c r="K367" s="33" t="n">
        <f aca="false">VLOOKUP(A367,'Power Summary by Day '!$A$19:$G$249,7,FALSE())</f>
        <v>21604866.4223267</v>
      </c>
      <c r="L367" s="36" t="n">
        <f aca="false">K367-I367</f>
        <v>9817171.89275246</v>
      </c>
      <c r="M367" s="39"/>
      <c r="N367" s="29"/>
      <c r="O367" s="30"/>
      <c r="P367" s="30"/>
      <c r="Q367" s="30"/>
      <c r="R367" s="30"/>
      <c r="S367" s="30"/>
      <c r="T367" s="30"/>
      <c r="U367" s="30"/>
      <c r="V367" s="30"/>
      <c r="W367" s="31"/>
      <c r="Y367" s="30"/>
      <c r="Z367" s="30"/>
      <c r="AA367" s="31"/>
      <c r="AB367" s="30"/>
      <c r="AC367" s="30"/>
      <c r="AD367" s="30"/>
      <c r="AE367" s="30"/>
      <c r="AF367" s="30"/>
      <c r="AG367" s="31"/>
    </row>
    <row r="368" customFormat="false" ht="12.75" hidden="false" customHeight="false" outlineLevel="0" collapsed="false">
      <c r="A368" s="20" t="n">
        <v>37061</v>
      </c>
      <c r="B368" s="32" t="n">
        <f aca="false">VLOOKUP($A368,'NG Summary by Day'!$A$22:$F$480,4,FALSE())*1000</f>
        <v>7262856.68341403</v>
      </c>
      <c r="C368" s="33" t="n">
        <f aca="false">VLOOKUP(A368,'NG Summary by Day'!$T$21:$W$486,4,FALSE())</f>
        <v>16766730.7191192</v>
      </c>
      <c r="D368" s="34" t="n">
        <f aca="false">B368-C368</f>
        <v>-9503874.03570518</v>
      </c>
      <c r="E368" s="32" t="n">
        <f aca="false">VLOOKUP(A368,'NG Summary by Day'!$A$22:$F$480,6,FALSE())*1000</f>
        <v>7262856.68341403</v>
      </c>
      <c r="F368" s="34" t="n">
        <f aca="false">E368-C368</f>
        <v>-9503874.03570518</v>
      </c>
      <c r="G368" s="39"/>
      <c r="H368" s="35" t="n">
        <f aca="false">VLOOKUP(A368,'Power Summary by Day '!$A$19:$G$249,3,FALSE())</f>
        <v>22643806.4653063</v>
      </c>
      <c r="I368" s="33" t="n">
        <f aca="false">VLOOKUP(A368,'Power Summary by Day '!$Y$19:$AB$251,4,FALSE())</f>
        <v>17692503.6058749</v>
      </c>
      <c r="J368" s="34" t="n">
        <f aca="false">H368-I368</f>
        <v>4951302.85943139</v>
      </c>
      <c r="K368" s="33" t="n">
        <f aca="false">VLOOKUP(A368,'Power Summary by Day '!$A$19:$G$249,7,FALSE())</f>
        <v>21741226.7495525</v>
      </c>
      <c r="L368" s="36" t="n">
        <f aca="false">K368-I368</f>
        <v>4048723.1436776</v>
      </c>
      <c r="M368" s="39"/>
      <c r="N368" s="29"/>
      <c r="O368" s="30"/>
      <c r="P368" s="30"/>
      <c r="Q368" s="30"/>
      <c r="R368" s="30"/>
      <c r="S368" s="30"/>
      <c r="T368" s="30"/>
      <c r="U368" s="30"/>
      <c r="V368" s="30"/>
      <c r="W368" s="31"/>
      <c r="Y368" s="30"/>
      <c r="Z368" s="30"/>
      <c r="AA368" s="31"/>
      <c r="AB368" s="30"/>
      <c r="AC368" s="30"/>
      <c r="AD368" s="30"/>
      <c r="AE368" s="30"/>
      <c r="AF368" s="30"/>
      <c r="AG368" s="31"/>
    </row>
    <row r="369" customFormat="false" ht="12.75" hidden="false" customHeight="false" outlineLevel="0" collapsed="false">
      <c r="A369" s="20" t="n">
        <v>37062</v>
      </c>
      <c r="B369" s="32" t="n">
        <f aca="false">VLOOKUP($A369,'NG Summary by Day'!$A$22:$F$480,4,FALSE())*1000</f>
        <v>96669744.3771663</v>
      </c>
      <c r="C369" s="33" t="n">
        <f aca="false">VLOOKUP(A369,'NG Summary by Day'!$T$21:$W$486,4,FALSE())</f>
        <v>95812279.6096501</v>
      </c>
      <c r="D369" s="34" t="n">
        <f aca="false">B369-C369</f>
        <v>857464.767516211</v>
      </c>
      <c r="E369" s="32" t="n">
        <f aca="false">VLOOKUP(A369,'NG Summary by Day'!$A$22:$F$480,6,FALSE())*1000</f>
        <v>96669744.3771663</v>
      </c>
      <c r="F369" s="34" t="n">
        <f aca="false">E369-C369</f>
        <v>857464.767516211</v>
      </c>
      <c r="G369" s="39"/>
      <c r="H369" s="35" t="n">
        <f aca="false">VLOOKUP(A369,'Power Summary by Day '!$A$19:$G$249,3,FALSE())</f>
        <v>8680219.64693238</v>
      </c>
      <c r="I369" s="33" t="n">
        <f aca="false">VLOOKUP(A369,'Power Summary by Day '!$Y$19:$AB$251,4,FALSE())</f>
        <v>30915997.7006392</v>
      </c>
      <c r="J369" s="34" t="n">
        <f aca="false">H369-I369</f>
        <v>-22235778.0537068</v>
      </c>
      <c r="K369" s="33" t="n">
        <f aca="false">VLOOKUP(A369,'Power Summary by Day '!$A$19:$G$249,7,FALSE())</f>
        <v>-1678280.49016662</v>
      </c>
      <c r="L369" s="36" t="n">
        <f aca="false">K369-I369</f>
        <v>-32594278.1908058</v>
      </c>
      <c r="M369" s="39"/>
      <c r="N369" s="29"/>
      <c r="O369" s="30"/>
      <c r="P369" s="30"/>
      <c r="Q369" s="30"/>
      <c r="R369" s="30"/>
      <c r="S369" s="30"/>
      <c r="T369" s="30"/>
      <c r="U369" s="30"/>
      <c r="V369" s="30"/>
      <c r="W369" s="31"/>
      <c r="Y369" s="30"/>
      <c r="Z369" s="30"/>
      <c r="AA369" s="31"/>
      <c r="AB369" s="30"/>
      <c r="AC369" s="30"/>
      <c r="AD369" s="30"/>
      <c r="AE369" s="30"/>
      <c r="AF369" s="30"/>
      <c r="AG369" s="31"/>
    </row>
    <row r="370" customFormat="false" ht="12.75" hidden="false" customHeight="false" outlineLevel="0" collapsed="false">
      <c r="A370" s="20" t="n">
        <v>37063</v>
      </c>
      <c r="B370" s="32" t="n">
        <f aca="false">VLOOKUP($A370,'NG Summary by Day'!$A$22:$F$480,4,FALSE())*1000</f>
        <v>20580186.8266617</v>
      </c>
      <c r="C370" s="33" t="n">
        <f aca="false">VLOOKUP(A370,'NG Summary by Day'!$T$21:$W$486,4,FALSE())</f>
        <v>24990964.6202844</v>
      </c>
      <c r="D370" s="34" t="n">
        <f aca="false">B370-C370</f>
        <v>-4410777.79362266</v>
      </c>
      <c r="E370" s="32" t="n">
        <f aca="false">VLOOKUP(A370,'NG Summary by Day'!$A$22:$F$480,6,FALSE())*1000</f>
        <v>20580186.8266617</v>
      </c>
      <c r="F370" s="34" t="n">
        <f aca="false">E370-C370</f>
        <v>-4410777.79362266</v>
      </c>
      <c r="G370" s="39"/>
      <c r="H370" s="35" t="n">
        <f aca="false">VLOOKUP(A370,'Power Summary by Day '!$A$19:$G$249,3,FALSE())</f>
        <v>-6217255.81336919</v>
      </c>
      <c r="I370" s="33" t="n">
        <f aca="false">VLOOKUP(A370,'Power Summary by Day '!$Y$19:$AB$251,4,FALSE())</f>
        <v>-10943526.5836013</v>
      </c>
      <c r="J370" s="34" t="n">
        <f aca="false">H370-I370</f>
        <v>4726270.77023211</v>
      </c>
      <c r="K370" s="33" t="n">
        <f aca="false">VLOOKUP(A370,'Power Summary by Day '!$A$19:$G$249,7,FALSE())</f>
        <v>-16533333.8324701</v>
      </c>
      <c r="L370" s="36" t="n">
        <f aca="false">K370-I370</f>
        <v>-5589807.24886879</v>
      </c>
      <c r="M370" s="39"/>
      <c r="N370" s="29"/>
      <c r="O370" s="30"/>
      <c r="P370" s="30"/>
      <c r="Q370" s="30"/>
      <c r="R370" s="30"/>
      <c r="S370" s="30"/>
      <c r="T370" s="30"/>
      <c r="U370" s="30"/>
      <c r="V370" s="30"/>
      <c r="W370" s="31"/>
      <c r="Y370" s="30"/>
      <c r="Z370" s="30"/>
      <c r="AA370" s="31"/>
      <c r="AB370" s="30"/>
      <c r="AC370" s="30"/>
      <c r="AD370" s="30"/>
      <c r="AE370" s="30"/>
      <c r="AF370" s="30"/>
      <c r="AG370" s="31"/>
    </row>
    <row r="371" customFormat="false" ht="12.75" hidden="false" customHeight="false" outlineLevel="0" collapsed="false">
      <c r="A371" s="20" t="n">
        <v>37064</v>
      </c>
      <c r="B371" s="32" t="n">
        <f aca="false">VLOOKUP($A371,'NG Summary by Day'!$A$22:$F$480,4,FALSE())*1000</f>
        <v>13818934.2369556</v>
      </c>
      <c r="C371" s="33" t="n">
        <f aca="false">VLOOKUP(A371,'NG Summary by Day'!$T$21:$W$486,4,FALSE())</f>
        <v>16260017.6563579</v>
      </c>
      <c r="D371" s="34" t="n">
        <f aca="false">B371-C371</f>
        <v>-2441083.41940231</v>
      </c>
      <c r="E371" s="32" t="n">
        <f aca="false">VLOOKUP(A371,'NG Summary by Day'!$A$22:$F$480,6,FALSE())*1000</f>
        <v>13818934.2369556</v>
      </c>
      <c r="F371" s="34" t="n">
        <f aca="false">E371-C371</f>
        <v>-2441083.41940231</v>
      </c>
      <c r="G371" s="39"/>
      <c r="H371" s="35" t="n">
        <f aca="false">VLOOKUP(A371,'Power Summary by Day '!$A$19:$G$249,3,FALSE())</f>
        <v>14050253.668058</v>
      </c>
      <c r="I371" s="33" t="n">
        <f aca="false">VLOOKUP(A371,'Power Summary by Day '!$Y$19:$AB$251,4,FALSE())</f>
        <v>13189682.4523059</v>
      </c>
      <c r="J371" s="34" t="n">
        <f aca="false">H371-I371</f>
        <v>860571.215752099</v>
      </c>
      <c r="K371" s="33" t="n">
        <f aca="false">VLOOKUP(A371,'Power Summary by Day '!$A$19:$G$249,7,FALSE())</f>
        <v>12864704.8482295</v>
      </c>
      <c r="L371" s="36" t="n">
        <f aca="false">K371-I371</f>
        <v>-324977.604076441</v>
      </c>
      <c r="M371" s="39"/>
      <c r="N371" s="29"/>
      <c r="O371" s="30"/>
      <c r="P371" s="30"/>
      <c r="Q371" s="30"/>
      <c r="R371" s="30"/>
      <c r="S371" s="30"/>
      <c r="T371" s="30"/>
      <c r="U371" s="30"/>
      <c r="V371" s="30"/>
      <c r="W371" s="31"/>
      <c r="Y371" s="30"/>
      <c r="Z371" s="30"/>
      <c r="AA371" s="31"/>
      <c r="AB371" s="30"/>
      <c r="AC371" s="30"/>
      <c r="AD371" s="30"/>
      <c r="AE371" s="30"/>
      <c r="AF371" s="30"/>
      <c r="AG371" s="31"/>
    </row>
    <row r="372" customFormat="false" ht="12.75" hidden="false" customHeight="false" outlineLevel="0" collapsed="false">
      <c r="A372" s="20" t="n">
        <v>37067</v>
      </c>
      <c r="B372" s="32" t="n">
        <f aca="false">VLOOKUP($A372,'NG Summary by Day'!$A$22:$F$480,4,FALSE())*1000</f>
        <v>124682025.212556</v>
      </c>
      <c r="C372" s="33" t="n">
        <f aca="false">VLOOKUP(A372,'NG Summary by Day'!$T$21:$W$486,4,FALSE())</f>
        <v>123763947.990163</v>
      </c>
      <c r="D372" s="34" t="n">
        <f aca="false">B372-C372</f>
        <v>918077.222392812</v>
      </c>
      <c r="E372" s="32" t="n">
        <f aca="false">VLOOKUP(A372,'NG Summary by Day'!$A$22:$F$480,6,FALSE())*1000</f>
        <v>124682025.212556</v>
      </c>
      <c r="F372" s="34" t="n">
        <f aca="false">E372-C372</f>
        <v>918077.222392812</v>
      </c>
      <c r="G372" s="39"/>
      <c r="H372" s="35" t="n">
        <f aca="false">VLOOKUP(A372,'Power Summary by Day '!$A$19:$G$249,3,FALSE())</f>
        <v>35074720.8220425</v>
      </c>
      <c r="I372" s="33" t="n">
        <f aca="false">VLOOKUP(A372,'Power Summary by Day '!$Y$19:$AB$251,4,FALSE())</f>
        <v>30900144.906469</v>
      </c>
      <c r="J372" s="34" t="n">
        <f aca="false">H372-I372</f>
        <v>4174575.91557351</v>
      </c>
      <c r="K372" s="33" t="n">
        <f aca="false">VLOOKUP(A372,'Power Summary by Day '!$A$19:$G$249,7,FALSE())</f>
        <v>40286021.534227</v>
      </c>
      <c r="L372" s="36" t="n">
        <f aca="false">K372-I372</f>
        <v>9385876.62775804</v>
      </c>
      <c r="M372" s="39"/>
      <c r="N372" s="29"/>
      <c r="O372" s="30"/>
      <c r="P372" s="30"/>
      <c r="Q372" s="30"/>
      <c r="R372" s="30"/>
      <c r="S372" s="30"/>
      <c r="T372" s="30"/>
      <c r="U372" s="30"/>
      <c r="V372" s="30"/>
      <c r="W372" s="31"/>
      <c r="Y372" s="30"/>
      <c r="Z372" s="30"/>
      <c r="AA372" s="31"/>
      <c r="AB372" s="30"/>
      <c r="AC372" s="30"/>
      <c r="AD372" s="30"/>
      <c r="AE372" s="30"/>
      <c r="AF372" s="30"/>
      <c r="AG372" s="31"/>
    </row>
    <row r="373" customFormat="false" ht="12.75" hidden="false" customHeight="false" outlineLevel="0" collapsed="false">
      <c r="A373" s="20" t="n">
        <v>37068</v>
      </c>
      <c r="B373" s="32" t="n">
        <f aca="false">VLOOKUP($A373,'NG Summary by Day'!$A$22:$F$480,4,FALSE())*1000</f>
        <v>31295466.7605611</v>
      </c>
      <c r="C373" s="33" t="n">
        <f aca="false">VLOOKUP(A373,'NG Summary by Day'!$T$21:$W$486,4,FALSE())</f>
        <v>26259117.6503827</v>
      </c>
      <c r="D373" s="34" t="n">
        <f aca="false">B373-C373</f>
        <v>5036349.11017842</v>
      </c>
      <c r="E373" s="32" t="n">
        <f aca="false">VLOOKUP(A373,'NG Summary by Day'!$A$22:$F$480,6,FALSE())*1000</f>
        <v>31295466.7605611</v>
      </c>
      <c r="F373" s="34" t="n">
        <f aca="false">E373-C373</f>
        <v>5036349.11017842</v>
      </c>
      <c r="G373" s="39"/>
      <c r="H373" s="35" t="n">
        <f aca="false">VLOOKUP(A373,'Power Summary by Day '!$A$19:$G$249,3,FALSE())</f>
        <v>-8262149.35476811</v>
      </c>
      <c r="I373" s="33" t="n">
        <f aca="false">VLOOKUP(A373,'Power Summary by Day '!$Y$19:$AB$251,4,FALSE())</f>
        <v>-9792815.87533034</v>
      </c>
      <c r="J373" s="34" t="n">
        <f aca="false">H373-I373</f>
        <v>1530666.52056223</v>
      </c>
      <c r="K373" s="33" t="n">
        <f aca="false">VLOOKUP(A373,'Power Summary by Day '!$A$19:$G$249,7,FALSE())</f>
        <v>-4582542.55941704</v>
      </c>
      <c r="L373" s="36" t="n">
        <f aca="false">K373-I373</f>
        <v>5210273.3159133</v>
      </c>
      <c r="M373" s="39"/>
      <c r="N373" s="29"/>
      <c r="O373" s="30"/>
      <c r="P373" s="30"/>
      <c r="Q373" s="30"/>
      <c r="R373" s="30"/>
      <c r="S373" s="30"/>
      <c r="T373" s="30"/>
      <c r="U373" s="30"/>
      <c r="V373" s="30"/>
      <c r="W373" s="31"/>
      <c r="Y373" s="30"/>
      <c r="Z373" s="30"/>
      <c r="AA373" s="31"/>
      <c r="AB373" s="30"/>
      <c r="AC373" s="30"/>
      <c r="AD373" s="30"/>
      <c r="AE373" s="30"/>
      <c r="AF373" s="30"/>
      <c r="AG373" s="31"/>
    </row>
    <row r="374" customFormat="false" ht="12.75" hidden="false" customHeight="false" outlineLevel="0" collapsed="false">
      <c r="A374" s="20" t="n">
        <v>37069</v>
      </c>
      <c r="B374" s="32" t="n">
        <f aca="false">VLOOKUP($A374,'NG Summary by Day'!$A$22:$F$480,4,FALSE())*1000</f>
        <v>73888540.1190804</v>
      </c>
      <c r="C374" s="33" t="n">
        <f aca="false">VLOOKUP(A374,'NG Summary by Day'!$T$21:$W$486,4,FALSE())</f>
        <v>66410544.9175363</v>
      </c>
      <c r="D374" s="34" t="n">
        <f aca="false">B374-C374</f>
        <v>7477995.20154408</v>
      </c>
      <c r="E374" s="32" t="n">
        <f aca="false">VLOOKUP(A374,'NG Summary by Day'!$A$22:$F$480,6,FALSE())*1000</f>
        <v>73888540.1190804</v>
      </c>
      <c r="F374" s="34" t="n">
        <f aca="false">E374-C374</f>
        <v>7477995.20154408</v>
      </c>
      <c r="G374" s="39"/>
      <c r="H374" s="35" t="n">
        <f aca="false">VLOOKUP(A374,'Power Summary by Day '!$A$19:$G$249,3,FALSE())</f>
        <v>8295635.39864497</v>
      </c>
      <c r="I374" s="33" t="n">
        <f aca="false">VLOOKUP(A374,'Power Summary by Day '!$Y$19:$AB$251,4,FALSE())</f>
        <v>-8452945.01374881</v>
      </c>
      <c r="J374" s="34" t="n">
        <f aca="false">H374-I374</f>
        <v>16748580.4123938</v>
      </c>
      <c r="K374" s="33" t="n">
        <f aca="false">VLOOKUP(A374,'Power Summary by Day '!$A$19:$G$249,7,FALSE())</f>
        <v>6600847.02457177</v>
      </c>
      <c r="L374" s="36" t="n">
        <f aca="false">K374-I374</f>
        <v>15053792.0383206</v>
      </c>
      <c r="M374" s="39"/>
      <c r="N374" s="29"/>
      <c r="O374" s="30"/>
      <c r="P374" s="30"/>
      <c r="Q374" s="30"/>
      <c r="R374" s="30"/>
      <c r="S374" s="30"/>
      <c r="T374" s="30"/>
      <c r="U374" s="30"/>
      <c r="V374" s="30"/>
      <c r="W374" s="31"/>
      <c r="Y374" s="30"/>
      <c r="Z374" s="30"/>
      <c r="AA374" s="31"/>
      <c r="AB374" s="30"/>
      <c r="AC374" s="30"/>
      <c r="AD374" s="30"/>
      <c r="AE374" s="30"/>
      <c r="AF374" s="30"/>
      <c r="AG374" s="31"/>
    </row>
    <row r="375" customFormat="false" ht="12.75" hidden="false" customHeight="false" outlineLevel="0" collapsed="false">
      <c r="A375" s="20" t="n">
        <v>37070</v>
      </c>
      <c r="B375" s="32" t="n">
        <f aca="false">VLOOKUP($A375,'NG Summary by Day'!$A$22:$F$480,4,FALSE())*1000</f>
        <v>3319665.19110442</v>
      </c>
      <c r="C375" s="33" t="n">
        <f aca="false">VLOOKUP(A375,'NG Summary by Day'!$T$21:$W$486,4,FALSE())</f>
        <v>1086834.2107731</v>
      </c>
      <c r="D375" s="34" t="n">
        <f aca="false">B375-C375</f>
        <v>2232830.98033132</v>
      </c>
      <c r="E375" s="32" t="n">
        <f aca="false">VLOOKUP(A375,'NG Summary by Day'!$A$22:$F$480,6,FALSE())*1000</f>
        <v>3319665.19110442</v>
      </c>
      <c r="F375" s="34" t="n">
        <f aca="false">E375-C375</f>
        <v>2232830.98033132</v>
      </c>
      <c r="G375" s="39"/>
      <c r="H375" s="35" t="n">
        <f aca="false">VLOOKUP(A375,'Power Summary by Day '!$A$19:$G$249,3,FALSE())</f>
        <v>475254.804139626</v>
      </c>
      <c r="I375" s="33" t="n">
        <f aca="false">VLOOKUP(A375,'Power Summary by Day '!$Y$19:$AB$251,4,FALSE())</f>
        <v>-85576.125490915</v>
      </c>
      <c r="J375" s="34" t="n">
        <f aca="false">H375-I375</f>
        <v>560830.929630541</v>
      </c>
      <c r="K375" s="33" t="n">
        <f aca="false">VLOOKUP(A375,'Power Summary by Day '!$A$19:$G$249,7,FALSE())</f>
        <v>2249034.90638493</v>
      </c>
      <c r="L375" s="36" t="n">
        <f aca="false">K375-I375</f>
        <v>2334611.03187585</v>
      </c>
      <c r="M375" s="39"/>
      <c r="N375" s="29"/>
      <c r="O375" s="30"/>
      <c r="P375" s="30"/>
      <c r="Q375" s="30"/>
      <c r="R375" s="30"/>
      <c r="S375" s="30"/>
      <c r="T375" s="30"/>
      <c r="U375" s="30"/>
      <c r="V375" s="30"/>
      <c r="W375" s="31"/>
      <c r="Y375" s="30"/>
      <c r="Z375" s="30"/>
      <c r="AA375" s="31"/>
      <c r="AB375" s="30"/>
      <c r="AC375" s="30"/>
      <c r="AD375" s="30"/>
      <c r="AE375" s="30"/>
      <c r="AF375" s="30"/>
      <c r="AG375" s="31"/>
    </row>
    <row r="376" customFormat="false" ht="12.75" hidden="false" customHeight="false" outlineLevel="0" collapsed="false">
      <c r="A376" s="20" t="n">
        <v>37071</v>
      </c>
      <c r="B376" s="32" t="n">
        <f aca="false">VLOOKUP($A376,'NG Summary by Day'!$A$22:$F$480,4,FALSE())*1000</f>
        <v>23686000</v>
      </c>
      <c r="C376" s="33" t="n">
        <f aca="false">VLOOKUP(A376,'NG Summary by Day'!$T$21:$W$486,4,FALSE())</f>
        <v>26575997.7412358</v>
      </c>
      <c r="D376" s="34" t="n">
        <f aca="false">B376-C376</f>
        <v>-2889997.7412358</v>
      </c>
      <c r="E376" s="32" t="n">
        <f aca="false">VLOOKUP(A376,'NG Summary by Day'!$A$22:$F$480,6,FALSE())*1000</f>
        <v>31686000</v>
      </c>
      <c r="F376" s="34" t="n">
        <f aca="false">E376-C376</f>
        <v>5110002.2587642</v>
      </c>
      <c r="G376" s="39"/>
      <c r="H376" s="35" t="n">
        <f aca="false">VLOOKUP(A376,'Power Summary by Day '!$A$19:$G$249,3,FALSE())</f>
        <v>2890617.14698417</v>
      </c>
      <c r="I376" s="33" t="n">
        <f aca="false">VLOOKUP(A376,'Power Summary by Day '!$Y$19:$AB$251,4,FALSE())</f>
        <v>-1530924.89011503</v>
      </c>
      <c r="J376" s="34" t="n">
        <f aca="false">H376-I376</f>
        <v>4421542.0370992</v>
      </c>
      <c r="K376" s="33" t="n">
        <f aca="false">VLOOKUP(A376,'Power Summary by Day '!$A$19:$G$249,7,FALSE())</f>
        <v>-81632047.1332033</v>
      </c>
      <c r="L376" s="36" t="n">
        <f aca="false">K376-I376</f>
        <v>-80101122.2430883</v>
      </c>
      <c r="M376" s="39"/>
      <c r="N376" s="29"/>
      <c r="O376" s="30"/>
      <c r="P376" s="30"/>
      <c r="Q376" s="30"/>
      <c r="R376" s="30"/>
      <c r="S376" s="30"/>
      <c r="T376" s="30"/>
      <c r="U376" s="30"/>
      <c r="V376" s="30"/>
      <c r="W376" s="31"/>
      <c r="Y376" s="30"/>
      <c r="Z376" s="30"/>
      <c r="AA376" s="31"/>
      <c r="AB376" s="30"/>
      <c r="AC376" s="30"/>
      <c r="AD376" s="30"/>
      <c r="AE376" s="30"/>
      <c r="AF376" s="30"/>
      <c r="AG376" s="31"/>
    </row>
    <row r="377" customFormat="false" ht="12.75" hidden="false" customHeight="false" outlineLevel="0" collapsed="false">
      <c r="A377" s="20" t="n">
        <v>37074</v>
      </c>
      <c r="B377" s="32" t="n">
        <f aca="false">VLOOKUP($A377,'NG Summary by Day'!$A$22:$F$480,4,FALSE())*1000</f>
        <v>-17163347.748893</v>
      </c>
      <c r="C377" s="33" t="n">
        <f aca="false">VLOOKUP(A377,'NG Summary by Day'!$T$21:$W$486,4,FALSE())</f>
        <v>-20515377.4013167</v>
      </c>
      <c r="D377" s="34" t="n">
        <f aca="false">B377-C377</f>
        <v>3352029.65242373</v>
      </c>
      <c r="E377" s="32" t="n">
        <f aca="false">VLOOKUP(A377,'NG Summary by Day'!$A$22:$F$480,6,FALSE())*1000</f>
        <v>-17163347.748893</v>
      </c>
      <c r="F377" s="34" t="n">
        <f aca="false">E377-C377</f>
        <v>3352029.65242373</v>
      </c>
      <c r="G377" s="39"/>
      <c r="H377" s="35" t="n">
        <f aca="false">VLOOKUP(A377,'Power Summary by Day '!$A$19:$G$249,3,FALSE())</f>
        <v>9383682.36405448</v>
      </c>
      <c r="I377" s="33" t="n">
        <f aca="false">VLOOKUP(A377,'Power Summary by Day '!$Y$19:$AB$251,4,FALSE())</f>
        <v>11691408.6081524</v>
      </c>
      <c r="J377" s="34" t="n">
        <f aca="false">H377-I377</f>
        <v>-2307726.24409792</v>
      </c>
      <c r="K377" s="33" t="n">
        <f aca="false">VLOOKUP(A377,'Power Summary by Day '!$A$19:$G$249,7,FALSE())</f>
        <v>9164904.90069961</v>
      </c>
      <c r="L377" s="36" t="n">
        <f aca="false">K377-I377</f>
        <v>-2526503.70745279</v>
      </c>
      <c r="M377" s="39"/>
      <c r="N377" s="29"/>
      <c r="O377" s="30"/>
      <c r="P377" s="30"/>
      <c r="Q377" s="30"/>
      <c r="R377" s="30"/>
      <c r="S377" s="30"/>
      <c r="T377" s="30"/>
      <c r="U377" s="30"/>
      <c r="V377" s="30"/>
      <c r="W377" s="31"/>
      <c r="Y377" s="30"/>
      <c r="Z377" s="30"/>
      <c r="AA377" s="31"/>
      <c r="AB377" s="30"/>
      <c r="AC377" s="30"/>
      <c r="AD377" s="30"/>
      <c r="AE377" s="30"/>
      <c r="AF377" s="30"/>
      <c r="AG377" s="31"/>
    </row>
    <row r="378" customFormat="false" ht="12.75" hidden="false" customHeight="false" outlineLevel="0" collapsed="false">
      <c r="A378" s="20" t="n">
        <v>37075</v>
      </c>
      <c r="B378" s="32" t="n">
        <f aca="false">VLOOKUP($A378,'NG Summary by Day'!$A$22:$F$480,4,FALSE())*1000</f>
        <v>-23923659.8465643</v>
      </c>
      <c r="C378" s="33" t="n">
        <f aca="false">VLOOKUP(A378,'NG Summary by Day'!$T$21:$W$486,4,FALSE())</f>
        <v>-41092087.925501</v>
      </c>
      <c r="D378" s="34" t="n">
        <f aca="false">B378-C378</f>
        <v>17168428.0789367</v>
      </c>
      <c r="E378" s="32" t="n">
        <f aca="false">VLOOKUP(A378,'NG Summary by Day'!$A$22:$F$480,6,FALSE())*1000</f>
        <v>-23923659.8465643</v>
      </c>
      <c r="F378" s="34" t="n">
        <f aca="false">E378-C378</f>
        <v>17168428.0789367</v>
      </c>
      <c r="G378" s="39"/>
      <c r="H378" s="35" t="n">
        <f aca="false">VLOOKUP(A378,'Power Summary by Day '!$A$19:$G$249,3,FALSE())</f>
        <v>-12456614.3882775</v>
      </c>
      <c r="I378" s="33" t="n">
        <f aca="false">VLOOKUP(A378,'Power Summary by Day '!$Y$19:$AB$251,4,FALSE())</f>
        <v>-18007056.8585648</v>
      </c>
      <c r="J378" s="34" t="n">
        <f aca="false">H378-I378</f>
        <v>5550442.47028729</v>
      </c>
      <c r="K378" s="33" t="n">
        <f aca="false">VLOOKUP(A378,'Power Summary by Day '!$A$19:$G$249,7,FALSE())</f>
        <v>-17068200.8024992</v>
      </c>
      <c r="L378" s="36" t="n">
        <f aca="false">K378-I378</f>
        <v>938856.056065615</v>
      </c>
      <c r="M378" s="39"/>
      <c r="N378" s="29"/>
      <c r="O378" s="30"/>
      <c r="P378" s="30"/>
      <c r="Q378" s="30"/>
      <c r="R378" s="30"/>
      <c r="S378" s="30"/>
      <c r="T378" s="30"/>
      <c r="U378" s="30"/>
      <c r="V378" s="30"/>
      <c r="W378" s="31"/>
      <c r="Y378" s="30"/>
      <c r="Z378" s="30"/>
      <c r="AA378" s="31"/>
      <c r="AB378" s="30"/>
      <c r="AC378" s="30"/>
      <c r="AD378" s="30"/>
      <c r="AE378" s="30"/>
      <c r="AF378" s="30"/>
      <c r="AG378" s="31"/>
    </row>
    <row r="379" customFormat="false" ht="12.75" hidden="false" customHeight="false" outlineLevel="0" collapsed="false">
      <c r="A379" s="20" t="n">
        <v>37077</v>
      </c>
      <c r="B379" s="32" t="n">
        <f aca="false">VLOOKUP($A379,'NG Summary by Day'!$A$22:$F$480,4,FALSE())*1000</f>
        <v>12661501.0749793</v>
      </c>
      <c r="C379" s="33" t="n">
        <f aca="false">VLOOKUP(A379,'NG Summary by Day'!$T$21:$W$486,4,FALSE())</f>
        <v>15192986.6959287</v>
      </c>
      <c r="D379" s="34" t="n">
        <f aca="false">B379-C379</f>
        <v>-2531485.62094943</v>
      </c>
      <c r="E379" s="32" t="n">
        <f aca="false">VLOOKUP(A379,'NG Summary by Day'!$A$22:$F$480,6,FALSE())*1000</f>
        <v>12661501.0749793</v>
      </c>
      <c r="F379" s="34" t="n">
        <f aca="false">E379-C379</f>
        <v>-2531485.62094943</v>
      </c>
      <c r="G379" s="39"/>
      <c r="H379" s="35" t="n">
        <f aca="false">VLOOKUP(A379,'Power Summary by Day '!$A$19:$G$249,3,FALSE())</f>
        <v>-11954581.1665578</v>
      </c>
      <c r="I379" s="33" t="n">
        <f aca="false">VLOOKUP(A379,'Power Summary by Day '!$Y$19:$AB$251,4,FALSE())</f>
        <v>-12390552.1073238</v>
      </c>
      <c r="J379" s="34" t="n">
        <f aca="false">H379-I379</f>
        <v>435970.940766024</v>
      </c>
      <c r="K379" s="33" t="n">
        <f aca="false">VLOOKUP(A379,'Power Summary by Day '!$A$19:$G$249,7,FALSE())</f>
        <v>-12670034.4165818</v>
      </c>
      <c r="L379" s="36" t="n">
        <f aca="false">K379-I379</f>
        <v>-279482.30925798</v>
      </c>
      <c r="M379" s="39"/>
      <c r="N379" s="29"/>
      <c r="O379" s="30"/>
      <c r="P379" s="30"/>
      <c r="Q379" s="30"/>
      <c r="R379" s="30"/>
      <c r="S379" s="30"/>
      <c r="T379" s="30"/>
      <c r="U379" s="30"/>
      <c r="V379" s="30"/>
      <c r="W379" s="31"/>
      <c r="Y379" s="30"/>
      <c r="Z379" s="30"/>
      <c r="AA379" s="31"/>
      <c r="AB379" s="30"/>
      <c r="AC379" s="30"/>
      <c r="AD379" s="30"/>
      <c r="AE379" s="30"/>
      <c r="AF379" s="30"/>
      <c r="AG379" s="31"/>
    </row>
    <row r="380" customFormat="false" ht="12.75" hidden="false" customHeight="false" outlineLevel="0" collapsed="false">
      <c r="A380" s="20" t="n">
        <v>37078</v>
      </c>
      <c r="B380" s="32" t="n">
        <f aca="false">VLOOKUP($A380,'NG Summary by Day'!$A$22:$F$480,4,FALSE())*1000</f>
        <v>8247226.27164871</v>
      </c>
      <c r="C380" s="33" t="n">
        <f aca="false">VLOOKUP(A380,'NG Summary by Day'!$T$21:$W$486,4,FALSE())</f>
        <v>9670626.90227022</v>
      </c>
      <c r="D380" s="34" t="n">
        <f aca="false">B380-C380</f>
        <v>-1423400.63062151</v>
      </c>
      <c r="E380" s="32" t="n">
        <f aca="false">VLOOKUP(A380,'NG Summary by Day'!$A$22:$F$480,6,FALSE())*1000</f>
        <v>8247226.27164871</v>
      </c>
      <c r="F380" s="34" t="n">
        <f aca="false">E380-C380</f>
        <v>-1423400.63062151</v>
      </c>
      <c r="G380" s="39"/>
      <c r="H380" s="35" t="n">
        <f aca="false">VLOOKUP(A380,'Power Summary by Day '!$A$19:$G$249,3,FALSE())</f>
        <v>-24092830.3470256</v>
      </c>
      <c r="I380" s="33" t="n">
        <f aca="false">VLOOKUP(A380,'Power Summary by Day '!$Y$19:$AB$251,4,FALSE())</f>
        <v>-26368211.7675619</v>
      </c>
      <c r="J380" s="34" t="n">
        <f aca="false">H380-I380</f>
        <v>2275381.42053634</v>
      </c>
      <c r="K380" s="33" t="n">
        <f aca="false">VLOOKUP(A380,'Power Summary by Day '!$A$19:$G$249,7,FALSE())</f>
        <v>-21741660.7517977</v>
      </c>
      <c r="L380" s="36" t="n">
        <f aca="false">K380-I380</f>
        <v>4626551.01576418</v>
      </c>
      <c r="M380" s="39"/>
      <c r="N380" s="29"/>
      <c r="O380" s="30"/>
      <c r="P380" s="30"/>
      <c r="Q380" s="30"/>
      <c r="R380" s="30"/>
      <c r="S380" s="30"/>
      <c r="T380" s="30"/>
      <c r="U380" s="30"/>
      <c r="V380" s="30"/>
      <c r="W380" s="31"/>
      <c r="Y380" s="30"/>
      <c r="Z380" s="30"/>
      <c r="AA380" s="31"/>
      <c r="AB380" s="30"/>
      <c r="AC380" s="30"/>
      <c r="AD380" s="30"/>
      <c r="AE380" s="30"/>
      <c r="AF380" s="30"/>
      <c r="AG380" s="31"/>
    </row>
    <row r="381" customFormat="false" ht="12.75" hidden="false" customHeight="false" outlineLevel="0" collapsed="false">
      <c r="A381" s="20" t="n">
        <v>37081</v>
      </c>
      <c r="B381" s="32" t="n">
        <f aca="false">VLOOKUP($A381,'NG Summary by Day'!$A$22:$F$480,4,FALSE())*1000</f>
        <v>7990423.32515465</v>
      </c>
      <c r="C381" s="33" t="n">
        <f aca="false">VLOOKUP(A381,'NG Summary by Day'!$T$21:$W$486,4,FALSE())</f>
        <v>5518193.41370881</v>
      </c>
      <c r="D381" s="34" t="n">
        <f aca="false">B381-C381</f>
        <v>2472229.91144584</v>
      </c>
      <c r="E381" s="32" t="n">
        <f aca="false">VLOOKUP(A381,'NG Summary by Day'!$A$22:$F$480,6,FALSE())*1000</f>
        <v>7990423.32515465</v>
      </c>
      <c r="F381" s="34" t="n">
        <f aca="false">E381-C381</f>
        <v>2472229.91144584</v>
      </c>
      <c r="G381" s="39"/>
      <c r="H381" s="35" t="n">
        <f aca="false">VLOOKUP(A381,'Power Summary by Day '!$A$19:$G$249,3,FALSE())</f>
        <v>7745255.62847528</v>
      </c>
      <c r="I381" s="33" t="n">
        <f aca="false">VLOOKUP(A381,'Power Summary by Day '!$Y$19:$AB$251,4,FALSE())</f>
        <v>8877870.75280612</v>
      </c>
      <c r="J381" s="34" t="n">
        <f aca="false">H381-I381</f>
        <v>-1132615.12433084</v>
      </c>
      <c r="K381" s="33" t="n">
        <f aca="false">VLOOKUP(A381,'Power Summary by Day '!$A$19:$G$249,7,FALSE())</f>
        <v>1548249.55028635</v>
      </c>
      <c r="L381" s="36" t="n">
        <f aca="false">K381-I381</f>
        <v>-7329621.20251977</v>
      </c>
      <c r="M381" s="39"/>
      <c r="N381" s="29"/>
      <c r="O381" s="30"/>
      <c r="P381" s="30"/>
      <c r="Q381" s="30"/>
      <c r="R381" s="30"/>
      <c r="S381" s="30"/>
      <c r="T381" s="30"/>
      <c r="U381" s="30"/>
      <c r="V381" s="30"/>
      <c r="W381" s="31"/>
      <c r="Y381" s="30"/>
      <c r="Z381" s="30"/>
      <c r="AA381" s="31"/>
      <c r="AB381" s="30"/>
      <c r="AC381" s="30"/>
      <c r="AD381" s="30"/>
      <c r="AE381" s="30"/>
      <c r="AF381" s="30"/>
      <c r="AG381" s="31"/>
    </row>
    <row r="382" customFormat="false" ht="12.75" hidden="false" customHeight="false" outlineLevel="0" collapsed="false">
      <c r="A382" s="20" t="n">
        <v>37082</v>
      </c>
      <c r="B382" s="32" t="n">
        <f aca="false">VLOOKUP($A382,'NG Summary by Day'!$A$22:$F$480,4,FALSE())*1000</f>
        <v>-32247210.0993836</v>
      </c>
      <c r="C382" s="33" t="n">
        <f aca="false">VLOOKUP(A382,'NG Summary by Day'!$T$21:$W$486,4,FALSE())</f>
        <v>-15114398.7538639</v>
      </c>
      <c r="D382" s="34" t="n">
        <f aca="false">B382-C382</f>
        <v>-17132811.3455197</v>
      </c>
      <c r="E382" s="32" t="n">
        <f aca="false">VLOOKUP(A382,'NG Summary by Day'!$A$22:$F$480,6,FALSE())*1000</f>
        <v>-32247210.0993836</v>
      </c>
      <c r="F382" s="34" t="n">
        <f aca="false">E382-C382</f>
        <v>-17132811.3455197</v>
      </c>
      <c r="G382" s="39"/>
      <c r="H382" s="35" t="n">
        <f aca="false">VLOOKUP(A382,'Power Summary by Day '!$A$19:$G$249,3,FALSE())</f>
        <v>-5349253.100183</v>
      </c>
      <c r="I382" s="33" t="n">
        <f aca="false">VLOOKUP(A382,'Power Summary by Day '!$Y$19:$AB$251,4,FALSE())</f>
        <v>-7502102.58204865</v>
      </c>
      <c r="J382" s="34" t="n">
        <f aca="false">H382-I382</f>
        <v>2152849.48186565</v>
      </c>
      <c r="K382" s="33" t="n">
        <f aca="false">VLOOKUP(A382,'Power Summary by Day '!$A$19:$G$249,7,FALSE())</f>
        <v>-8726823.49248102</v>
      </c>
      <c r="L382" s="36" t="n">
        <f aca="false">K382-I382</f>
        <v>-1224720.91043237</v>
      </c>
      <c r="M382" s="39"/>
      <c r="N382" s="29"/>
      <c r="O382" s="30"/>
      <c r="P382" s="30"/>
      <c r="Q382" s="30"/>
      <c r="R382" s="30"/>
      <c r="S382" s="30"/>
      <c r="T382" s="30"/>
      <c r="U382" s="30"/>
      <c r="V382" s="30"/>
      <c r="W382" s="31"/>
      <c r="Y382" s="30"/>
      <c r="Z382" s="30"/>
      <c r="AA382" s="31"/>
      <c r="AB382" s="30"/>
      <c r="AC382" s="30"/>
      <c r="AD382" s="30"/>
      <c r="AE382" s="30"/>
      <c r="AF382" s="30"/>
      <c r="AG382" s="31"/>
    </row>
    <row r="383" customFormat="false" ht="12.75" hidden="false" customHeight="false" outlineLevel="0" collapsed="false">
      <c r="A383" s="20" t="n">
        <v>37083</v>
      </c>
      <c r="B383" s="32" t="n">
        <f aca="false">VLOOKUP($A383,'NG Summary by Day'!$A$22:$F$480,4,FALSE())*1000</f>
        <v>-27233120.807227</v>
      </c>
      <c r="C383" s="33" t="n">
        <f aca="false">VLOOKUP(A383,'NG Summary by Day'!$T$21:$W$486,4,FALSE())</f>
        <v>-21126422.701551</v>
      </c>
      <c r="D383" s="34" t="n">
        <f aca="false">B383-C383</f>
        <v>-6106698.10567603</v>
      </c>
      <c r="E383" s="32" t="n">
        <f aca="false">VLOOKUP(A383,'NG Summary by Day'!$A$22:$F$480,6,FALSE())*1000</f>
        <v>-27233120.807227</v>
      </c>
      <c r="F383" s="34" t="n">
        <f aca="false">E383-C383</f>
        <v>-6106698.10567603</v>
      </c>
      <c r="G383" s="39"/>
      <c r="H383" s="35" t="n">
        <f aca="false">VLOOKUP(A383,'Power Summary by Day '!$A$19:$G$249,3,FALSE())</f>
        <v>21202514.5827501</v>
      </c>
      <c r="I383" s="33" t="n">
        <f aca="false">VLOOKUP(A383,'Power Summary by Day '!$Y$19:$AB$251,4,FALSE())</f>
        <v>23136965.2053959</v>
      </c>
      <c r="J383" s="34" t="n">
        <f aca="false">H383-I383</f>
        <v>-1934450.62264584</v>
      </c>
      <c r="K383" s="33" t="n">
        <f aca="false">VLOOKUP(A383,'Power Summary by Day '!$A$19:$G$249,7,FALSE())</f>
        <v>20765647.0325826</v>
      </c>
      <c r="L383" s="36" t="n">
        <f aca="false">K383-I383</f>
        <v>-2371318.17281328</v>
      </c>
      <c r="M383" s="39"/>
      <c r="N383" s="29"/>
      <c r="O383" s="30"/>
      <c r="P383" s="30"/>
      <c r="Q383" s="30"/>
      <c r="R383" s="30"/>
      <c r="S383" s="30"/>
      <c r="T383" s="30"/>
      <c r="U383" s="30"/>
      <c r="V383" s="30"/>
      <c r="W383" s="31"/>
      <c r="Y383" s="30"/>
      <c r="Z383" s="30"/>
      <c r="AA383" s="31"/>
      <c r="AB383" s="30"/>
      <c r="AC383" s="30"/>
      <c r="AD383" s="30"/>
      <c r="AE383" s="30"/>
      <c r="AF383" s="30"/>
      <c r="AG383" s="31"/>
    </row>
    <row r="384" customFormat="false" ht="12.75" hidden="false" customHeight="false" outlineLevel="0" collapsed="false">
      <c r="A384" s="20" t="n">
        <v>37084</v>
      </c>
      <c r="B384" s="32" t="n">
        <f aca="false">VLOOKUP($A384,'NG Summary by Day'!$A$22:$F$480,4,FALSE())*1000</f>
        <v>-22036500.4834816</v>
      </c>
      <c r="C384" s="33" t="n">
        <f aca="false">VLOOKUP(A384,'NG Summary by Day'!$T$21:$W$486,4,FALSE())</f>
        <v>-15099229.90994</v>
      </c>
      <c r="D384" s="34" t="n">
        <f aca="false">B384-C384</f>
        <v>-6937270.57354161</v>
      </c>
      <c r="E384" s="32" t="n">
        <f aca="false">VLOOKUP(A384,'NG Summary by Day'!$A$22:$F$480,6,FALSE())*1000</f>
        <v>-22036500.4834816</v>
      </c>
      <c r="F384" s="34" t="n">
        <f aca="false">E384-C384</f>
        <v>-6937270.57354161</v>
      </c>
      <c r="G384" s="39"/>
      <c r="H384" s="35" t="n">
        <f aca="false">VLOOKUP(A384,'Power Summary by Day '!$A$19:$G$249,3,FALSE())</f>
        <v>-1794603.78139453</v>
      </c>
      <c r="I384" s="33" t="n">
        <f aca="false">VLOOKUP(A384,'Power Summary by Day '!$Y$19:$AB$251,4,FALSE())</f>
        <v>-3770074.37101925</v>
      </c>
      <c r="J384" s="34" t="n">
        <f aca="false">H384-I384</f>
        <v>1975470.58962472</v>
      </c>
      <c r="K384" s="33" t="n">
        <f aca="false">VLOOKUP(A384,'Power Summary by Day '!$A$19:$G$249,7,FALSE())</f>
        <v>9580855.12856877</v>
      </c>
      <c r="L384" s="36" t="n">
        <f aca="false">K384-I384</f>
        <v>13350929.499588</v>
      </c>
      <c r="M384" s="39"/>
      <c r="N384" s="29"/>
      <c r="O384" s="30"/>
      <c r="P384" s="30"/>
      <c r="Q384" s="30"/>
      <c r="R384" s="30"/>
      <c r="S384" s="30"/>
      <c r="T384" s="30"/>
      <c r="U384" s="30"/>
      <c r="V384" s="30"/>
      <c r="W384" s="31"/>
      <c r="Y384" s="30"/>
      <c r="Z384" s="30"/>
      <c r="AA384" s="31"/>
      <c r="AB384" s="30"/>
      <c r="AC384" s="30"/>
      <c r="AD384" s="30"/>
      <c r="AE384" s="30"/>
      <c r="AF384" s="30"/>
      <c r="AG384" s="31"/>
    </row>
    <row r="385" customFormat="false" ht="12.75" hidden="false" customHeight="false" outlineLevel="0" collapsed="false">
      <c r="A385" s="20" t="n">
        <v>37085</v>
      </c>
      <c r="B385" s="32" t="n">
        <f aca="false">VLOOKUP($A385,'NG Summary by Day'!$A$22:$F$480,4,FALSE())*1000</f>
        <v>16756938.6717177</v>
      </c>
      <c r="C385" s="33" t="n">
        <f aca="false">VLOOKUP(A385,'NG Summary by Day'!$T$21:$W$486,4,FALSE())</f>
        <v>17455884.7106342</v>
      </c>
      <c r="D385" s="34" t="n">
        <f aca="false">B385-C385</f>
        <v>-698946.038916484</v>
      </c>
      <c r="E385" s="32" t="n">
        <f aca="false">VLOOKUP(A385,'NG Summary by Day'!$A$22:$F$480,6,FALSE())*1000</f>
        <v>16756938.6717177</v>
      </c>
      <c r="F385" s="34" t="n">
        <f aca="false">E385-C385</f>
        <v>-698946.038916484</v>
      </c>
      <c r="G385" s="39"/>
      <c r="H385" s="35" t="n">
        <f aca="false">VLOOKUP(A385,'Power Summary by Day '!$A$19:$G$249,3,FALSE())</f>
        <v>26802018.6326746</v>
      </c>
      <c r="I385" s="33" t="n">
        <f aca="false">VLOOKUP(A385,'Power Summary by Day '!$Y$19:$AB$251,4,FALSE())</f>
        <v>27858046.9677615</v>
      </c>
      <c r="J385" s="34" t="n">
        <f aca="false">H385-I385</f>
        <v>-1056028.33508689</v>
      </c>
      <c r="K385" s="33" t="n">
        <f aca="false">VLOOKUP(A385,'Power Summary by Day '!$A$19:$G$249,7,FALSE())</f>
        <v>50335756.7728681</v>
      </c>
      <c r="L385" s="36" t="n">
        <f aca="false">K385-I385</f>
        <v>22477709.8051066</v>
      </c>
      <c r="M385" s="39"/>
      <c r="N385" s="29"/>
      <c r="O385" s="30"/>
      <c r="P385" s="30"/>
      <c r="Q385" s="30"/>
      <c r="R385" s="30"/>
      <c r="S385" s="30"/>
      <c r="T385" s="30"/>
      <c r="U385" s="30"/>
      <c r="V385" s="30"/>
      <c r="W385" s="31"/>
      <c r="Y385" s="30"/>
      <c r="Z385" s="30"/>
      <c r="AA385" s="31"/>
      <c r="AB385" s="30"/>
      <c r="AC385" s="30"/>
      <c r="AD385" s="30"/>
      <c r="AE385" s="30"/>
      <c r="AF385" s="30"/>
      <c r="AG385" s="31"/>
    </row>
    <row r="386" customFormat="false" ht="12.75" hidden="false" customHeight="false" outlineLevel="0" collapsed="false">
      <c r="A386" s="20" t="n">
        <v>37088</v>
      </c>
      <c r="B386" s="32" t="n">
        <f aca="false">VLOOKUP($A386,'NG Summary by Day'!$A$22:$F$480,4,FALSE())*1000</f>
        <v>26538043.2307192</v>
      </c>
      <c r="C386" s="33" t="n">
        <f aca="false">VLOOKUP(A386,'NG Summary by Day'!$T$21:$W$486,4,FALSE())</f>
        <v>34435001.6611165</v>
      </c>
      <c r="D386" s="34" t="n">
        <f aca="false">B386-C386</f>
        <v>-7896958.43039731</v>
      </c>
      <c r="E386" s="32" t="n">
        <f aca="false">VLOOKUP(A386,'NG Summary by Day'!$A$22:$F$480,6,FALSE())*1000</f>
        <v>26538043.2307192</v>
      </c>
      <c r="F386" s="34" t="n">
        <f aca="false">E386-C386</f>
        <v>-7896958.43039731</v>
      </c>
      <c r="G386" s="39"/>
      <c r="H386" s="35" t="n">
        <f aca="false">VLOOKUP(A386,'Power Summary by Day '!$A$19:$G$249,3,FALSE())</f>
        <v>27274290.53535</v>
      </c>
      <c r="I386" s="33" t="n">
        <f aca="false">VLOOKUP(A386,'Power Summary by Day '!$Y$19:$AB$251,4,FALSE())</f>
        <v>28737747.1509147</v>
      </c>
      <c r="J386" s="34" t="n">
        <f aca="false">H386-I386</f>
        <v>-1463456.6155647</v>
      </c>
      <c r="K386" s="33" t="n">
        <f aca="false">VLOOKUP(A386,'Power Summary by Day '!$A$19:$G$249,7,FALSE())</f>
        <v>66015730.1947359</v>
      </c>
      <c r="L386" s="36" t="n">
        <f aca="false">K386-I386</f>
        <v>37277983.0438212</v>
      </c>
      <c r="M386" s="39"/>
      <c r="N386" s="29"/>
      <c r="O386" s="30"/>
      <c r="P386" s="30"/>
      <c r="Q386" s="30"/>
      <c r="R386" s="30"/>
      <c r="S386" s="30"/>
      <c r="T386" s="30"/>
      <c r="U386" s="30"/>
      <c r="V386" s="30"/>
      <c r="W386" s="31"/>
      <c r="Y386" s="30"/>
      <c r="Z386" s="30"/>
      <c r="AA386" s="31"/>
      <c r="AB386" s="30"/>
      <c r="AC386" s="30"/>
      <c r="AD386" s="30"/>
      <c r="AE386" s="30"/>
      <c r="AF386" s="30"/>
      <c r="AG386" s="31"/>
    </row>
    <row r="387" customFormat="false" ht="12.75" hidden="false" customHeight="false" outlineLevel="0" collapsed="false">
      <c r="A387" s="20" t="n">
        <v>37089</v>
      </c>
      <c r="B387" s="32" t="n">
        <f aca="false">VLOOKUP($A387,'NG Summary by Day'!$A$22:$F$480,4,FALSE())*1000</f>
        <v>127643.495976675</v>
      </c>
      <c r="C387" s="33" t="n">
        <f aca="false">VLOOKUP(A387,'NG Summary by Day'!$T$21:$W$486,4,FALSE())</f>
        <v>2278421.92338528</v>
      </c>
      <c r="D387" s="34" t="n">
        <f aca="false">B387-C387</f>
        <v>-2150778.42740861</v>
      </c>
      <c r="E387" s="32" t="n">
        <f aca="false">VLOOKUP(A387,'NG Summary by Day'!$A$22:$F$480,6,FALSE())*1000</f>
        <v>127643.495976675</v>
      </c>
      <c r="F387" s="34" t="n">
        <f aca="false">E387-C387</f>
        <v>-2150778.42740861</v>
      </c>
      <c r="G387" s="39"/>
      <c r="H387" s="35" t="n">
        <f aca="false">VLOOKUP(A387,'Power Summary by Day '!$A$19:$G$249,3,FALSE())</f>
        <v>-2258986.85397133</v>
      </c>
      <c r="I387" s="33" t="n">
        <f aca="false">VLOOKUP(A387,'Power Summary by Day '!$Y$19:$AB$251,4,FALSE())</f>
        <v>-3986266.10355187</v>
      </c>
      <c r="J387" s="34" t="n">
        <f aca="false">H387-I387</f>
        <v>1727279.24958054</v>
      </c>
      <c r="K387" s="33" t="n">
        <f aca="false">VLOOKUP(A387,'Power Summary by Day '!$A$19:$G$249,7,FALSE())</f>
        <v>18391475.2386949</v>
      </c>
      <c r="L387" s="36" t="n">
        <f aca="false">K387-I387</f>
        <v>22377741.3422467</v>
      </c>
      <c r="M387" s="39"/>
      <c r="N387" s="29"/>
      <c r="O387" s="30"/>
      <c r="P387" s="30"/>
      <c r="Q387" s="30"/>
      <c r="R387" s="30"/>
      <c r="S387" s="30"/>
      <c r="T387" s="30"/>
      <c r="U387" s="30"/>
      <c r="V387" s="30"/>
      <c r="W387" s="31"/>
      <c r="Y387" s="30"/>
      <c r="Z387" s="30"/>
      <c r="AA387" s="31"/>
      <c r="AB387" s="30"/>
      <c r="AC387" s="30"/>
      <c r="AD387" s="30"/>
      <c r="AE387" s="30"/>
      <c r="AF387" s="30"/>
      <c r="AG387" s="31"/>
    </row>
    <row r="388" customFormat="false" ht="12.75" hidden="false" customHeight="false" outlineLevel="0" collapsed="false">
      <c r="A388" s="20" t="n">
        <v>37090</v>
      </c>
      <c r="B388" s="32" t="n">
        <f aca="false">VLOOKUP($A388,'NG Summary by Day'!$A$22:$F$480,4,FALSE())*1000</f>
        <v>7389501.7905012</v>
      </c>
      <c r="C388" s="33" t="n">
        <f aca="false">VLOOKUP(A388,'NG Summary by Day'!$T$21:$W$486,4,FALSE())</f>
        <v>5578956.87677606</v>
      </c>
      <c r="D388" s="34" t="n">
        <f aca="false">B388-C388</f>
        <v>1810544.91372514</v>
      </c>
      <c r="E388" s="32" t="n">
        <f aca="false">VLOOKUP(A388,'NG Summary by Day'!$A$22:$F$480,6,FALSE())*1000</f>
        <v>7389501.7905012</v>
      </c>
      <c r="F388" s="34" t="n">
        <f aca="false">E388-C388</f>
        <v>1810544.91372514</v>
      </c>
      <c r="G388" s="39"/>
      <c r="H388" s="35" t="n">
        <f aca="false">VLOOKUP(A388,'Power Summary by Day '!$A$19:$G$249,3,FALSE())</f>
        <v>1674467.44743198</v>
      </c>
      <c r="I388" s="33" t="n">
        <f aca="false">VLOOKUP(A388,'Power Summary by Day '!$Y$19:$AB$251,4,FALSE())</f>
        <v>4194663.66789136</v>
      </c>
      <c r="J388" s="34" t="n">
        <f aca="false">H388-I388</f>
        <v>-2520196.22045938</v>
      </c>
      <c r="K388" s="33" t="n">
        <f aca="false">VLOOKUP(A388,'Power Summary by Day '!$A$19:$G$249,7,FALSE())</f>
        <v>-5150628.85302057</v>
      </c>
      <c r="L388" s="36" t="n">
        <f aca="false">K388-I388</f>
        <v>-9345292.52091193</v>
      </c>
      <c r="M388" s="39"/>
      <c r="N388" s="29"/>
      <c r="O388" s="30"/>
      <c r="P388" s="30"/>
      <c r="Q388" s="30"/>
      <c r="R388" s="30"/>
      <c r="S388" s="30"/>
      <c r="T388" s="30"/>
      <c r="U388" s="30"/>
      <c r="V388" s="30"/>
      <c r="W388" s="31"/>
      <c r="Y388" s="30"/>
      <c r="Z388" s="30"/>
      <c r="AA388" s="31"/>
      <c r="AB388" s="30"/>
      <c r="AC388" s="30"/>
      <c r="AD388" s="30"/>
      <c r="AE388" s="30"/>
      <c r="AF388" s="30"/>
      <c r="AG388" s="31"/>
    </row>
    <row r="389" customFormat="false" ht="12.75" hidden="false" customHeight="false" outlineLevel="0" collapsed="false">
      <c r="A389" s="20" t="n">
        <v>37091</v>
      </c>
      <c r="B389" s="32" t="n">
        <f aca="false">VLOOKUP($A389,'NG Summary by Day'!$A$22:$F$480,4,FALSE())*1000</f>
        <v>6096461.83419319</v>
      </c>
      <c r="C389" s="33" t="n">
        <f aca="false">VLOOKUP(A389,'NG Summary by Day'!$T$21:$W$486,4,FALSE())</f>
        <v>5428420.73743882</v>
      </c>
      <c r="D389" s="34" t="n">
        <f aca="false">B389-C389</f>
        <v>668041.096754369</v>
      </c>
      <c r="E389" s="32" t="n">
        <f aca="false">VLOOKUP(A389,'NG Summary by Day'!$A$22:$F$480,6,FALSE())*1000</f>
        <v>6096461.83419319</v>
      </c>
      <c r="F389" s="34" t="n">
        <f aca="false">E389-C389</f>
        <v>668041.096754369</v>
      </c>
      <c r="G389" s="39"/>
      <c r="H389" s="35" t="n">
        <f aca="false">VLOOKUP(A389,'Power Summary by Day '!$A$19:$G$249,3,FALSE())</f>
        <v>4706850.51986836</v>
      </c>
      <c r="I389" s="33" t="n">
        <f aca="false">VLOOKUP(A389,'Power Summary by Day '!$Y$19:$AB$251,4,FALSE())</f>
        <v>10349186.9259519</v>
      </c>
      <c r="J389" s="34" t="n">
        <f aca="false">H389-I389</f>
        <v>-5642336.40608354</v>
      </c>
      <c r="K389" s="33" t="n">
        <f aca="false">VLOOKUP(A389,'Power Summary by Day '!$A$19:$G$249,7,FALSE())</f>
        <v>18709252.6569609</v>
      </c>
      <c r="L389" s="36" t="n">
        <f aca="false">K389-I389</f>
        <v>8360065.73100896</v>
      </c>
      <c r="M389" s="39"/>
      <c r="N389" s="29"/>
      <c r="O389" s="30"/>
      <c r="P389" s="30"/>
      <c r="Q389" s="30"/>
      <c r="R389" s="30"/>
      <c r="S389" s="30"/>
      <c r="T389" s="30"/>
      <c r="U389" s="30"/>
      <c r="V389" s="30"/>
      <c r="W389" s="31"/>
      <c r="Y389" s="30"/>
      <c r="Z389" s="30"/>
      <c r="AA389" s="31"/>
      <c r="AB389" s="30"/>
      <c r="AC389" s="30"/>
      <c r="AD389" s="30"/>
      <c r="AE389" s="30"/>
      <c r="AF389" s="30"/>
      <c r="AG389" s="31"/>
    </row>
    <row r="390" customFormat="false" ht="12.75" hidden="false" customHeight="false" outlineLevel="0" collapsed="false">
      <c r="A390" s="20" t="n">
        <v>37092</v>
      </c>
      <c r="B390" s="32" t="n">
        <f aca="false">VLOOKUP($A390,'NG Summary by Day'!$A$22:$F$480,4,FALSE())*1000</f>
        <v>-1656901.68852299</v>
      </c>
      <c r="C390" s="33" t="n">
        <f aca="false">VLOOKUP(A390,'NG Summary by Day'!$T$21:$W$486,4,FALSE())</f>
        <v>-2082089.46486729</v>
      </c>
      <c r="D390" s="34" t="n">
        <f aca="false">B390-C390</f>
        <v>425187.776344297</v>
      </c>
      <c r="E390" s="32" t="n">
        <f aca="false">VLOOKUP(A390,'NG Summary by Day'!$A$22:$F$480,6,FALSE())*1000</f>
        <v>-1656901.68852299</v>
      </c>
      <c r="F390" s="34" t="n">
        <f aca="false">E390-C390</f>
        <v>425187.776344297</v>
      </c>
      <c r="G390" s="39"/>
      <c r="H390" s="35" t="n">
        <f aca="false">VLOOKUP(A390,'Power Summary by Day '!$A$19:$G$249,3,FALSE())</f>
        <v>-66729.3310242621</v>
      </c>
      <c r="I390" s="33" t="n">
        <f aca="false">VLOOKUP(A390,'Power Summary by Day '!$Y$19:$AB$251,4,FALSE())</f>
        <v>-4269602.24397043</v>
      </c>
      <c r="J390" s="34" t="n">
        <f aca="false">H390-I390</f>
        <v>4202872.91294617</v>
      </c>
      <c r="K390" s="33" t="n">
        <f aca="false">VLOOKUP(A390,'Power Summary by Day '!$A$19:$G$249,7,FALSE())</f>
        <v>522375.760327805</v>
      </c>
      <c r="L390" s="36" t="n">
        <f aca="false">K390-I390</f>
        <v>4791978.00429824</v>
      </c>
      <c r="M390" s="39"/>
      <c r="N390" s="29"/>
      <c r="O390" s="30"/>
      <c r="P390" s="30"/>
      <c r="Q390" s="30"/>
      <c r="R390" s="30"/>
      <c r="S390" s="30"/>
      <c r="T390" s="30"/>
      <c r="U390" s="30"/>
      <c r="V390" s="30"/>
      <c r="W390" s="31"/>
      <c r="Y390" s="30"/>
      <c r="Z390" s="30"/>
      <c r="AA390" s="31"/>
      <c r="AB390" s="30"/>
      <c r="AC390" s="30"/>
      <c r="AD390" s="30"/>
      <c r="AE390" s="30"/>
      <c r="AF390" s="30"/>
      <c r="AG390" s="31"/>
    </row>
    <row r="391" customFormat="false" ht="12.75" hidden="false" customHeight="false" outlineLevel="0" collapsed="false">
      <c r="A391" s="20" t="n">
        <v>37095</v>
      </c>
      <c r="B391" s="32" t="n">
        <f aca="false">VLOOKUP($A391,'NG Summary by Day'!$A$22:$F$480,4,FALSE())*1000</f>
        <v>-7208477.64335195</v>
      </c>
      <c r="C391" s="33" t="n">
        <f aca="false">VLOOKUP(A391,'NG Summary by Day'!$T$21:$W$486,4,FALSE())</f>
        <v>-10564171.436806</v>
      </c>
      <c r="D391" s="34" t="n">
        <f aca="false">B391-C391</f>
        <v>3355693.79345405</v>
      </c>
      <c r="E391" s="32" t="n">
        <f aca="false">VLOOKUP(A391,'NG Summary by Day'!$A$22:$F$480,6,FALSE())*1000</f>
        <v>-7208477.64335195</v>
      </c>
      <c r="F391" s="34" t="n">
        <f aca="false">E391-C391</f>
        <v>3355693.79345405</v>
      </c>
      <c r="G391" s="39"/>
      <c r="H391" s="35" t="n">
        <f aca="false">VLOOKUP(A391,'Power Summary by Day '!$A$19:$G$249,3,FALSE())</f>
        <v>-5226073.85475554</v>
      </c>
      <c r="I391" s="33" t="n">
        <f aca="false">VLOOKUP(A391,'Power Summary by Day '!$Y$19:$AB$251,4,FALSE())</f>
        <v>-6167760.07753068</v>
      </c>
      <c r="J391" s="34" t="n">
        <f aca="false">H391-I391</f>
        <v>941686.222775137</v>
      </c>
      <c r="K391" s="33" t="n">
        <f aca="false">VLOOKUP(A391,'Power Summary by Day '!$A$19:$G$249,7,FALSE())</f>
        <v>15936647.2544038</v>
      </c>
      <c r="L391" s="36" t="n">
        <f aca="false">K391-I391</f>
        <v>22104407.3319344</v>
      </c>
      <c r="M391" s="39"/>
      <c r="N391" s="29"/>
      <c r="O391" s="30"/>
      <c r="P391" s="30"/>
      <c r="Q391" s="30"/>
      <c r="R391" s="30"/>
      <c r="S391" s="30"/>
      <c r="T391" s="30"/>
      <c r="U391" s="30"/>
      <c r="V391" s="30"/>
      <c r="W391" s="31"/>
      <c r="Y391" s="30"/>
      <c r="Z391" s="30"/>
      <c r="AA391" s="31"/>
      <c r="AB391" s="30"/>
      <c r="AC391" s="30"/>
      <c r="AD391" s="30"/>
      <c r="AE391" s="30"/>
      <c r="AF391" s="30"/>
      <c r="AG391" s="31"/>
    </row>
    <row r="392" customFormat="false" ht="12.75" hidden="false" customHeight="false" outlineLevel="0" collapsed="false">
      <c r="A392" s="20" t="n">
        <v>37096</v>
      </c>
      <c r="B392" s="32" t="n">
        <f aca="false">VLOOKUP($A392,'NG Summary by Day'!$A$22:$F$480,4,FALSE())*1000</f>
        <v>-16822736.3400908</v>
      </c>
      <c r="C392" s="33" t="n">
        <f aca="false">VLOOKUP(A392,'NG Summary by Day'!$T$21:$W$486,4,FALSE())</f>
        <v>-18217877.9223172</v>
      </c>
      <c r="D392" s="34" t="n">
        <f aca="false">B392-C392</f>
        <v>1395141.58222645</v>
      </c>
      <c r="E392" s="32" t="n">
        <f aca="false">VLOOKUP(A392,'NG Summary by Day'!$A$22:$F$480,6,FALSE())*1000</f>
        <v>-16822736.3400908</v>
      </c>
      <c r="F392" s="34" t="n">
        <f aca="false">E392-C392</f>
        <v>1395141.58222645</v>
      </c>
      <c r="G392" s="39"/>
      <c r="H392" s="35" t="n">
        <f aca="false">VLOOKUP(A392,'Power Summary by Day '!$A$19:$G$249,3,FALSE())</f>
        <v>-13171693.9797941</v>
      </c>
      <c r="I392" s="33" t="n">
        <f aca="false">VLOOKUP(A392,'Power Summary by Day '!$Y$19:$AB$251,4,FALSE())</f>
        <v>-15072884.3140125</v>
      </c>
      <c r="J392" s="34" t="n">
        <f aca="false">H392-I392</f>
        <v>1901190.33421842</v>
      </c>
      <c r="K392" s="33" t="n">
        <f aca="false">VLOOKUP(A392,'Power Summary by Day '!$A$19:$G$249,7,FALSE())</f>
        <v>25316978.4786158</v>
      </c>
      <c r="L392" s="36" t="n">
        <f aca="false">K392-I392</f>
        <v>40389862.7926283</v>
      </c>
      <c r="M392" s="39"/>
      <c r="N392" s="29"/>
      <c r="O392" s="30"/>
      <c r="P392" s="30"/>
      <c r="Q392" s="30"/>
      <c r="R392" s="30"/>
      <c r="S392" s="30"/>
      <c r="T392" s="30"/>
      <c r="U392" s="30"/>
      <c r="V392" s="30"/>
      <c r="W392" s="31"/>
      <c r="Y392" s="30"/>
      <c r="Z392" s="30"/>
      <c r="AA392" s="31"/>
      <c r="AB392" s="30"/>
      <c r="AC392" s="30"/>
      <c r="AD392" s="30"/>
      <c r="AE392" s="30"/>
      <c r="AF392" s="30"/>
      <c r="AG392" s="31"/>
    </row>
    <row r="393" customFormat="false" ht="12.75" hidden="false" customHeight="false" outlineLevel="0" collapsed="false">
      <c r="A393" s="20" t="n">
        <v>37097</v>
      </c>
      <c r="B393" s="32" t="n">
        <f aca="false">VLOOKUP($A393,'NG Summary by Day'!$A$22:$F$480,4,FALSE())*1000</f>
        <v>-41819790.0845305</v>
      </c>
      <c r="C393" s="33" t="n">
        <f aca="false">VLOOKUP(A393,'NG Summary by Day'!$T$21:$W$486,4,FALSE())</f>
        <v>-39649669.9419967</v>
      </c>
      <c r="D393" s="34" t="n">
        <f aca="false">B393-C393</f>
        <v>-2170120.14253383</v>
      </c>
      <c r="E393" s="32" t="n">
        <f aca="false">VLOOKUP(A393,'NG Summary by Day'!$A$22:$F$480,6,FALSE())*1000</f>
        <v>-41819790.0845305</v>
      </c>
      <c r="F393" s="34" t="n">
        <f aca="false">E393-C393</f>
        <v>-2170120.14253383</v>
      </c>
      <c r="G393" s="39"/>
      <c r="H393" s="35" t="n">
        <f aca="false">VLOOKUP(A393,'Power Summary by Day '!$A$19:$G$249,3,FALSE())</f>
        <v>-17531419.1872221</v>
      </c>
      <c r="I393" s="33" t="n">
        <f aca="false">VLOOKUP(A393,'Power Summary by Day '!$Y$19:$AB$251,4,FALSE())</f>
        <v>-17036509.3552415</v>
      </c>
      <c r="J393" s="34" t="n">
        <f aca="false">H393-I393</f>
        <v>-494909.831980549</v>
      </c>
      <c r="K393" s="33" t="n">
        <f aca="false">VLOOKUP(A393,'Power Summary by Day '!$A$19:$G$249,7,FALSE())</f>
        <v>-21001689.9568351</v>
      </c>
      <c r="L393" s="36" t="n">
        <f aca="false">K393-I393</f>
        <v>-3965180.60159362</v>
      </c>
      <c r="M393" s="39"/>
      <c r="N393" s="29"/>
      <c r="O393" s="30"/>
      <c r="P393" s="30"/>
      <c r="Q393" s="30"/>
      <c r="R393" s="30"/>
      <c r="S393" s="30"/>
      <c r="T393" s="30"/>
      <c r="U393" s="30"/>
      <c r="V393" s="30"/>
      <c r="W393" s="31"/>
      <c r="Y393" s="30"/>
      <c r="Z393" s="30"/>
      <c r="AA393" s="31"/>
      <c r="AB393" s="30"/>
      <c r="AC393" s="30"/>
      <c r="AD393" s="30"/>
      <c r="AE393" s="30"/>
      <c r="AF393" s="30"/>
      <c r="AG393" s="31"/>
    </row>
    <row r="394" customFormat="false" ht="12.75" hidden="false" customHeight="false" outlineLevel="0" collapsed="false">
      <c r="A394" s="20" t="n">
        <v>37098</v>
      </c>
      <c r="B394" s="32" t="n">
        <f aca="false">VLOOKUP($A394,'NG Summary by Day'!$A$22:$F$480,4,FALSE())*1000</f>
        <v>39437406.7668609</v>
      </c>
      <c r="C394" s="33" t="n">
        <f aca="false">VLOOKUP(A394,'NG Summary by Day'!$T$21:$W$486,4,FALSE())</f>
        <v>41112819.9528539</v>
      </c>
      <c r="D394" s="34" t="n">
        <f aca="false">B394-C394</f>
        <v>-1675413.185993</v>
      </c>
      <c r="E394" s="32" t="n">
        <f aca="false">VLOOKUP(A394,'NG Summary by Day'!$A$22:$F$480,6,FALSE())*1000</f>
        <v>39437406.7668609</v>
      </c>
      <c r="F394" s="34" t="n">
        <f aca="false">E394-C394</f>
        <v>-1675413.185993</v>
      </c>
      <c r="G394" s="39"/>
      <c r="H394" s="35" t="n">
        <f aca="false">VLOOKUP(A394,'Power Summary by Day '!$A$19:$G$249,3,FALSE())</f>
        <v>-17402475.7639997</v>
      </c>
      <c r="I394" s="33" t="n">
        <f aca="false">VLOOKUP(A394,'Power Summary by Day '!$Y$19:$AB$251,4,FALSE())</f>
        <v>-17907057.4218456</v>
      </c>
      <c r="J394" s="34" t="n">
        <f aca="false">H394-I394</f>
        <v>504581.657845914</v>
      </c>
      <c r="K394" s="33" t="n">
        <f aca="false">VLOOKUP(A394,'Power Summary by Day '!$A$19:$G$249,7,FALSE())</f>
        <v>-25796429.4326914</v>
      </c>
      <c r="L394" s="36" t="n">
        <f aca="false">K394-I394</f>
        <v>-7889372.0108458</v>
      </c>
      <c r="M394" s="39"/>
      <c r="N394" s="29"/>
      <c r="O394" s="30"/>
      <c r="P394" s="30"/>
      <c r="Q394" s="30"/>
      <c r="R394" s="30"/>
      <c r="S394" s="30"/>
      <c r="T394" s="30"/>
      <c r="U394" s="30"/>
      <c r="V394" s="30"/>
      <c r="W394" s="31"/>
      <c r="Y394" s="30"/>
      <c r="Z394" s="30"/>
      <c r="AA394" s="31"/>
      <c r="AB394" s="30"/>
      <c r="AC394" s="30"/>
      <c r="AD394" s="30"/>
      <c r="AE394" s="30"/>
      <c r="AF394" s="30"/>
      <c r="AG394" s="31"/>
    </row>
    <row r="395" customFormat="false" ht="12.75" hidden="false" customHeight="false" outlineLevel="0" collapsed="false">
      <c r="A395" s="20" t="n">
        <v>37099</v>
      </c>
      <c r="B395" s="32" t="n">
        <f aca="false">VLOOKUP($A395,'NG Summary by Day'!$A$22:$F$480,4,FALSE())*1000</f>
        <v>-6190265.36081051</v>
      </c>
      <c r="C395" s="33" t="n">
        <f aca="false">VLOOKUP(A395,'NG Summary by Day'!$T$21:$W$486,4,FALSE())</f>
        <v>-9594081.91635417</v>
      </c>
      <c r="D395" s="34" t="n">
        <f aca="false">B395-C395</f>
        <v>3403816.55554366</v>
      </c>
      <c r="E395" s="32" t="n">
        <f aca="false">VLOOKUP(A395,'NG Summary by Day'!$A$22:$F$480,6,FALSE())*1000</f>
        <v>-6190265.36081051</v>
      </c>
      <c r="F395" s="34" t="n">
        <f aca="false">E395-C395</f>
        <v>3403816.55554366</v>
      </c>
      <c r="G395" s="39"/>
      <c r="H395" s="35" t="n">
        <f aca="false">VLOOKUP(A395,'Power Summary by Day '!$A$19:$G$249,3,FALSE())</f>
        <v>16127004.8021553</v>
      </c>
      <c r="I395" s="33" t="n">
        <f aca="false">VLOOKUP(A395,'Power Summary by Day '!$Y$19:$AB$251,4,FALSE())</f>
        <v>16761061.5237469</v>
      </c>
      <c r="J395" s="34" t="n">
        <f aca="false">H395-I395</f>
        <v>-634056.721591635</v>
      </c>
      <c r="K395" s="33" t="n">
        <f aca="false">VLOOKUP(A395,'Power Summary by Day '!$A$19:$G$249,7,FALSE())</f>
        <v>24297504.7761486</v>
      </c>
      <c r="L395" s="36" t="n">
        <f aca="false">K395-I395</f>
        <v>7536443.25240166</v>
      </c>
      <c r="M395" s="39"/>
      <c r="N395" s="29"/>
      <c r="O395" s="30"/>
      <c r="P395" s="30"/>
      <c r="Q395" s="30"/>
      <c r="R395" s="30"/>
      <c r="S395" s="30"/>
      <c r="T395" s="30"/>
      <c r="U395" s="30"/>
      <c r="V395" s="30"/>
      <c r="W395" s="31"/>
      <c r="Y395" s="30"/>
      <c r="Z395" s="30"/>
      <c r="AA395" s="31"/>
      <c r="AB395" s="30"/>
      <c r="AC395" s="30"/>
      <c r="AD395" s="30"/>
      <c r="AE395" s="30"/>
      <c r="AF395" s="30"/>
      <c r="AG395" s="31"/>
    </row>
    <row r="396" customFormat="false" ht="12.75" hidden="false" customHeight="false" outlineLevel="0" collapsed="false">
      <c r="A396" s="20" t="n">
        <v>37102</v>
      </c>
      <c r="B396" s="32" t="n">
        <f aca="false">VLOOKUP($A396,'NG Summary by Day'!$A$22:$F$480,4,FALSE())*1000</f>
        <v>937122.395820946</v>
      </c>
      <c r="C396" s="33" t="n">
        <f aca="false">VLOOKUP(A396,'NG Summary by Day'!$T$21:$W$486,4,FALSE())</f>
        <v>-223247.490618342</v>
      </c>
      <c r="D396" s="34" t="n">
        <f aca="false">B396-C396</f>
        <v>1160369.88643929</v>
      </c>
      <c r="E396" s="32" t="n">
        <f aca="false">VLOOKUP(A396,'NG Summary by Day'!$A$22:$F$480,6,FALSE())*1000</f>
        <v>937122.395820946</v>
      </c>
      <c r="F396" s="34" t="n">
        <f aca="false">E396-C396</f>
        <v>1160369.88643929</v>
      </c>
      <c r="G396" s="39"/>
      <c r="H396" s="35" t="n">
        <f aca="false">VLOOKUP(A396,'Power Summary by Day '!$A$19:$G$249,3,FALSE())</f>
        <v>11141423.2203398</v>
      </c>
      <c r="I396" s="33" t="n">
        <f aca="false">VLOOKUP(A396,'Power Summary by Day '!$Y$19:$AB$251,4,FALSE())</f>
        <v>9709701.41610477</v>
      </c>
      <c r="J396" s="34" t="n">
        <f aca="false">H396-I396</f>
        <v>1431721.80423507</v>
      </c>
      <c r="K396" s="33" t="n">
        <f aca="false">VLOOKUP(A396,'Power Summary by Day '!$A$19:$G$249,7,FALSE())</f>
        <v>15607233.8037169</v>
      </c>
      <c r="L396" s="36" t="n">
        <f aca="false">K396-I396</f>
        <v>5897532.38761211</v>
      </c>
      <c r="M396" s="39"/>
      <c r="N396" s="29"/>
      <c r="O396" s="30"/>
      <c r="P396" s="30"/>
      <c r="Q396" s="30"/>
      <c r="R396" s="30"/>
      <c r="S396" s="30"/>
      <c r="T396" s="30"/>
      <c r="U396" s="30"/>
      <c r="V396" s="30"/>
      <c r="W396" s="31"/>
      <c r="Y396" s="30"/>
      <c r="Z396" s="30"/>
      <c r="AA396" s="31"/>
      <c r="AB396" s="30"/>
      <c r="AC396" s="30"/>
      <c r="AD396" s="30"/>
      <c r="AE396" s="30"/>
      <c r="AF396" s="30"/>
      <c r="AG396" s="31"/>
    </row>
    <row r="397" customFormat="false" ht="12.75" hidden="false" customHeight="false" outlineLevel="0" collapsed="false">
      <c r="A397" s="20" t="n">
        <v>37103</v>
      </c>
      <c r="B397" s="32" t="n">
        <f aca="false">VLOOKUP($A397,'NG Summary by Day'!$A$22:$F$480,4,FALSE())*1000</f>
        <v>-15245216.5102761</v>
      </c>
      <c r="C397" s="33" t="n">
        <f aca="false">VLOOKUP(A397,'NG Summary by Day'!$T$21:$W$486,4,FALSE())</f>
        <v>-16681119.853431</v>
      </c>
      <c r="D397" s="34" t="n">
        <f aca="false">B397-C397</f>
        <v>1435903.3431549</v>
      </c>
      <c r="E397" s="32" t="n">
        <f aca="false">VLOOKUP(A397,'NG Summary by Day'!$A$22:$F$480,6,FALSE())*1000</f>
        <v>-15245216.5102761</v>
      </c>
      <c r="F397" s="34" t="n">
        <f aca="false">E397-C397</f>
        <v>1435903.3431549</v>
      </c>
      <c r="G397" s="39"/>
      <c r="H397" s="35" t="n">
        <f aca="false">VLOOKUP(A397,'Power Summary by Day '!$A$19:$G$249,3,FALSE())</f>
        <v>-28983167.4175084</v>
      </c>
      <c r="I397" s="33" t="n">
        <f aca="false">VLOOKUP(A397,'Power Summary by Day '!$Y$19:$AB$251,4,FALSE())</f>
        <v>-26164550.6425963</v>
      </c>
      <c r="J397" s="34" t="n">
        <f aca="false">H397-I397</f>
        <v>-2818616.77491207</v>
      </c>
      <c r="K397" s="33" t="n">
        <f aca="false">VLOOKUP(A397,'Power Summary by Day '!$A$19:$G$249,7,FALSE())</f>
        <v>-32002933.0661996</v>
      </c>
      <c r="L397" s="36" t="n">
        <f aca="false">K397-I397</f>
        <v>-5838382.4236033</v>
      </c>
      <c r="M397" s="39"/>
      <c r="N397" s="29"/>
      <c r="O397" s="30"/>
      <c r="P397" s="30"/>
      <c r="Q397" s="30"/>
      <c r="R397" s="30"/>
      <c r="S397" s="30"/>
      <c r="T397" s="30"/>
      <c r="U397" s="30"/>
      <c r="V397" s="30"/>
      <c r="W397" s="31"/>
      <c r="Y397" s="30"/>
      <c r="Z397" s="30"/>
      <c r="AA397" s="31"/>
      <c r="AB397" s="30"/>
      <c r="AC397" s="30"/>
      <c r="AD397" s="30"/>
      <c r="AE397" s="30"/>
      <c r="AF397" s="30"/>
      <c r="AG397" s="31"/>
    </row>
    <row r="398" customFormat="false" ht="12.75" hidden="false" customHeight="false" outlineLevel="0" collapsed="false">
      <c r="A398" s="20" t="n">
        <v>37104</v>
      </c>
      <c r="B398" s="32" t="n">
        <f aca="false">VLOOKUP($A398,'NG Summary by Day'!$A$22:$F$480,4,FALSE())*1000</f>
        <v>18584666.4835154</v>
      </c>
      <c r="C398" s="33" t="n">
        <f aca="false">VLOOKUP(A398,'NG Summary by Day'!$T$21:$W$486,4,FALSE())</f>
        <v>21281328.0068384</v>
      </c>
      <c r="D398" s="34" t="n">
        <f aca="false">B398-C398</f>
        <v>-2696661.52332305</v>
      </c>
      <c r="E398" s="32" t="n">
        <f aca="false">VLOOKUP(A398,'NG Summary by Day'!$A$22:$F$480,6,FALSE())*1000</f>
        <v>18584666.4835154</v>
      </c>
      <c r="F398" s="34" t="n">
        <f aca="false">E398-C398</f>
        <v>-2696661.52332305</v>
      </c>
      <c r="G398" s="39"/>
      <c r="H398" s="35" t="n">
        <f aca="false">VLOOKUP(A398,'Power Summary by Day '!$A$19:$G$249,3,FALSE())</f>
        <v>-4844150.23311579</v>
      </c>
      <c r="I398" s="33" t="n">
        <f aca="false">VLOOKUP(A398,'Power Summary by Day '!$Y$19:$AB$251,4,FALSE())</f>
        <v>-3220538.82790466</v>
      </c>
      <c r="J398" s="34" t="n">
        <f aca="false">H398-I398</f>
        <v>-1623611.40521113</v>
      </c>
      <c r="K398" s="33" t="n">
        <f aca="false">VLOOKUP(A398,'Power Summary by Day '!$A$19:$G$249,7,FALSE())</f>
        <v>6144351.98561191</v>
      </c>
      <c r="L398" s="36" t="n">
        <f aca="false">K398-I398</f>
        <v>9364890.81351657</v>
      </c>
      <c r="M398" s="39"/>
      <c r="N398" s="29"/>
      <c r="O398" s="30"/>
      <c r="P398" s="30"/>
      <c r="Q398" s="30"/>
      <c r="R398" s="30"/>
      <c r="S398" s="30"/>
      <c r="T398" s="30"/>
      <c r="U398" s="30"/>
      <c r="V398" s="30"/>
      <c r="W398" s="31"/>
      <c r="Y398" s="30"/>
      <c r="Z398" s="30"/>
      <c r="AA398" s="31"/>
      <c r="AB398" s="30"/>
      <c r="AC398" s="30"/>
      <c r="AD398" s="30"/>
      <c r="AE398" s="30"/>
      <c r="AF398" s="30"/>
      <c r="AG398" s="31"/>
    </row>
    <row r="399" customFormat="false" ht="12.75" hidden="false" customHeight="false" outlineLevel="0" collapsed="false">
      <c r="A399" s="20" t="n">
        <v>37105</v>
      </c>
      <c r="B399" s="32" t="n">
        <f aca="false">VLOOKUP($A399,'NG Summary by Day'!$A$22:$F$480,4,FALSE())*1000</f>
        <v>-10804505.3474736</v>
      </c>
      <c r="C399" s="33" t="n">
        <f aca="false">VLOOKUP(A399,'NG Summary by Day'!$T$21:$W$486,4,FALSE())</f>
        <v>-9125795.49074836</v>
      </c>
      <c r="D399" s="34" t="n">
        <f aca="false">B399-C399</f>
        <v>-1678709.8567252</v>
      </c>
      <c r="E399" s="32" t="n">
        <f aca="false">VLOOKUP(A399,'NG Summary by Day'!$A$22:$F$480,6,FALSE())*1000</f>
        <v>-10804505.3474736</v>
      </c>
      <c r="F399" s="34" t="n">
        <f aca="false">E399-C399</f>
        <v>-1678709.8567252</v>
      </c>
      <c r="G399" s="39"/>
      <c r="H399" s="35" t="n">
        <f aca="false">VLOOKUP(A399,'Power Summary by Day '!$A$19:$G$249,3,FALSE())</f>
        <v>1915004.16178699</v>
      </c>
      <c r="I399" s="33" t="n">
        <f aca="false">VLOOKUP(A399,'Power Summary by Day '!$Y$19:$AB$251,4,FALSE())</f>
        <v>2215650.80751799</v>
      </c>
      <c r="J399" s="34" t="n">
        <f aca="false">H399-I399</f>
        <v>-300646.645731002</v>
      </c>
      <c r="K399" s="33" t="n">
        <f aca="false">VLOOKUP(A399,'Power Summary by Day '!$A$19:$G$249,7,FALSE())</f>
        <v>-4022696.95652366</v>
      </c>
      <c r="L399" s="36" t="n">
        <f aca="false">K399-I399</f>
        <v>-6238347.76404165</v>
      </c>
      <c r="M399" s="39"/>
      <c r="N399" s="29"/>
      <c r="O399" s="30"/>
      <c r="P399" s="30"/>
      <c r="Q399" s="30"/>
      <c r="R399" s="30"/>
      <c r="S399" s="30"/>
      <c r="T399" s="30"/>
      <c r="U399" s="30"/>
      <c r="V399" s="30"/>
      <c r="W399" s="31"/>
      <c r="Y399" s="30"/>
      <c r="Z399" s="30"/>
      <c r="AA399" s="31"/>
      <c r="AB399" s="30"/>
      <c r="AC399" s="30"/>
      <c r="AD399" s="30"/>
      <c r="AE399" s="30"/>
      <c r="AF399" s="30"/>
      <c r="AG399" s="31"/>
    </row>
    <row r="400" customFormat="false" ht="12.75" hidden="false" customHeight="false" outlineLevel="0" collapsed="false">
      <c r="A400" s="20" t="n">
        <v>37106</v>
      </c>
      <c r="B400" s="32" t="n">
        <f aca="false">VLOOKUP($A400,'NG Summary by Day'!$A$22:$F$480,4,FALSE())*1000</f>
        <v>47857389.3612458</v>
      </c>
      <c r="C400" s="33" t="n">
        <f aca="false">VLOOKUP(A400,'NG Summary by Day'!$T$21:$W$486,4,FALSE())</f>
        <v>50582545.1019763</v>
      </c>
      <c r="D400" s="34" t="n">
        <f aca="false">B400-C400</f>
        <v>-2725155.74073046</v>
      </c>
      <c r="E400" s="32" t="n">
        <f aca="false">VLOOKUP(A400,'NG Summary by Day'!$A$22:$F$480,6,FALSE())*1000</f>
        <v>47857389.3612458</v>
      </c>
      <c r="F400" s="34" t="n">
        <f aca="false">E400-C400</f>
        <v>-2725155.74073046</v>
      </c>
      <c r="G400" s="39"/>
      <c r="H400" s="35" t="n">
        <f aca="false">VLOOKUP(A400,'Power Summary by Day '!$A$19:$G$249,3,FALSE())</f>
        <v>10245084.6811812</v>
      </c>
      <c r="I400" s="33" t="n">
        <f aca="false">VLOOKUP(A400,'Power Summary by Day '!$Y$19:$AB$251,4,FALSE())</f>
        <v>10663428.4904928</v>
      </c>
      <c r="J400" s="34" t="n">
        <f aca="false">H400-I400</f>
        <v>-418343.809311586</v>
      </c>
      <c r="K400" s="33" t="n">
        <f aca="false">VLOOKUP(A400,'Power Summary by Day '!$A$19:$G$249,7,FALSE())</f>
        <v>21299524.7920089</v>
      </c>
      <c r="L400" s="36" t="n">
        <f aca="false">K400-I400</f>
        <v>10636096.3015161</v>
      </c>
      <c r="M400" s="39"/>
      <c r="N400" s="29"/>
      <c r="O400" s="30"/>
      <c r="P400" s="30"/>
      <c r="Q400" s="30"/>
      <c r="R400" s="30"/>
      <c r="S400" s="30"/>
      <c r="T400" s="30"/>
      <c r="U400" s="30"/>
      <c r="V400" s="30"/>
      <c r="W400" s="31"/>
      <c r="Y400" s="30"/>
      <c r="Z400" s="30"/>
      <c r="AA400" s="31"/>
      <c r="AB400" s="30"/>
      <c r="AC400" s="30"/>
      <c r="AD400" s="30"/>
      <c r="AE400" s="30"/>
      <c r="AF400" s="30"/>
      <c r="AG400" s="31"/>
    </row>
    <row r="401" customFormat="false" ht="12.75" hidden="false" customHeight="false" outlineLevel="0" collapsed="false">
      <c r="A401" s="20" t="n">
        <v>37109</v>
      </c>
      <c r="B401" s="32" t="n">
        <f aca="false">VLOOKUP($A401,'NG Summary by Day'!$A$22:$F$480,4,FALSE())*1000</f>
        <v>-13566547.8806542</v>
      </c>
      <c r="C401" s="33" t="n">
        <f aca="false">VLOOKUP(A401,'NG Summary by Day'!$T$21:$W$486,4,FALSE())</f>
        <v>-12755873.5953522</v>
      </c>
      <c r="D401" s="34" t="n">
        <f aca="false">B401-C401</f>
        <v>-810674.285302034</v>
      </c>
      <c r="E401" s="32" t="n">
        <f aca="false">VLOOKUP(A401,'NG Summary by Day'!$A$22:$F$480,6,FALSE())*1000</f>
        <v>-13566547.8806542</v>
      </c>
      <c r="F401" s="34" t="n">
        <f aca="false">E401-C401</f>
        <v>-810674.285302034</v>
      </c>
      <c r="G401" s="39"/>
      <c r="H401" s="35" t="n">
        <f aca="false">VLOOKUP(A401,'Power Summary by Day '!$A$19:$G$249,3,FALSE())</f>
        <v>-37936207.6710343</v>
      </c>
      <c r="I401" s="33" t="n">
        <f aca="false">VLOOKUP(A401,'Power Summary by Day '!$Y$19:$AB$251,4,FALSE())</f>
        <v>-40415318.0574489</v>
      </c>
      <c r="J401" s="34" t="n">
        <f aca="false">H401-I401</f>
        <v>2479110.38641464</v>
      </c>
      <c r="K401" s="33" t="n">
        <f aca="false">VLOOKUP(A401,'Power Summary by Day '!$A$19:$G$249,7,FALSE())</f>
        <v>-29678622.9220439</v>
      </c>
      <c r="L401" s="36" t="n">
        <f aca="false">K401-I401</f>
        <v>10736695.135405</v>
      </c>
      <c r="M401" s="39"/>
      <c r="N401" s="29"/>
      <c r="O401" s="30"/>
      <c r="P401" s="30"/>
      <c r="Q401" s="30"/>
      <c r="R401" s="30"/>
      <c r="S401" s="30"/>
      <c r="T401" s="30"/>
      <c r="U401" s="30"/>
      <c r="V401" s="30"/>
      <c r="W401" s="31"/>
      <c r="Y401" s="30"/>
      <c r="Z401" s="30"/>
      <c r="AA401" s="31"/>
      <c r="AB401" s="30"/>
      <c r="AC401" s="30"/>
      <c r="AD401" s="30"/>
      <c r="AE401" s="30"/>
      <c r="AF401" s="30"/>
      <c r="AG401" s="31"/>
    </row>
    <row r="402" customFormat="false" ht="12.75" hidden="false" customHeight="false" outlineLevel="0" collapsed="false">
      <c r="A402" s="20" t="n">
        <v>37110</v>
      </c>
      <c r="B402" s="32" t="n">
        <f aca="false">VLOOKUP($A402,'NG Summary by Day'!$A$22:$F$480,4,FALSE())*1000</f>
        <v>-1133813.20029996</v>
      </c>
      <c r="C402" s="33" t="n">
        <f aca="false">VLOOKUP(A402,'NG Summary by Day'!$T$21:$W$486,4,FALSE())</f>
        <v>-1588720.94589989</v>
      </c>
      <c r="D402" s="34" t="n">
        <f aca="false">B402-C402</f>
        <v>454907.74559993</v>
      </c>
      <c r="E402" s="32" t="n">
        <f aca="false">VLOOKUP(A402,'NG Summary by Day'!$A$22:$F$480,6,FALSE())*1000</f>
        <v>-1133813.20029996</v>
      </c>
      <c r="F402" s="34" t="n">
        <f aca="false">E402-C402</f>
        <v>454907.74559993</v>
      </c>
      <c r="G402" s="39"/>
      <c r="H402" s="35" t="n">
        <f aca="false">VLOOKUP(A402,'Power Summary by Day '!$A$19:$G$249,3,FALSE())</f>
        <v>4074971.28672064</v>
      </c>
      <c r="I402" s="33" t="n">
        <f aca="false">VLOOKUP(A402,'Power Summary by Day '!$Y$19:$AB$251,4,FALSE())</f>
        <v>4742817.70529655</v>
      </c>
      <c r="J402" s="34" t="n">
        <f aca="false">H402-I402</f>
        <v>-667846.418575912</v>
      </c>
      <c r="K402" s="33" t="n">
        <f aca="false">VLOOKUP(A402,'Power Summary by Day '!$A$19:$G$249,7,FALSE())</f>
        <v>9587624.82045555</v>
      </c>
      <c r="L402" s="36" t="n">
        <f aca="false">K402-I402</f>
        <v>4844807.115159</v>
      </c>
      <c r="M402" s="39"/>
      <c r="N402" s="29"/>
      <c r="O402" s="30"/>
      <c r="P402" s="30"/>
      <c r="Q402" s="30"/>
      <c r="R402" s="30"/>
      <c r="S402" s="30"/>
      <c r="T402" s="30"/>
      <c r="U402" s="30"/>
      <c r="V402" s="30"/>
      <c r="W402" s="31"/>
      <c r="Y402" s="30"/>
      <c r="Z402" s="30"/>
      <c r="AA402" s="31"/>
      <c r="AB402" s="30"/>
      <c r="AC402" s="30"/>
      <c r="AD402" s="30"/>
      <c r="AE402" s="30"/>
      <c r="AF402" s="30"/>
      <c r="AG402" s="31"/>
    </row>
    <row r="403" customFormat="false" ht="12.75" hidden="false" customHeight="false" outlineLevel="0" collapsed="false">
      <c r="A403" s="20" t="n">
        <v>37111</v>
      </c>
      <c r="B403" s="32" t="n">
        <f aca="false">VLOOKUP($A403,'NG Summary by Day'!$A$22:$F$480,4,FALSE())*1000</f>
        <v>-6211004.30566899</v>
      </c>
      <c r="C403" s="33" t="n">
        <f aca="false">VLOOKUP(A403,'NG Summary by Day'!$T$21:$W$486,4,FALSE())</f>
        <v>-24455192.6079759</v>
      </c>
      <c r="D403" s="34" t="n">
        <f aca="false">B403-C403</f>
        <v>18244188.3023069</v>
      </c>
      <c r="E403" s="32" t="n">
        <f aca="false">VLOOKUP(A403,'NG Summary by Day'!$A$22:$F$480,6,FALSE())*1000</f>
        <v>-6211004.30566899</v>
      </c>
      <c r="F403" s="34" t="n">
        <f aca="false">E403-C403</f>
        <v>18244188.3023069</v>
      </c>
      <c r="G403" s="39"/>
      <c r="H403" s="35" t="n">
        <f aca="false">VLOOKUP(A403,'Power Summary by Day '!$A$19:$G$249,3,FALSE())</f>
        <v>-7826003.01352776</v>
      </c>
      <c r="I403" s="33" t="n">
        <f aca="false">VLOOKUP(A403,'Power Summary by Day '!$Y$19:$AB$251,4,FALSE())</f>
        <v>-5231819.82624342</v>
      </c>
      <c r="J403" s="34" t="n">
        <f aca="false">H403-I403</f>
        <v>-2594183.18728434</v>
      </c>
      <c r="K403" s="33" t="n">
        <f aca="false">VLOOKUP(A403,'Power Summary by Day '!$A$19:$G$249,7,FALSE())</f>
        <v>5057786.02503904</v>
      </c>
      <c r="L403" s="36" t="n">
        <f aca="false">K403-I403</f>
        <v>10289605.8512825</v>
      </c>
      <c r="M403" s="39"/>
      <c r="N403" s="29"/>
      <c r="O403" s="30"/>
      <c r="P403" s="30"/>
      <c r="Q403" s="30"/>
      <c r="R403" s="30"/>
      <c r="S403" s="30"/>
      <c r="T403" s="30"/>
      <c r="U403" s="30"/>
      <c r="V403" s="30"/>
      <c r="W403" s="31"/>
      <c r="Y403" s="30"/>
      <c r="Z403" s="30"/>
      <c r="AA403" s="31"/>
      <c r="AB403" s="30"/>
      <c r="AC403" s="30"/>
      <c r="AD403" s="30"/>
      <c r="AE403" s="30"/>
      <c r="AF403" s="30"/>
      <c r="AG403" s="31"/>
    </row>
    <row r="404" customFormat="false" ht="12.75" hidden="false" customHeight="false" outlineLevel="0" collapsed="false">
      <c r="A404" s="20" t="n">
        <v>37112</v>
      </c>
      <c r="B404" s="32" t="n">
        <f aca="false">VLOOKUP($A404,'NG Summary by Day'!$A$22:$F$480,4,FALSE())*1000</f>
        <v>3042511.63568724</v>
      </c>
      <c r="C404" s="33" t="n">
        <f aca="false">VLOOKUP(A404,'NG Summary by Day'!$T$21:$W$486,4,FALSE())</f>
        <v>2917983.22180655</v>
      </c>
      <c r="D404" s="34" t="n">
        <f aca="false">B404-C404</f>
        <v>124528.413880689</v>
      </c>
      <c r="E404" s="32" t="n">
        <f aca="false">VLOOKUP(A404,'NG Summary by Day'!$A$22:$F$480,6,FALSE())*1000</f>
        <v>3042511.63568724</v>
      </c>
      <c r="F404" s="34" t="n">
        <f aca="false">E404-C404</f>
        <v>124528.413880689</v>
      </c>
      <c r="G404" s="39"/>
      <c r="H404" s="35" t="n">
        <f aca="false">VLOOKUP(A404,'Power Summary by Day '!$A$19:$G$249,3,FALSE())</f>
        <v>-4092142.68571498</v>
      </c>
      <c r="I404" s="33" t="n">
        <f aca="false">VLOOKUP(A404,'Power Summary by Day '!$Y$19:$AB$251,4,FALSE())</f>
        <v>-2384346.4950503</v>
      </c>
      <c r="J404" s="34" t="n">
        <f aca="false">H404-I404</f>
        <v>-1707796.19066468</v>
      </c>
      <c r="K404" s="33" t="n">
        <f aca="false">VLOOKUP(A404,'Power Summary by Day '!$A$19:$G$249,7,FALSE())</f>
        <v>-2878743.65569536</v>
      </c>
      <c r="L404" s="36" t="n">
        <f aca="false">K404-I404</f>
        <v>-494397.160645056</v>
      </c>
      <c r="M404" s="39"/>
      <c r="N404" s="29"/>
      <c r="O404" s="30"/>
      <c r="P404" s="30"/>
      <c r="Q404" s="30"/>
      <c r="R404" s="30"/>
      <c r="S404" s="30"/>
      <c r="T404" s="30"/>
      <c r="U404" s="30"/>
      <c r="V404" s="30"/>
      <c r="W404" s="31"/>
      <c r="Y404" s="30"/>
      <c r="Z404" s="30"/>
      <c r="AA404" s="31"/>
      <c r="AB404" s="30"/>
      <c r="AC404" s="30"/>
      <c r="AD404" s="30"/>
      <c r="AE404" s="30"/>
      <c r="AF404" s="30"/>
      <c r="AG404" s="31"/>
    </row>
    <row r="405" customFormat="false" ht="12.75" hidden="false" customHeight="false" outlineLevel="0" collapsed="false">
      <c r="A405" s="20" t="n">
        <v>37113</v>
      </c>
      <c r="B405" s="32" t="n">
        <f aca="false">VLOOKUP($A405,'NG Summary by Day'!$A$22:$F$480,4,FALSE())*1000</f>
        <v>985757.974708622</v>
      </c>
      <c r="C405" s="33" t="n">
        <f aca="false">VLOOKUP(A405,'NG Summary by Day'!$T$21:$W$486,4,FALSE())</f>
        <v>-1554383.3786242</v>
      </c>
      <c r="D405" s="34" t="n">
        <f aca="false">B405-C405</f>
        <v>2540141.35333282</v>
      </c>
      <c r="E405" s="32" t="n">
        <f aca="false">VLOOKUP(A405,'NG Summary by Day'!$A$22:$F$480,6,FALSE())*1000</f>
        <v>985757.974708622</v>
      </c>
      <c r="F405" s="34" t="n">
        <f aca="false">E405-C405</f>
        <v>2540141.35333282</v>
      </c>
      <c r="G405" s="39"/>
      <c r="H405" s="35" t="n">
        <f aca="false">VLOOKUP(A405,'Power Summary by Day '!$A$19:$G$249,3,FALSE())</f>
        <v>-1967760.72487289</v>
      </c>
      <c r="I405" s="33" t="n">
        <f aca="false">VLOOKUP(A405,'Power Summary by Day '!$Y$19:$AB$251,4,FALSE())</f>
        <v>286667.644147792</v>
      </c>
      <c r="J405" s="34" t="n">
        <f aca="false">H405-I405</f>
        <v>-2254428.36902068</v>
      </c>
      <c r="K405" s="33" t="n">
        <f aca="false">VLOOKUP(A405,'Power Summary by Day '!$A$19:$G$249,7,FALSE())</f>
        <v>710133.675335222</v>
      </c>
      <c r="L405" s="36" t="n">
        <f aca="false">K405-I405</f>
        <v>423466.03118743</v>
      </c>
      <c r="M405" s="39"/>
      <c r="N405" s="29"/>
      <c r="O405" s="30"/>
      <c r="P405" s="30"/>
      <c r="Q405" s="30"/>
      <c r="R405" s="30"/>
      <c r="S405" s="30"/>
      <c r="T405" s="30"/>
      <c r="U405" s="30"/>
      <c r="V405" s="30"/>
      <c r="W405" s="31"/>
      <c r="Y405" s="30"/>
      <c r="Z405" s="30"/>
      <c r="AA405" s="31"/>
      <c r="AB405" s="30"/>
      <c r="AC405" s="30"/>
      <c r="AD405" s="30"/>
      <c r="AE405" s="30"/>
      <c r="AF405" s="30"/>
      <c r="AG405" s="31"/>
    </row>
    <row r="406" customFormat="false" ht="12.75" hidden="false" customHeight="false" outlineLevel="0" collapsed="false">
      <c r="A406" s="20" t="n">
        <v>37116</v>
      </c>
      <c r="B406" s="32" t="n">
        <f aca="false">VLOOKUP($A406,'NG Summary by Day'!$A$22:$F$480,4,FALSE())*1000</f>
        <v>3045872.33312326</v>
      </c>
      <c r="C406" s="33" t="n">
        <f aca="false">VLOOKUP(A406,'NG Summary by Day'!$T$21:$W$486,4,FALSE())</f>
        <v>2536484.98496059</v>
      </c>
      <c r="D406" s="34" t="n">
        <f aca="false">B406-C406</f>
        <v>509387.348162667</v>
      </c>
      <c r="E406" s="32" t="n">
        <f aca="false">VLOOKUP(A406,'NG Summary by Day'!$A$22:$F$480,6,FALSE())*1000</f>
        <v>3045872.33312326</v>
      </c>
      <c r="F406" s="34" t="n">
        <f aca="false">E406-C406</f>
        <v>509387.348162667</v>
      </c>
      <c r="G406" s="39"/>
      <c r="H406" s="35" t="n">
        <f aca="false">VLOOKUP(A406,'Power Summary by Day '!$A$19:$G$249,3,FALSE())</f>
        <v>3268816.45359535</v>
      </c>
      <c r="I406" s="33" t="n">
        <f aca="false">VLOOKUP(A406,'Power Summary by Day '!$Y$19:$AB$251,4,FALSE())</f>
        <v>31465436.2615911</v>
      </c>
      <c r="J406" s="34" t="n">
        <f aca="false">H406-I406</f>
        <v>-28196619.8079958</v>
      </c>
      <c r="K406" s="33" t="n">
        <f aca="false">VLOOKUP(A406,'Power Summary by Day '!$A$19:$G$249,7,FALSE())</f>
        <v>23763501.1499136</v>
      </c>
      <c r="L406" s="36" t="n">
        <f aca="false">K406-I406</f>
        <v>-7701935.11167746</v>
      </c>
      <c r="M406" s="39"/>
      <c r="N406" s="29"/>
      <c r="O406" s="30"/>
      <c r="P406" s="30"/>
      <c r="Q406" s="30"/>
      <c r="R406" s="30"/>
      <c r="S406" s="30"/>
      <c r="T406" s="30"/>
      <c r="U406" s="30"/>
      <c r="V406" s="30"/>
      <c r="W406" s="31"/>
      <c r="Y406" s="30"/>
      <c r="Z406" s="30"/>
      <c r="AA406" s="31"/>
      <c r="AB406" s="30"/>
      <c r="AC406" s="30"/>
      <c r="AD406" s="30"/>
      <c r="AE406" s="30"/>
      <c r="AF406" s="30"/>
      <c r="AG406" s="31"/>
    </row>
    <row r="407" customFormat="false" ht="12.75" hidden="false" customHeight="false" outlineLevel="0" collapsed="false">
      <c r="A407" s="20" t="n">
        <v>37117</v>
      </c>
      <c r="B407" s="32" t="n">
        <f aca="false">VLOOKUP($A407,'NG Summary by Day'!$A$22:$F$480,4,FALSE())*1000</f>
        <v>-45043727.5167807</v>
      </c>
      <c r="C407" s="33" t="n">
        <f aca="false">VLOOKUP(A407,'NG Summary by Day'!$T$21:$W$486,4,FALSE())</f>
        <v>-30836636.6782484</v>
      </c>
      <c r="D407" s="34" t="n">
        <f aca="false">B407-C407</f>
        <v>-14207090.8385323</v>
      </c>
      <c r="E407" s="32" t="n">
        <f aca="false">VLOOKUP(A407,'NG Summary by Day'!$A$22:$F$480,6,FALSE())*1000</f>
        <v>-45043727.5167807</v>
      </c>
      <c r="F407" s="34" t="n">
        <f aca="false">E407-C407</f>
        <v>-14207090.8385323</v>
      </c>
      <c r="G407" s="39"/>
      <c r="H407" s="35" t="n">
        <f aca="false">VLOOKUP(A407,'Power Summary by Day '!$A$19:$G$249,3,FALSE())</f>
        <v>3573375.49625702</v>
      </c>
      <c r="I407" s="33" t="n">
        <f aca="false">VLOOKUP(A407,'Power Summary by Day '!$Y$19:$AB$251,4,FALSE())</f>
        <v>2691451.71532434</v>
      </c>
      <c r="J407" s="34" t="n">
        <f aca="false">H407-I407</f>
        <v>881923.780932679</v>
      </c>
      <c r="K407" s="33" t="n">
        <f aca="false">VLOOKUP(A407,'Power Summary by Day '!$A$19:$G$249,7,FALSE())</f>
        <v>-292521.489794891</v>
      </c>
      <c r="L407" s="36" t="n">
        <f aca="false">K407-I407</f>
        <v>-2983973.20511923</v>
      </c>
      <c r="M407" s="39"/>
      <c r="N407" s="29"/>
      <c r="O407" s="30"/>
      <c r="P407" s="30"/>
      <c r="Q407" s="30"/>
      <c r="R407" s="30"/>
      <c r="S407" s="30"/>
      <c r="T407" s="30"/>
      <c r="U407" s="30"/>
      <c r="V407" s="30"/>
      <c r="W407" s="31"/>
      <c r="Y407" s="30"/>
      <c r="Z407" s="30"/>
      <c r="AA407" s="31"/>
      <c r="AB407" s="30"/>
      <c r="AC407" s="30"/>
      <c r="AD407" s="30"/>
      <c r="AE407" s="30"/>
      <c r="AF407" s="30"/>
      <c r="AG407" s="31"/>
    </row>
    <row r="408" customFormat="false" ht="12.75" hidden="false" customHeight="false" outlineLevel="0" collapsed="false">
      <c r="A408" s="20" t="n">
        <v>37118</v>
      </c>
      <c r="B408" s="32" t="n">
        <f aca="false">VLOOKUP($A408,'NG Summary by Day'!$A$22:$F$480,4,FALSE())*1000</f>
        <v>-96072420.4210931</v>
      </c>
      <c r="C408" s="33" t="n">
        <f aca="false">VLOOKUP(A408,'NG Summary by Day'!$T$21:$W$486,4,FALSE())</f>
        <v>-82224170.5123481</v>
      </c>
      <c r="D408" s="34" t="n">
        <f aca="false">B408-C408</f>
        <v>-13848249.908745</v>
      </c>
      <c r="E408" s="32" t="n">
        <f aca="false">VLOOKUP(A408,'NG Summary by Day'!$A$22:$F$480,6,FALSE())*1000</f>
        <v>-96072420.4210931</v>
      </c>
      <c r="F408" s="34" t="n">
        <f aca="false">E408-C408</f>
        <v>-13848249.908745</v>
      </c>
      <c r="G408" s="39"/>
      <c r="H408" s="35" t="n">
        <f aca="false">VLOOKUP(A408,'Power Summary by Day '!$A$19:$G$249,3,FALSE())</f>
        <v>23092040.2929335</v>
      </c>
      <c r="I408" s="33" t="n">
        <f aca="false">VLOOKUP(A408,'Power Summary by Day '!$Y$19:$AB$251,4,FALSE())</f>
        <v>80220.893774759</v>
      </c>
      <c r="J408" s="34" t="n">
        <f aca="false">H408-I408</f>
        <v>23011819.3991587</v>
      </c>
      <c r="K408" s="33" t="n">
        <f aca="false">VLOOKUP(A408,'Power Summary by Day '!$A$19:$G$249,7,FALSE())</f>
        <v>-2641713.96823865</v>
      </c>
      <c r="L408" s="36" t="n">
        <f aca="false">K408-I408</f>
        <v>-2721934.86201341</v>
      </c>
      <c r="M408" s="39"/>
      <c r="N408" s="29"/>
      <c r="O408" s="30"/>
      <c r="P408" s="30"/>
      <c r="Q408" s="30"/>
      <c r="R408" s="30"/>
      <c r="S408" s="30"/>
      <c r="T408" s="30"/>
      <c r="U408" s="30"/>
      <c r="V408" s="30"/>
      <c r="W408" s="31"/>
      <c r="Y408" s="30"/>
      <c r="Z408" s="30"/>
      <c r="AA408" s="31"/>
      <c r="AB408" s="30"/>
      <c r="AC408" s="30"/>
      <c r="AD408" s="30"/>
      <c r="AE408" s="30"/>
      <c r="AF408" s="30"/>
      <c r="AG408" s="31"/>
    </row>
    <row r="409" customFormat="false" ht="12.75" hidden="false" customHeight="false" outlineLevel="0" collapsed="false">
      <c r="A409" s="20" t="n">
        <v>37119</v>
      </c>
      <c r="B409" s="32" t="n">
        <f aca="false">VLOOKUP($A409,'NG Summary by Day'!$A$22:$F$480,4,FALSE())*1000</f>
        <v>20617683.9137792</v>
      </c>
      <c r="C409" s="33" t="n">
        <f aca="false">VLOOKUP(A409,'NG Summary by Day'!$T$21:$W$486,4,FALSE())</f>
        <v>20864948.235105</v>
      </c>
      <c r="D409" s="34" t="n">
        <f aca="false">B409-C409</f>
        <v>-247264.32132576</v>
      </c>
      <c r="E409" s="32" t="n">
        <f aca="false">VLOOKUP(A409,'NG Summary by Day'!$A$22:$F$480,6,FALSE())*1000</f>
        <v>20617683.9137792</v>
      </c>
      <c r="F409" s="34" t="n">
        <f aca="false">E409-C409</f>
        <v>-247264.32132576</v>
      </c>
      <c r="G409" s="39"/>
      <c r="H409" s="35" t="n">
        <f aca="false">VLOOKUP(A409,'Power Summary by Day '!$A$19:$G$249,3,FALSE())</f>
        <v>-6021830.2048025</v>
      </c>
      <c r="I409" s="33" t="n">
        <f aca="false">VLOOKUP(A409,'Power Summary by Day '!$Y$19:$AB$251,4,FALSE())</f>
        <v>-25583675.3571881</v>
      </c>
      <c r="J409" s="34" t="n">
        <f aca="false">H409-I409</f>
        <v>19561845.1523856</v>
      </c>
      <c r="K409" s="33" t="n">
        <f aca="false">VLOOKUP(A409,'Power Summary by Day '!$A$19:$G$249,7,FALSE())</f>
        <v>-25618363.6409313</v>
      </c>
      <c r="L409" s="36" t="n">
        <f aca="false">K409-I409</f>
        <v>-34688.283743199</v>
      </c>
      <c r="M409" s="39"/>
      <c r="N409" s="29"/>
      <c r="O409" s="30"/>
      <c r="P409" s="30"/>
      <c r="Q409" s="30"/>
      <c r="R409" s="30"/>
      <c r="S409" s="30"/>
      <c r="T409" s="30"/>
      <c r="U409" s="30"/>
      <c r="V409" s="30"/>
      <c r="W409" s="31"/>
      <c r="Y409" s="30"/>
      <c r="Z409" s="30"/>
      <c r="AA409" s="31"/>
      <c r="AB409" s="30"/>
      <c r="AC409" s="30"/>
      <c r="AD409" s="30"/>
      <c r="AE409" s="30"/>
      <c r="AF409" s="30"/>
      <c r="AG409" s="31"/>
    </row>
    <row r="410" customFormat="false" ht="12.75" hidden="false" customHeight="false" outlineLevel="0" collapsed="false">
      <c r="A410" s="20" t="n">
        <v>37120</v>
      </c>
      <c r="B410" s="32" t="n">
        <f aca="false">VLOOKUP($A410,'NG Summary by Day'!$A$22:$F$480,4,FALSE())*1000</f>
        <v>7589302.8026578</v>
      </c>
      <c r="C410" s="33" t="n">
        <f aca="false">VLOOKUP(A410,'NG Summary by Day'!$T$21:$W$486,4,FALSE())</f>
        <v>10227562.6135474</v>
      </c>
      <c r="D410" s="34" t="n">
        <f aca="false">B410-C410</f>
        <v>-2638259.8108896</v>
      </c>
      <c r="E410" s="32" t="n">
        <f aca="false">VLOOKUP(A410,'NG Summary by Day'!$A$22:$F$480,6,FALSE())*1000</f>
        <v>7589302.8026578</v>
      </c>
      <c r="F410" s="34" t="n">
        <f aca="false">E410-C410</f>
        <v>-2638259.8108896</v>
      </c>
      <c r="G410" s="39"/>
      <c r="H410" s="35" t="n">
        <f aca="false">VLOOKUP(A410,'Power Summary by Day '!$A$19:$G$249,3,FALSE())</f>
        <v>-10827634.626724</v>
      </c>
      <c r="I410" s="33" t="n">
        <f aca="false">VLOOKUP(A410,'Power Summary by Day '!$Y$19:$AB$251,4,FALSE())</f>
        <v>-14843387.2790545</v>
      </c>
      <c r="J410" s="34" t="n">
        <f aca="false">H410-I410</f>
        <v>4015752.6523305</v>
      </c>
      <c r="K410" s="33" t="n">
        <f aca="false">VLOOKUP(A410,'Power Summary by Day '!$A$19:$G$249,7,FALSE())</f>
        <v>-17213487.3746961</v>
      </c>
      <c r="L410" s="36" t="n">
        <f aca="false">K410-I410</f>
        <v>-2370100.09564159</v>
      </c>
      <c r="M410" s="39"/>
      <c r="N410" s="29"/>
      <c r="O410" s="30"/>
      <c r="P410" s="30"/>
      <c r="Q410" s="30"/>
      <c r="R410" s="30"/>
      <c r="S410" s="30"/>
      <c r="T410" s="30"/>
      <c r="U410" s="30"/>
      <c r="V410" s="30"/>
      <c r="W410" s="31"/>
      <c r="Y410" s="30"/>
      <c r="Z410" s="30"/>
      <c r="AA410" s="31"/>
      <c r="AB410" s="30"/>
      <c r="AC410" s="30"/>
      <c r="AD410" s="30"/>
      <c r="AE410" s="30"/>
      <c r="AF410" s="30"/>
      <c r="AG410" s="31"/>
    </row>
    <row r="411" customFormat="false" ht="12.75" hidden="false" customHeight="false" outlineLevel="0" collapsed="false">
      <c r="A411" s="20" t="n">
        <v>37123</v>
      </c>
      <c r="B411" s="32" t="n">
        <f aca="false">VLOOKUP($A411,'NG Summary by Day'!$A$22:$F$480,4,FALSE())*1000</f>
        <v>20392710.7522085</v>
      </c>
      <c r="C411" s="33" t="n">
        <f aca="false">VLOOKUP(A411,'NG Summary by Day'!$T$21:$W$486,4,FALSE())</f>
        <v>17495873.8419</v>
      </c>
      <c r="D411" s="34" t="n">
        <f aca="false">B411-C411</f>
        <v>2896836.91030846</v>
      </c>
      <c r="E411" s="32" t="n">
        <f aca="false">VLOOKUP(A411,'NG Summary by Day'!$A$22:$F$480,6,FALSE())*1000</f>
        <v>20392710.7522085</v>
      </c>
      <c r="F411" s="34" t="n">
        <f aca="false">E411-C411</f>
        <v>2896836.91030846</v>
      </c>
      <c r="G411" s="39"/>
      <c r="H411" s="35" t="n">
        <f aca="false">VLOOKUP(A411,'Power Summary by Day '!$A$19:$G$249,3,FALSE())</f>
        <v>-5614183.4125268</v>
      </c>
      <c r="I411" s="33" t="n">
        <f aca="false">VLOOKUP(A411,'Power Summary by Day '!$Y$19:$AB$251,4,FALSE())</f>
        <v>899669.51655044</v>
      </c>
      <c r="J411" s="34" t="n">
        <f aca="false">H411-I411</f>
        <v>-6513852.92907724</v>
      </c>
      <c r="K411" s="33" t="n">
        <f aca="false">VLOOKUP(A411,'Power Summary by Day '!$A$19:$G$249,7,FALSE())</f>
        <v>1542218.28797896</v>
      </c>
      <c r="L411" s="36" t="n">
        <f aca="false">K411-I411</f>
        <v>642548.77142852</v>
      </c>
      <c r="M411" s="39"/>
      <c r="N411" s="29"/>
      <c r="O411" s="30"/>
      <c r="P411" s="30"/>
      <c r="Q411" s="30"/>
      <c r="R411" s="30"/>
      <c r="S411" s="30"/>
      <c r="T411" s="30"/>
      <c r="U411" s="30"/>
      <c r="V411" s="30"/>
      <c r="W411" s="31"/>
      <c r="Y411" s="30"/>
      <c r="Z411" s="30"/>
      <c r="AA411" s="31"/>
      <c r="AB411" s="30"/>
      <c r="AC411" s="30"/>
      <c r="AD411" s="30"/>
      <c r="AE411" s="30"/>
      <c r="AF411" s="30"/>
      <c r="AG411" s="31"/>
    </row>
    <row r="412" customFormat="false" ht="12.75" hidden="false" customHeight="false" outlineLevel="0" collapsed="false">
      <c r="A412" s="20" t="n">
        <v>37124</v>
      </c>
      <c r="B412" s="32" t="n">
        <f aca="false">VLOOKUP($A412,'NG Summary by Day'!$A$22:$F$480,4,FALSE())*1000</f>
        <v>-1499117.24268157</v>
      </c>
      <c r="C412" s="33" t="n">
        <f aca="false">VLOOKUP(A412,'NG Summary by Day'!$T$21:$W$486,4,FALSE())</f>
        <v>294505.926699997</v>
      </c>
      <c r="D412" s="34" t="n">
        <f aca="false">B412-C412</f>
        <v>-1793623.16938157</v>
      </c>
      <c r="E412" s="32" t="n">
        <f aca="false">VLOOKUP(A412,'NG Summary by Day'!$A$22:$F$480,6,FALSE())*1000</f>
        <v>-1499117.24268157</v>
      </c>
      <c r="F412" s="34" t="n">
        <f aca="false">E412-C412</f>
        <v>-1793623.16938157</v>
      </c>
      <c r="G412" s="39"/>
      <c r="H412" s="35" t="n">
        <f aca="false">VLOOKUP(A412,'Power Summary by Day '!$A$19:$G$249,3,FALSE())</f>
        <v>11753106.2547302</v>
      </c>
      <c r="I412" s="33" t="n">
        <f aca="false">VLOOKUP(A412,'Power Summary by Day '!$Y$19:$AB$251,4,FALSE())</f>
        <v>650301.369968619</v>
      </c>
      <c r="J412" s="34" t="n">
        <f aca="false">H412-I412</f>
        <v>11102804.8847616</v>
      </c>
      <c r="K412" s="33" t="n">
        <f aca="false">VLOOKUP(A412,'Power Summary by Day '!$A$19:$G$249,7,FALSE())</f>
        <v>10794144.3238687</v>
      </c>
      <c r="L412" s="36" t="n">
        <f aca="false">K412-I412</f>
        <v>10143842.9539001</v>
      </c>
      <c r="M412" s="39"/>
      <c r="N412" s="29"/>
      <c r="O412" s="30"/>
      <c r="P412" s="30"/>
      <c r="Q412" s="30"/>
      <c r="R412" s="30"/>
      <c r="S412" s="30"/>
      <c r="T412" s="30"/>
      <c r="U412" s="30"/>
      <c r="V412" s="30"/>
      <c r="W412" s="31"/>
      <c r="Y412" s="30"/>
      <c r="Z412" s="30"/>
      <c r="AA412" s="31"/>
      <c r="AB412" s="30"/>
      <c r="AC412" s="30"/>
      <c r="AD412" s="30"/>
      <c r="AE412" s="30"/>
      <c r="AF412" s="30"/>
      <c r="AG412" s="31"/>
    </row>
    <row r="413" customFormat="false" ht="12.75" hidden="false" customHeight="false" outlineLevel="0" collapsed="false">
      <c r="A413" s="20" t="n">
        <v>37125</v>
      </c>
      <c r="B413" s="32" t="n">
        <f aca="false">VLOOKUP($A413,'NG Summary by Day'!$A$22:$F$480,4,FALSE())*1000</f>
        <v>19324903.5333615</v>
      </c>
      <c r="C413" s="33" t="n">
        <f aca="false">VLOOKUP(A413,'NG Summary by Day'!$T$21:$W$486,4,FALSE())</f>
        <v>27183151.3089999</v>
      </c>
      <c r="D413" s="34" t="n">
        <f aca="false">B413-C413</f>
        <v>-7858247.77563838</v>
      </c>
      <c r="E413" s="32" t="n">
        <f aca="false">VLOOKUP(A413,'NG Summary by Day'!$A$22:$F$480,6,FALSE())*1000</f>
        <v>19324903.5333615</v>
      </c>
      <c r="F413" s="34" t="n">
        <f aca="false">E413-C413</f>
        <v>-7858247.77563838</v>
      </c>
      <c r="G413" s="39"/>
      <c r="H413" s="35" t="n">
        <f aca="false">VLOOKUP(A413,'Power Summary by Day '!$A$19:$G$249,3,FALSE())</f>
        <v>7170277.62412079</v>
      </c>
      <c r="I413" s="33" t="n">
        <f aca="false">VLOOKUP(A413,'Power Summary by Day '!$Y$19:$AB$251,4,FALSE())</f>
        <v>12891698.2712833</v>
      </c>
      <c r="J413" s="34" t="n">
        <f aca="false">H413-I413</f>
        <v>-5721420.64716251</v>
      </c>
      <c r="K413" s="33" t="n">
        <f aca="false">VLOOKUP(A413,'Power Summary by Day '!$A$19:$G$249,7,FALSE())</f>
        <v>12952954.7363231</v>
      </c>
      <c r="L413" s="36" t="n">
        <f aca="false">K413-I413</f>
        <v>61256.4650398102</v>
      </c>
      <c r="M413" s="39"/>
      <c r="N413" s="29"/>
      <c r="O413" s="30"/>
      <c r="P413" s="30"/>
      <c r="Q413" s="30"/>
      <c r="R413" s="30"/>
      <c r="S413" s="30"/>
      <c r="T413" s="30"/>
      <c r="U413" s="30"/>
      <c r="V413" s="30"/>
      <c r="W413" s="31"/>
      <c r="Y413" s="30"/>
      <c r="Z413" s="30"/>
      <c r="AA413" s="31"/>
      <c r="AB413" s="30"/>
      <c r="AC413" s="30"/>
      <c r="AD413" s="30"/>
      <c r="AE413" s="30"/>
      <c r="AF413" s="30"/>
      <c r="AG413" s="31"/>
    </row>
    <row r="414" customFormat="false" ht="12.75" hidden="false" customHeight="false" outlineLevel="0" collapsed="false">
      <c r="A414" s="20" t="n">
        <v>37126</v>
      </c>
      <c r="B414" s="32" t="n">
        <f aca="false">VLOOKUP($A414,'NG Summary by Day'!$A$22:$F$480,4,FALSE())*1000</f>
        <v>-1430877.82333219</v>
      </c>
      <c r="C414" s="33" t="n">
        <f aca="false">VLOOKUP(A414,'NG Summary by Day'!$T$21:$W$486,4,FALSE())</f>
        <v>-1935938.9339</v>
      </c>
      <c r="D414" s="34" t="n">
        <f aca="false">B414-C414</f>
        <v>505061.110567806</v>
      </c>
      <c r="E414" s="32" t="n">
        <f aca="false">VLOOKUP(A414,'NG Summary by Day'!$A$22:$F$480,6,FALSE())*1000</f>
        <v>-1430877.82333219</v>
      </c>
      <c r="F414" s="34" t="n">
        <f aca="false">E414-C414</f>
        <v>505061.110567806</v>
      </c>
      <c r="G414" s="39"/>
      <c r="H414" s="35" t="n">
        <f aca="false">VLOOKUP(A414,'Power Summary by Day '!$A$19:$G$249,3,FALSE())</f>
        <v>-333316.16774009</v>
      </c>
      <c r="I414" s="33" t="n">
        <f aca="false">VLOOKUP(A414,'Power Summary by Day '!$Y$19:$AB$251,4,FALSE())</f>
        <v>15943407.5940563</v>
      </c>
      <c r="J414" s="34" t="n">
        <f aca="false">H414-I414</f>
        <v>-16276723.7617964</v>
      </c>
      <c r="K414" s="33" t="n">
        <f aca="false">VLOOKUP(A414,'Power Summary by Day '!$A$19:$G$249,7,FALSE())</f>
        <v>15588697.7204369</v>
      </c>
      <c r="L414" s="36" t="n">
        <f aca="false">K414-I414</f>
        <v>-354709.873619391</v>
      </c>
      <c r="M414" s="39"/>
      <c r="N414" s="29"/>
      <c r="O414" s="30"/>
      <c r="P414" s="30"/>
      <c r="Q414" s="30"/>
      <c r="R414" s="30"/>
      <c r="S414" s="30"/>
      <c r="T414" s="30"/>
      <c r="U414" s="30"/>
      <c r="V414" s="30"/>
      <c r="W414" s="31"/>
      <c r="Y414" s="30"/>
      <c r="Z414" s="30"/>
      <c r="AA414" s="31"/>
      <c r="AB414" s="30"/>
      <c r="AC414" s="30"/>
      <c r="AD414" s="30"/>
      <c r="AE414" s="30"/>
      <c r="AF414" s="30"/>
      <c r="AG414" s="31"/>
    </row>
    <row r="415" customFormat="false" ht="12.75" hidden="false" customHeight="false" outlineLevel="0" collapsed="false">
      <c r="A415" s="20" t="n">
        <v>37127</v>
      </c>
      <c r="B415" s="32" t="n">
        <f aca="false">VLOOKUP($A415,'NG Summary by Day'!$A$22:$F$480,4,FALSE())*1000</f>
        <v>7129283.30338473</v>
      </c>
      <c r="C415" s="33" t="n">
        <f aca="false">VLOOKUP(A415,'NG Summary by Day'!$T$21:$W$486,4,FALSE())</f>
        <v>6877799.87500002</v>
      </c>
      <c r="D415" s="34" t="n">
        <f aca="false">B415-C415</f>
        <v>251483.42838471</v>
      </c>
      <c r="E415" s="32" t="n">
        <f aca="false">VLOOKUP(A415,'NG Summary by Day'!$A$22:$F$480,6,FALSE())*1000</f>
        <v>7129283.30338473</v>
      </c>
      <c r="F415" s="34" t="n">
        <f aca="false">E415-C415</f>
        <v>251483.42838471</v>
      </c>
      <c r="G415" s="39"/>
      <c r="H415" s="35" t="n">
        <f aca="false">VLOOKUP(A415,'Power Summary by Day '!$A$19:$G$249,3,FALSE())</f>
        <v>18863547.425752</v>
      </c>
      <c r="I415" s="33" t="n">
        <f aca="false">VLOOKUP(A415,'Power Summary by Day '!$Y$19:$AB$251,4,FALSE())</f>
        <v>27570611.4155009</v>
      </c>
      <c r="J415" s="34" t="n">
        <f aca="false">H415-I415</f>
        <v>-8707063.98974893</v>
      </c>
      <c r="K415" s="33" t="n">
        <f aca="false">VLOOKUP(A415,'Power Summary by Day '!$A$19:$G$249,7,FALSE())</f>
        <v>26142630.7147371</v>
      </c>
      <c r="L415" s="36" t="n">
        <f aca="false">K415-I415</f>
        <v>-1427980.70076377</v>
      </c>
      <c r="M415" s="39"/>
      <c r="N415" s="29"/>
      <c r="O415" s="30"/>
      <c r="P415" s="30"/>
      <c r="Q415" s="30"/>
      <c r="R415" s="30"/>
      <c r="S415" s="30"/>
      <c r="T415" s="30"/>
      <c r="U415" s="30"/>
      <c r="V415" s="30"/>
      <c r="W415" s="31"/>
      <c r="Y415" s="30"/>
      <c r="Z415" s="30"/>
      <c r="AA415" s="31"/>
      <c r="AB415" s="30"/>
      <c r="AC415" s="30"/>
      <c r="AD415" s="30"/>
      <c r="AE415" s="30"/>
      <c r="AF415" s="30"/>
      <c r="AG415" s="31"/>
    </row>
    <row r="416" customFormat="false" ht="12.75" hidden="false" customHeight="false" outlineLevel="0" collapsed="false">
      <c r="A416" s="20" t="n">
        <v>37130</v>
      </c>
      <c r="B416" s="32" t="n">
        <f aca="false">VLOOKUP($A416,'NG Summary by Day'!$A$22:$F$480,4,FALSE())*1000</f>
        <v>1693868.92733028</v>
      </c>
      <c r="C416" s="33" t="n">
        <f aca="false">VLOOKUP(A416,'NG Summary by Day'!$T$21:$W$486,4,FALSE())</f>
        <v>7309322.09179999</v>
      </c>
      <c r="D416" s="34" t="n">
        <f aca="false">B416-C416</f>
        <v>-5615453.16446971</v>
      </c>
      <c r="E416" s="32" t="n">
        <f aca="false">VLOOKUP(A416,'NG Summary by Day'!$A$22:$F$480,6,FALSE())*1000</f>
        <v>1693868.92733028</v>
      </c>
      <c r="F416" s="34" t="n">
        <f aca="false">E416-C416</f>
        <v>-5615453.16446971</v>
      </c>
      <c r="G416" s="39"/>
      <c r="H416" s="35" t="n">
        <f aca="false">VLOOKUP(A416,'Power Summary by Day '!$A$19:$G$249,3,FALSE())</f>
        <v>22870992.0876072</v>
      </c>
      <c r="I416" s="33" t="n">
        <f aca="false">VLOOKUP(A416,'Power Summary by Day '!$Y$19:$AB$251,4,FALSE())</f>
        <v>39321837.7317428</v>
      </c>
      <c r="J416" s="34" t="n">
        <f aca="false">H416-I416</f>
        <v>-16450845.6441356</v>
      </c>
      <c r="K416" s="33" t="n">
        <f aca="false">VLOOKUP(A416,'Power Summary by Day '!$A$19:$G$249,7,FALSE())</f>
        <v>38177333.6446218</v>
      </c>
      <c r="L416" s="36" t="n">
        <f aca="false">K416-I416</f>
        <v>-1144504.08712099</v>
      </c>
      <c r="M416" s="39"/>
      <c r="N416" s="29"/>
      <c r="O416" s="30"/>
      <c r="P416" s="30"/>
      <c r="Q416" s="30"/>
      <c r="R416" s="30"/>
      <c r="S416" s="30"/>
      <c r="T416" s="30"/>
      <c r="U416" s="30"/>
      <c r="V416" s="30"/>
      <c r="W416" s="31"/>
      <c r="Y416" s="30"/>
      <c r="Z416" s="30"/>
      <c r="AA416" s="31"/>
      <c r="AB416" s="30"/>
      <c r="AC416" s="30"/>
      <c r="AD416" s="30"/>
      <c r="AE416" s="30"/>
      <c r="AF416" s="30"/>
      <c r="AG416" s="31"/>
    </row>
    <row r="417" customFormat="false" ht="12.75" hidden="false" customHeight="false" outlineLevel="0" collapsed="false">
      <c r="A417" s="20" t="n">
        <v>37131</v>
      </c>
      <c r="B417" s="32" t="n">
        <f aca="false">VLOOKUP($A417,'NG Summary by Day'!$A$22:$F$480,4,FALSE())*1000</f>
        <v>12794576.2457418</v>
      </c>
      <c r="C417" s="33" t="n">
        <f aca="false">VLOOKUP(A417,'NG Summary by Day'!$T$21:$W$486,4,FALSE())</f>
        <v>19664637.7513</v>
      </c>
      <c r="D417" s="34" t="n">
        <f aca="false">B417-C417</f>
        <v>-6870061.5055582</v>
      </c>
      <c r="E417" s="32" t="n">
        <f aca="false">VLOOKUP(A417,'NG Summary by Day'!$A$22:$F$480,6,FALSE())*1000</f>
        <v>12794576.2457418</v>
      </c>
      <c r="F417" s="34" t="n">
        <f aca="false">E417-C417</f>
        <v>-6870061.5055582</v>
      </c>
      <c r="G417" s="39"/>
      <c r="H417" s="35" t="n">
        <f aca="false">VLOOKUP(A417,'Power Summary by Day '!$A$19:$G$249,3,FALSE())</f>
        <v>9015939.60498726</v>
      </c>
      <c r="I417" s="33" t="n">
        <f aca="false">VLOOKUP(A417,'Power Summary by Day '!$Y$19:$AB$251,4,FALSE())</f>
        <v>34971443.2547674</v>
      </c>
      <c r="J417" s="34" t="n">
        <f aca="false">H417-I417</f>
        <v>-25955503.6497801</v>
      </c>
      <c r="K417" s="33" t="n">
        <f aca="false">VLOOKUP(A417,'Power Summary by Day '!$A$19:$G$249,7,FALSE())</f>
        <v>31358240.7397668</v>
      </c>
      <c r="L417" s="36" t="n">
        <f aca="false">K417-I417</f>
        <v>-3613202.51500065</v>
      </c>
      <c r="M417" s="39"/>
      <c r="N417" s="29"/>
      <c r="O417" s="30"/>
      <c r="P417" s="30"/>
      <c r="Q417" s="30"/>
      <c r="R417" s="30"/>
      <c r="S417" s="30"/>
      <c r="T417" s="30"/>
      <c r="U417" s="30"/>
      <c r="V417" s="30"/>
      <c r="W417" s="31"/>
      <c r="Y417" s="30"/>
      <c r="Z417" s="30"/>
      <c r="AA417" s="31"/>
      <c r="AB417" s="30"/>
      <c r="AC417" s="30"/>
      <c r="AD417" s="30"/>
      <c r="AE417" s="30"/>
      <c r="AF417" s="30"/>
      <c r="AG417" s="31"/>
    </row>
    <row r="418" customFormat="false" ht="12.75" hidden="false" customHeight="false" outlineLevel="0" collapsed="false">
      <c r="A418" s="20" t="n">
        <v>37132</v>
      </c>
      <c r="B418" s="32" t="n">
        <f aca="false">VLOOKUP($A418,'NG Summary by Day'!$A$22:$F$480,4,FALSE())*1000</f>
        <v>-17731004.8426958</v>
      </c>
      <c r="C418" s="33" t="n">
        <f aca="false">VLOOKUP(A418,'NG Summary by Day'!$T$21:$W$486,4,FALSE())</f>
        <v>-10614507.6229</v>
      </c>
      <c r="D418" s="34" t="n">
        <f aca="false">B418-C418</f>
        <v>-7116497.2197958</v>
      </c>
      <c r="E418" s="32" t="n">
        <f aca="false">VLOOKUP(A418,'NG Summary by Day'!$A$22:$F$480,6,FALSE())*1000</f>
        <v>-17731004.8426958</v>
      </c>
      <c r="F418" s="34" t="n">
        <f aca="false">E418-C418</f>
        <v>-7116497.2197958</v>
      </c>
      <c r="G418" s="39"/>
      <c r="H418" s="35" t="n">
        <f aca="false">VLOOKUP(A418,'Power Summary by Day '!$A$19:$G$249,3,FALSE())</f>
        <v>39027245.0030562</v>
      </c>
      <c r="I418" s="33" t="n">
        <f aca="false">VLOOKUP(A418,'Power Summary by Day '!$Y$19:$AB$251,4,FALSE())</f>
        <v>54901199.9549369</v>
      </c>
      <c r="J418" s="34" t="n">
        <f aca="false">H418-I418</f>
        <v>-15873954.9518807</v>
      </c>
      <c r="K418" s="33" t="n">
        <f aca="false">VLOOKUP(A418,'Power Summary by Day '!$A$19:$G$249,7,FALSE())</f>
        <v>78416232.8377536</v>
      </c>
      <c r="L418" s="36" t="n">
        <f aca="false">K418-I418</f>
        <v>23515032.8828167</v>
      </c>
      <c r="M418" s="39"/>
      <c r="N418" s="29"/>
      <c r="O418" s="30"/>
      <c r="P418" s="30"/>
      <c r="Q418" s="30"/>
      <c r="R418" s="30"/>
      <c r="S418" s="30"/>
      <c r="T418" s="30"/>
      <c r="U418" s="30"/>
      <c r="V418" s="30"/>
      <c r="W418" s="31"/>
      <c r="Y418" s="30"/>
      <c r="Z418" s="30"/>
      <c r="AA418" s="31"/>
      <c r="AB418" s="30"/>
      <c r="AC418" s="30"/>
      <c r="AD418" s="30"/>
      <c r="AE418" s="30"/>
      <c r="AF418" s="30"/>
      <c r="AG418" s="31"/>
    </row>
    <row r="419" customFormat="false" ht="12.75" hidden="false" customHeight="false" outlineLevel="0" collapsed="false">
      <c r="A419" s="20" t="n">
        <v>37133</v>
      </c>
      <c r="B419" s="32" t="n">
        <f aca="false">VLOOKUP($A419,'NG Summary by Day'!$A$22:$F$480,4,FALSE())*1000</f>
        <v>-25426648.9170191</v>
      </c>
      <c r="C419" s="33" t="n">
        <f aca="false">VLOOKUP(A419,'NG Summary by Day'!$T$21:$W$486,4,FALSE())</f>
        <v>-25548861.2941</v>
      </c>
      <c r="D419" s="34" t="n">
        <f aca="false">B419-C419</f>
        <v>122212.377080899</v>
      </c>
      <c r="E419" s="32" t="n">
        <f aca="false">VLOOKUP(A419,'NG Summary by Day'!$A$22:$F$480,6,FALSE())*1000</f>
        <v>-25426648.9170191</v>
      </c>
      <c r="F419" s="34" t="n">
        <f aca="false">E419-C419</f>
        <v>122212.377080899</v>
      </c>
      <c r="G419" s="39"/>
      <c r="H419" s="35" t="n">
        <f aca="false">VLOOKUP(A419,'Power Summary by Day '!$A$19:$G$249,3,FALSE())</f>
        <v>476002.333278025</v>
      </c>
      <c r="I419" s="33" t="n">
        <f aca="false">VLOOKUP(A419,'Power Summary by Day '!$Y$19:$AB$251,4,FALSE())</f>
        <v>-13173309.9845781</v>
      </c>
      <c r="J419" s="34" t="n">
        <f aca="false">H419-I419</f>
        <v>13649312.3178561</v>
      </c>
      <c r="K419" s="33" t="n">
        <f aca="false">VLOOKUP(A419,'Power Summary by Day '!$A$19:$G$249,7,FALSE())</f>
        <v>-13435529.1951022</v>
      </c>
      <c r="L419" s="36" t="n">
        <f aca="false">K419-I419</f>
        <v>-262219.210524075</v>
      </c>
      <c r="M419" s="39"/>
      <c r="N419" s="29"/>
      <c r="O419" s="30"/>
      <c r="P419" s="30"/>
      <c r="Q419" s="30"/>
      <c r="R419" s="30"/>
      <c r="S419" s="30"/>
      <c r="T419" s="30"/>
      <c r="U419" s="30"/>
      <c r="V419" s="30"/>
      <c r="W419" s="31"/>
      <c r="Y419" s="30"/>
      <c r="Z419" s="30"/>
      <c r="AA419" s="31"/>
      <c r="AB419" s="30"/>
      <c r="AC419" s="30"/>
      <c r="AD419" s="30"/>
      <c r="AE419" s="30"/>
      <c r="AF419" s="30"/>
      <c r="AG419" s="31"/>
    </row>
    <row r="420" customFormat="false" ht="12.75" hidden="false" customHeight="false" outlineLevel="0" collapsed="false">
      <c r="A420" s="20" t="n">
        <v>37134</v>
      </c>
      <c r="B420" s="32" t="n">
        <f aca="false">VLOOKUP($A420,'NG Summary by Day'!$A$22:$F$480,4,FALSE())*1000</f>
        <v>-7003820.25399561</v>
      </c>
      <c r="C420" s="33" t="n">
        <f aca="false">VLOOKUP(A420,'NG Summary by Day'!$T$21:$W$486,4,FALSE())</f>
        <v>-2384834.7301</v>
      </c>
      <c r="D420" s="34" t="n">
        <f aca="false">B420-C420</f>
        <v>-4618985.52389561</v>
      </c>
      <c r="E420" s="32" t="n">
        <f aca="false">VLOOKUP(A420,'NG Summary by Day'!$A$22:$F$480,6,FALSE())*1000</f>
        <v>-7003820.25399561</v>
      </c>
      <c r="F420" s="34" t="n">
        <f aca="false">E420-C420</f>
        <v>-4618985.52389561</v>
      </c>
      <c r="G420" s="39"/>
      <c r="H420" s="35" t="n">
        <f aca="false">VLOOKUP(A420,'Power Summary by Day '!$A$19:$G$249,3,FALSE())</f>
        <v>-1913988.12358107</v>
      </c>
      <c r="I420" s="33" t="n">
        <f aca="false">VLOOKUP(A420,'Power Summary by Day '!$Y$19:$AB$251,4,FALSE())</f>
        <v>2838799.60485751</v>
      </c>
      <c r="J420" s="34" t="n">
        <f aca="false">H420-I420</f>
        <v>-4752787.72843858</v>
      </c>
      <c r="K420" s="33" t="n">
        <f aca="false">VLOOKUP(A420,'Power Summary by Day '!$A$19:$G$249,7,FALSE())</f>
        <v>3320042.20219732</v>
      </c>
      <c r="L420" s="36" t="n">
        <f aca="false">K420-I420</f>
        <v>481242.597339812</v>
      </c>
      <c r="M420" s="39"/>
      <c r="N420" s="29"/>
      <c r="O420" s="30"/>
      <c r="P420" s="30"/>
      <c r="Q420" s="30"/>
      <c r="R420" s="30"/>
      <c r="S420" s="30"/>
      <c r="T420" s="30"/>
      <c r="U420" s="30"/>
      <c r="V420" s="30"/>
      <c r="W420" s="31"/>
      <c r="Y420" s="30"/>
      <c r="Z420" s="30"/>
      <c r="AA420" s="31"/>
      <c r="AB420" s="30"/>
      <c r="AC420" s="30"/>
      <c r="AD420" s="30"/>
      <c r="AE420" s="30"/>
      <c r="AF420" s="30"/>
      <c r="AG420" s="31"/>
    </row>
    <row r="421" customFormat="false" ht="12.75" hidden="false" customHeight="false" outlineLevel="0" collapsed="false">
      <c r="A421" s="20" t="n">
        <v>37138</v>
      </c>
      <c r="B421" s="32" t="n">
        <f aca="false">VLOOKUP($A421,'NG Summary by Day'!$A$22:$F$480,4,FALSE())*1000</f>
        <v>9295979.52914178</v>
      </c>
      <c r="C421" s="33" t="n">
        <f aca="false">VLOOKUP(A421,'NG Summary by Day'!$T$21:$W$486,4,FALSE())</f>
        <v>16656599.1221</v>
      </c>
      <c r="D421" s="34" t="n">
        <f aca="false">B421-C421</f>
        <v>-7360619.59295822</v>
      </c>
      <c r="E421" s="32" t="n">
        <f aca="false">VLOOKUP(A421,'NG Summary by Day'!$A$22:$F$480,6,FALSE())*1000</f>
        <v>9295979.52914178</v>
      </c>
      <c r="F421" s="34" t="n">
        <f aca="false">E421-C421</f>
        <v>-7360619.59295822</v>
      </c>
      <c r="G421" s="39"/>
      <c r="H421" s="35" t="n">
        <f aca="false">VLOOKUP(A421,'Power Summary by Day '!$A$19:$G$249,3,FALSE())</f>
        <v>4889434.12442114</v>
      </c>
      <c r="I421" s="33" t="n">
        <f aca="false">VLOOKUP(A421,'Power Summary by Day '!$Y$19:$AB$251,4,FALSE())</f>
        <v>4653936.13444208</v>
      </c>
      <c r="J421" s="34" t="n">
        <f aca="false">H421-I421</f>
        <v>235497.98997906</v>
      </c>
      <c r="K421" s="33" t="n">
        <f aca="false">VLOOKUP(A421,'Power Summary by Day '!$A$19:$G$249,7,FALSE())</f>
        <v>7542147.94248622</v>
      </c>
      <c r="L421" s="36" t="n">
        <f aca="false">K421-I421</f>
        <v>2888211.80804414</v>
      </c>
      <c r="M421" s="39"/>
      <c r="N421" s="29"/>
      <c r="O421" s="30"/>
      <c r="P421" s="30"/>
      <c r="Q421" s="30"/>
      <c r="R421" s="30"/>
      <c r="S421" s="30"/>
      <c r="T421" s="30"/>
      <c r="U421" s="30"/>
      <c r="V421" s="30"/>
      <c r="W421" s="31"/>
      <c r="Y421" s="30"/>
      <c r="Z421" s="30"/>
      <c r="AA421" s="31"/>
      <c r="AB421" s="30"/>
      <c r="AC421" s="30"/>
      <c r="AD421" s="30"/>
      <c r="AE421" s="30"/>
      <c r="AF421" s="30"/>
      <c r="AG421" s="31"/>
    </row>
    <row r="422" customFormat="false" ht="12.75" hidden="false" customHeight="false" outlineLevel="0" collapsed="false">
      <c r="A422" s="20" t="n">
        <v>37139</v>
      </c>
      <c r="B422" s="32" t="n">
        <f aca="false">VLOOKUP($A422,'NG Summary by Day'!$A$22:$F$480,4,FALSE())*1000</f>
        <v>-13287300.4588975</v>
      </c>
      <c r="C422" s="33" t="n">
        <f aca="false">VLOOKUP(A422,'NG Summary by Day'!$T$21:$W$486,4,FALSE())</f>
        <v>-11063331.1329</v>
      </c>
      <c r="D422" s="34" t="n">
        <f aca="false">B422-C422</f>
        <v>-2223969.32599746</v>
      </c>
      <c r="E422" s="32" t="n">
        <f aca="false">VLOOKUP(A422,'NG Summary by Day'!$A$22:$F$480,6,FALSE())*1000</f>
        <v>-13287300.4588975</v>
      </c>
      <c r="F422" s="34" t="n">
        <f aca="false">E422-C422</f>
        <v>-2223969.32599746</v>
      </c>
      <c r="G422" s="39"/>
      <c r="H422" s="35" t="n">
        <f aca="false">VLOOKUP(A422,'Power Summary by Day '!$A$19:$G$249,3,FALSE())</f>
        <v>-413890.799298944</v>
      </c>
      <c r="I422" s="33" t="n">
        <f aca="false">VLOOKUP(A422,'Power Summary by Day '!$Y$19:$AB$251,4,FALSE())</f>
        <v>-8480076.57829954</v>
      </c>
      <c r="J422" s="34" t="n">
        <f aca="false">H422-I422</f>
        <v>8066185.7790006</v>
      </c>
      <c r="K422" s="33" t="n">
        <f aca="false">VLOOKUP(A422,'Power Summary by Day '!$A$19:$G$249,7,FALSE())</f>
        <v>-7709237.12573369</v>
      </c>
      <c r="L422" s="36" t="n">
        <f aca="false">K422-I422</f>
        <v>770839.452565845</v>
      </c>
      <c r="M422" s="39"/>
      <c r="N422" s="29"/>
      <c r="O422" s="30"/>
      <c r="P422" s="30"/>
      <c r="Q422" s="30"/>
      <c r="R422" s="30"/>
      <c r="S422" s="30"/>
      <c r="T422" s="30"/>
      <c r="U422" s="30"/>
      <c r="V422" s="30"/>
      <c r="W422" s="31"/>
      <c r="Y422" s="30"/>
      <c r="Z422" s="30"/>
      <c r="AA422" s="31"/>
      <c r="AB422" s="30"/>
      <c r="AC422" s="30"/>
      <c r="AD422" s="30"/>
      <c r="AE422" s="30"/>
      <c r="AF422" s="30"/>
      <c r="AG422" s="31"/>
    </row>
    <row r="423" customFormat="false" ht="12.75" hidden="false" customHeight="false" outlineLevel="0" collapsed="false">
      <c r="A423" s="20" t="n">
        <v>37140</v>
      </c>
      <c r="B423" s="32" t="n">
        <f aca="false">VLOOKUP($A423,'NG Summary by Day'!$A$22:$F$480,4,FALSE())*1000</f>
        <v>-11630867.8670121</v>
      </c>
      <c r="C423" s="33" t="n">
        <f aca="false">VLOOKUP(A423,'NG Summary by Day'!$T$21:$W$486,4,FALSE())</f>
        <v>-13894686.9281</v>
      </c>
      <c r="D423" s="34" t="n">
        <f aca="false">B423-C423</f>
        <v>2263819.06108788</v>
      </c>
      <c r="E423" s="32" t="n">
        <f aca="false">VLOOKUP(A423,'NG Summary by Day'!$A$22:$F$480,6,FALSE())*1000</f>
        <v>-11630867.8670121</v>
      </c>
      <c r="F423" s="34" t="n">
        <f aca="false">E423-C423</f>
        <v>2263819.06108788</v>
      </c>
      <c r="G423" s="39"/>
      <c r="H423" s="35" t="n">
        <f aca="false">VLOOKUP(A423,'Power Summary by Day '!$A$19:$G$249,3,FALSE())</f>
        <v>-1116389.73550128</v>
      </c>
      <c r="I423" s="33" t="n">
        <f aca="false">VLOOKUP(A423,'Power Summary by Day '!$Y$19:$AB$251,4,FALSE())</f>
        <v>-6529385.55472701</v>
      </c>
      <c r="J423" s="34" t="n">
        <f aca="false">H423-I423</f>
        <v>5412995.81922573</v>
      </c>
      <c r="K423" s="33" t="n">
        <f aca="false">VLOOKUP(A423,'Power Summary by Day '!$A$19:$G$249,7,FALSE())</f>
        <v>-8940935.46856081</v>
      </c>
      <c r="L423" s="36" t="n">
        <f aca="false">K423-I423</f>
        <v>-2411549.9138338</v>
      </c>
      <c r="M423" s="39"/>
      <c r="N423" s="29"/>
      <c r="O423" s="30"/>
      <c r="P423" s="30"/>
      <c r="Q423" s="30"/>
      <c r="R423" s="30"/>
      <c r="S423" s="30"/>
      <c r="T423" s="30"/>
      <c r="U423" s="30"/>
      <c r="V423" s="30"/>
      <c r="W423" s="31"/>
      <c r="Y423" s="30"/>
      <c r="Z423" s="30"/>
      <c r="AA423" s="31"/>
      <c r="AB423" s="30"/>
      <c r="AC423" s="30"/>
      <c r="AD423" s="30"/>
      <c r="AE423" s="30"/>
      <c r="AF423" s="30"/>
      <c r="AG423" s="31"/>
    </row>
    <row r="424" customFormat="false" ht="12.75" hidden="false" customHeight="false" outlineLevel="0" collapsed="false">
      <c r="A424" s="20" t="n">
        <v>37141</v>
      </c>
      <c r="B424" s="32" t="n">
        <f aca="false">VLOOKUP($A424,'NG Summary by Day'!$A$22:$F$480,4,FALSE())*1000</f>
        <v>2426075.10286378</v>
      </c>
      <c r="C424" s="33" t="n">
        <f aca="false">VLOOKUP(A424,'NG Summary by Day'!$T$21:$W$486,4,FALSE())</f>
        <v>-1199025.6852</v>
      </c>
      <c r="D424" s="34" t="n">
        <f aca="false">B424-C424</f>
        <v>3625100.78806378</v>
      </c>
      <c r="E424" s="32" t="n">
        <f aca="false">VLOOKUP(A424,'NG Summary by Day'!$A$22:$F$480,6,FALSE())*1000</f>
        <v>2426075.10286378</v>
      </c>
      <c r="F424" s="34" t="n">
        <f aca="false">E424-C424</f>
        <v>3625100.78806378</v>
      </c>
      <c r="G424" s="39"/>
      <c r="H424" s="35" t="n">
        <f aca="false">VLOOKUP(A424,'Power Summary by Day '!$A$19:$G$249,3,FALSE())</f>
        <v>3722813.78712044</v>
      </c>
      <c r="I424" s="33" t="n">
        <f aca="false">VLOOKUP(A424,'Power Summary by Day '!$Y$19:$AB$251,4,FALSE())</f>
        <v>-478380.304097168</v>
      </c>
      <c r="J424" s="34" t="n">
        <f aca="false">H424-I424</f>
        <v>4201194.09121761</v>
      </c>
      <c r="K424" s="33" t="n">
        <f aca="false">VLOOKUP(A424,'Power Summary by Day '!$A$19:$G$249,7,FALSE())</f>
        <v>-252915.087482715</v>
      </c>
      <c r="L424" s="36" t="n">
        <f aca="false">K424-I424</f>
        <v>225465.216614453</v>
      </c>
      <c r="M424" s="39"/>
      <c r="N424" s="29"/>
      <c r="O424" s="30"/>
      <c r="P424" s="30"/>
      <c r="Q424" s="30"/>
      <c r="R424" s="30"/>
      <c r="S424" s="30"/>
      <c r="T424" s="30"/>
      <c r="U424" s="30"/>
      <c r="V424" s="30"/>
      <c r="W424" s="31"/>
      <c r="Y424" s="30"/>
      <c r="Z424" s="30"/>
      <c r="AA424" s="31"/>
      <c r="AB424" s="30"/>
      <c r="AC424" s="30"/>
      <c r="AD424" s="30"/>
      <c r="AE424" s="30"/>
      <c r="AF424" s="30"/>
      <c r="AG424" s="31"/>
    </row>
    <row r="425" customFormat="false" ht="12.75" hidden="false" customHeight="false" outlineLevel="0" collapsed="false">
      <c r="A425" s="20" t="n">
        <v>37144</v>
      </c>
      <c r="B425" s="32" t="n">
        <f aca="false">VLOOKUP($A425,'NG Summary by Day'!$A$22:$F$480,4,FALSE())*1000</f>
        <v>25021498.7008457</v>
      </c>
      <c r="C425" s="33" t="n">
        <f aca="false">VLOOKUP(A425,'NG Summary by Day'!$T$21:$W$486,4,FALSE())</f>
        <v>22355335.4223</v>
      </c>
      <c r="D425" s="34" t="n">
        <f aca="false">B425-C425</f>
        <v>2666163.27854572</v>
      </c>
      <c r="E425" s="32" t="n">
        <f aca="false">VLOOKUP(A425,'NG Summary by Day'!$A$22:$F$480,6,FALSE())*1000</f>
        <v>25021498.7008457</v>
      </c>
      <c r="F425" s="34" t="n">
        <f aca="false">E425-C425</f>
        <v>2666163.27854572</v>
      </c>
      <c r="G425" s="39"/>
      <c r="H425" s="35" t="n">
        <f aca="false">VLOOKUP(A425,'Power Summary by Day '!$A$19:$G$249,3,FALSE())</f>
        <v>5291072.5680478</v>
      </c>
      <c r="I425" s="33" t="n">
        <f aca="false">VLOOKUP(A425,'Power Summary by Day '!$Y$19:$AB$251,4,FALSE())</f>
        <v>7250771.50839934</v>
      </c>
      <c r="J425" s="34" t="n">
        <f aca="false">H425-I425</f>
        <v>-1959698.94035154</v>
      </c>
      <c r="K425" s="33" t="n">
        <f aca="false">VLOOKUP(A425,'Power Summary by Day '!$A$19:$G$249,7,FALSE())</f>
        <v>7862602.06631283</v>
      </c>
      <c r="L425" s="36" t="n">
        <f aca="false">K425-I425</f>
        <v>611830.557913492</v>
      </c>
      <c r="M425" s="39"/>
      <c r="N425" s="29"/>
      <c r="O425" s="30"/>
      <c r="P425" s="30"/>
      <c r="Q425" s="30"/>
      <c r="R425" s="30"/>
      <c r="S425" s="30"/>
      <c r="T425" s="30"/>
      <c r="U425" s="30"/>
      <c r="V425" s="30"/>
      <c r="W425" s="31"/>
      <c r="Y425" s="30"/>
      <c r="Z425" s="30"/>
      <c r="AA425" s="31"/>
      <c r="AB425" s="30"/>
      <c r="AC425" s="30"/>
      <c r="AD425" s="30"/>
      <c r="AE425" s="30"/>
      <c r="AF425" s="30"/>
      <c r="AG425" s="31"/>
    </row>
    <row r="426" customFormat="false" ht="12.75" hidden="false" customHeight="false" outlineLevel="0" collapsed="false">
      <c r="A426" s="20" t="n">
        <v>37146</v>
      </c>
      <c r="B426" s="32" t="n">
        <f aca="false">VLOOKUP($A426,'NG Summary by Day'!$A$22:$F$480,4,FALSE())*1000</f>
        <v>-39514220.827178</v>
      </c>
      <c r="C426" s="33" t="n">
        <f aca="false">VLOOKUP(A426,'NG Summary by Day'!$T$21:$W$486,4,FALSE())</f>
        <v>-31552590.0316</v>
      </c>
      <c r="D426" s="34" t="n">
        <f aca="false">B426-C426</f>
        <v>-7961630.79557804</v>
      </c>
      <c r="E426" s="32" t="n">
        <f aca="false">VLOOKUP(A426,'NG Summary by Day'!$A$22:$F$480,6,FALSE())*1000</f>
        <v>-39514220.827178</v>
      </c>
      <c r="F426" s="34" t="n">
        <f aca="false">E426-C426</f>
        <v>-7961630.79557804</v>
      </c>
      <c r="G426" s="39"/>
      <c r="H426" s="35" t="n">
        <f aca="false">VLOOKUP(A426,'Power Summary by Day '!$A$19:$G$249,3,FALSE())</f>
        <v>-21561748.4642971</v>
      </c>
      <c r="I426" s="33" t="n">
        <f aca="false">VLOOKUP(A426,'Power Summary by Day '!$Y$19:$AB$251,4,FALSE())</f>
        <v>-25532714.3501594</v>
      </c>
      <c r="J426" s="34" t="n">
        <f aca="false">H426-I426</f>
        <v>3970965.88586228</v>
      </c>
      <c r="K426" s="33" t="n">
        <f aca="false">VLOOKUP(A426,'Power Summary by Day '!$A$19:$G$249,7,FALSE())</f>
        <v>-25188915.9228503</v>
      </c>
      <c r="L426" s="36" t="n">
        <f aca="false">K426-I426</f>
        <v>343798.427309081</v>
      </c>
      <c r="M426" s="39"/>
      <c r="N426" s="29"/>
      <c r="O426" s="30"/>
      <c r="P426" s="30"/>
      <c r="Q426" s="30"/>
      <c r="R426" s="30"/>
      <c r="S426" s="30"/>
      <c r="T426" s="30"/>
      <c r="U426" s="30"/>
      <c r="V426" s="30"/>
      <c r="W426" s="31"/>
      <c r="Y426" s="30"/>
      <c r="Z426" s="30"/>
      <c r="AA426" s="31"/>
      <c r="AB426" s="30"/>
      <c r="AC426" s="30"/>
      <c r="AD426" s="30"/>
      <c r="AE426" s="30"/>
      <c r="AF426" s="30"/>
      <c r="AG426" s="31"/>
    </row>
    <row r="427" customFormat="false" ht="12.75" hidden="false" customHeight="false" outlineLevel="0" collapsed="false">
      <c r="A427" s="20" t="n">
        <v>37147</v>
      </c>
      <c r="B427" s="32" t="n">
        <f aca="false">VLOOKUP($A427,'NG Summary by Day'!$A$22:$F$480,4,FALSE())*1000</f>
        <v>-36418244.3025655</v>
      </c>
      <c r="C427" s="33" t="n">
        <f aca="false">VLOOKUP(A427,'NG Summary by Day'!$T$21:$W$486,4,FALSE())</f>
        <v>-36106367.065</v>
      </c>
      <c r="D427" s="34" t="n">
        <f aca="false">B427-C427</f>
        <v>-311877.237565517</v>
      </c>
      <c r="E427" s="32" t="n">
        <f aca="false">VLOOKUP(A427,'NG Summary by Day'!$A$22:$F$480,6,FALSE())*1000</f>
        <v>-36418244.3025655</v>
      </c>
      <c r="F427" s="34" t="n">
        <f aca="false">E427-C427</f>
        <v>-311877.237565517</v>
      </c>
      <c r="G427" s="39"/>
      <c r="H427" s="35" t="n">
        <f aca="false">VLOOKUP(A427,'Power Summary by Day '!$A$19:$G$249,3,FALSE())</f>
        <v>-14188188.0710523</v>
      </c>
      <c r="I427" s="33" t="n">
        <f aca="false">VLOOKUP(A427,'Power Summary by Day '!$Y$19:$AB$251,4,FALSE())</f>
        <v>-32006196.3440923</v>
      </c>
      <c r="J427" s="34" t="n">
        <f aca="false">H427-I427</f>
        <v>17818008.27304</v>
      </c>
      <c r="K427" s="33" t="n">
        <f aca="false">VLOOKUP(A427,'Power Summary by Day '!$A$19:$G$249,7,FALSE())</f>
        <v>-25267120.5380204</v>
      </c>
      <c r="L427" s="36" t="n">
        <f aca="false">K427-I427</f>
        <v>6739075.8060719</v>
      </c>
      <c r="M427" s="39"/>
      <c r="N427" s="29"/>
      <c r="O427" s="30"/>
      <c r="P427" s="30"/>
      <c r="Q427" s="30"/>
      <c r="R427" s="30"/>
      <c r="S427" s="30"/>
      <c r="T427" s="30"/>
      <c r="U427" s="30"/>
      <c r="V427" s="30"/>
      <c r="W427" s="31"/>
      <c r="Y427" s="30"/>
      <c r="Z427" s="30"/>
      <c r="AA427" s="31"/>
      <c r="AB427" s="30"/>
      <c r="AC427" s="30"/>
      <c r="AD427" s="30"/>
      <c r="AE427" s="30"/>
      <c r="AF427" s="30"/>
      <c r="AG427" s="31"/>
    </row>
    <row r="428" customFormat="false" ht="12.75" hidden="false" customHeight="false" outlineLevel="0" collapsed="false">
      <c r="A428" s="20" t="n">
        <v>37148</v>
      </c>
      <c r="B428" s="32" t="n">
        <f aca="false">VLOOKUP($A428,'NG Summary by Day'!$A$22:$F$480,4,FALSE())*1000</f>
        <v>439175184.064104</v>
      </c>
      <c r="C428" s="33" t="n">
        <f aca="false">VLOOKUP(A428,'NG Summary by Day'!$T$21:$W$486,4,FALSE())</f>
        <v>-60889946.3612999</v>
      </c>
      <c r="D428" s="34" t="n">
        <f aca="false">B428-C428</f>
        <v>500065130.425404</v>
      </c>
      <c r="E428" s="32" t="n">
        <f aca="false">VLOOKUP(A428,'NG Summary by Day'!$A$22:$F$480,6,FALSE())*1000</f>
        <v>-60824815.9358964</v>
      </c>
      <c r="F428" s="34" t="n">
        <f aca="false">E428-C428</f>
        <v>65130.4254035428</v>
      </c>
      <c r="G428" s="39"/>
      <c r="H428" s="35" t="n">
        <f aca="false">VLOOKUP(A428,'Power Summary by Day '!$A$19:$G$249,3,FALSE())</f>
        <v>91964798.7594199</v>
      </c>
      <c r="I428" s="33" t="n">
        <f aca="false">VLOOKUP(A428,'Power Summary by Day '!$Y$19:$AB$251,4,FALSE())</f>
        <v>-43837623.1423675</v>
      </c>
      <c r="J428" s="34" t="n">
        <f aca="false">H428-I428</f>
        <v>135802421.901787</v>
      </c>
      <c r="K428" s="33" t="n">
        <f aca="false">VLOOKUP(A428,'Power Summary by Day '!$A$19:$G$249,7,FALSE())</f>
        <v>50045016.1062383</v>
      </c>
      <c r="L428" s="36" t="n">
        <f aca="false">K428-I428</f>
        <v>93882639.2486058</v>
      </c>
      <c r="M428" s="39"/>
      <c r="N428" s="29"/>
      <c r="O428" s="30"/>
      <c r="P428" s="30"/>
      <c r="Q428" s="30"/>
      <c r="R428" s="30"/>
      <c r="S428" s="30"/>
      <c r="T428" s="30"/>
      <c r="U428" s="30"/>
      <c r="V428" s="30"/>
      <c r="W428" s="31"/>
      <c r="Y428" s="30"/>
      <c r="Z428" s="30"/>
      <c r="AA428" s="31"/>
      <c r="AB428" s="30"/>
      <c r="AC428" s="30"/>
      <c r="AD428" s="30"/>
      <c r="AE428" s="30"/>
      <c r="AF428" s="30"/>
      <c r="AG428" s="31"/>
    </row>
    <row r="429" customFormat="false" ht="12.75" hidden="false" customHeight="false" outlineLevel="0" collapsed="false">
      <c r="A429" s="20" t="n">
        <v>37151</v>
      </c>
      <c r="B429" s="32" t="n">
        <f aca="false">VLOOKUP($A429,'NG Summary by Day'!$A$22:$F$480,4,FALSE())*1000</f>
        <v>51562561.9753716</v>
      </c>
      <c r="C429" s="33" t="n">
        <f aca="false">VLOOKUP(A429,'NG Summary by Day'!$T$21:$W$486,4,FALSE())</f>
        <v>50073867.8141</v>
      </c>
      <c r="D429" s="34" t="n">
        <f aca="false">B429-C429</f>
        <v>1488694.16127159</v>
      </c>
      <c r="E429" s="32" t="n">
        <f aca="false">VLOOKUP(A429,'NG Summary by Day'!$A$22:$F$480,6,FALSE())*1000</f>
        <v>51562561.9753716</v>
      </c>
      <c r="F429" s="34" t="n">
        <f aca="false">E429-C429</f>
        <v>1488694.16127159</v>
      </c>
      <c r="G429" s="39"/>
      <c r="H429" s="35" t="n">
        <f aca="false">VLOOKUP(A429,'Power Summary by Day '!$A$19:$G$249,3,FALSE())</f>
        <v>-9981587.62904068</v>
      </c>
      <c r="I429" s="33" t="n">
        <f aca="false">VLOOKUP(A429,'Power Summary by Day '!$Y$19:$AB$251,4,FALSE())</f>
        <v>6668498.72541887</v>
      </c>
      <c r="J429" s="34" t="n">
        <f aca="false">H429-I429</f>
        <v>-16650086.3544595</v>
      </c>
      <c r="K429" s="33" t="n">
        <f aca="false">VLOOKUP(A429,'Power Summary by Day '!$A$19:$G$249,7,FALSE())</f>
        <v>-1074632.18433491</v>
      </c>
      <c r="L429" s="36" t="n">
        <f aca="false">K429-I429</f>
        <v>-7743130.90975378</v>
      </c>
      <c r="M429" s="39"/>
      <c r="N429" s="29"/>
      <c r="O429" s="30"/>
      <c r="P429" s="30"/>
      <c r="Q429" s="30"/>
      <c r="R429" s="30"/>
      <c r="S429" s="30"/>
      <c r="T429" s="30"/>
      <c r="U429" s="30"/>
      <c r="V429" s="30"/>
      <c r="W429" s="31"/>
      <c r="Y429" s="30"/>
      <c r="Z429" s="30"/>
      <c r="AA429" s="31"/>
      <c r="AB429" s="30"/>
      <c r="AC429" s="30"/>
      <c r="AD429" s="30"/>
      <c r="AE429" s="30"/>
      <c r="AF429" s="30"/>
      <c r="AG429" s="31"/>
    </row>
    <row r="430" customFormat="false" ht="12.75" hidden="false" customHeight="false" outlineLevel="0" collapsed="false">
      <c r="A430" s="20" t="n">
        <v>37152</v>
      </c>
      <c r="B430" s="32" t="n">
        <f aca="false">VLOOKUP($A430,'NG Summary by Day'!$A$22:$F$480,4,FALSE())*1000</f>
        <v>18533097.0268442</v>
      </c>
      <c r="C430" s="33" t="n">
        <f aca="false">VLOOKUP(A430,'NG Summary by Day'!$T$21:$W$486,4,FALSE())</f>
        <v>18266089.9011</v>
      </c>
      <c r="D430" s="34" t="n">
        <f aca="false">B430-C430</f>
        <v>267007.125744171</v>
      </c>
      <c r="E430" s="32" t="n">
        <f aca="false">VLOOKUP(A430,'NG Summary by Day'!$A$22:$F$480,6,FALSE())*1000</f>
        <v>18533097.0268442</v>
      </c>
      <c r="F430" s="34" t="n">
        <f aca="false">E430-C430</f>
        <v>267007.125744171</v>
      </c>
      <c r="G430" s="39"/>
      <c r="H430" s="35" t="n">
        <f aca="false">VLOOKUP(A430,'Power Summary by Day '!$A$19:$G$249,3,FALSE())</f>
        <v>-6180880.56769704</v>
      </c>
      <c r="I430" s="33" t="n">
        <f aca="false">VLOOKUP(A430,'Power Summary by Day '!$Y$19:$AB$251,4,FALSE())</f>
        <v>13600239.9697388</v>
      </c>
      <c r="J430" s="34" t="n">
        <f aca="false">H430-I430</f>
        <v>-19781120.5374358</v>
      </c>
      <c r="K430" s="33" t="n">
        <f aca="false">VLOOKUP(A430,'Power Summary by Day '!$A$19:$G$249,7,FALSE())</f>
        <v>14649472.3049693</v>
      </c>
      <c r="L430" s="36" t="n">
        <f aca="false">K430-I430</f>
        <v>1049232.33523046</v>
      </c>
      <c r="M430" s="39"/>
      <c r="N430" s="29"/>
      <c r="O430" s="30"/>
      <c r="P430" s="30"/>
      <c r="Q430" s="30"/>
      <c r="R430" s="30"/>
      <c r="S430" s="30"/>
      <c r="T430" s="30"/>
      <c r="U430" s="30"/>
      <c r="V430" s="30"/>
      <c r="W430" s="31"/>
      <c r="Y430" s="30"/>
      <c r="Z430" s="30"/>
      <c r="AA430" s="31"/>
      <c r="AB430" s="30"/>
      <c r="AC430" s="30"/>
      <c r="AD430" s="30"/>
      <c r="AE430" s="30"/>
      <c r="AF430" s="30"/>
      <c r="AG430" s="31"/>
    </row>
    <row r="431" customFormat="false" ht="12.75" hidden="false" customHeight="false" outlineLevel="0" collapsed="false">
      <c r="A431" s="20" t="n">
        <v>37153</v>
      </c>
      <c r="B431" s="32" t="n">
        <f aca="false">VLOOKUP($A431,'NG Summary by Day'!$A$22:$F$480,4,FALSE())*1000</f>
        <v>35233315.5300319</v>
      </c>
      <c r="C431" s="33" t="n">
        <f aca="false">VLOOKUP(A431,'NG Summary by Day'!$T$21:$W$486,4,FALSE())</f>
        <v>34997554.6522001</v>
      </c>
      <c r="D431" s="34" t="n">
        <f aca="false">B431-C431</f>
        <v>235760.877831839</v>
      </c>
      <c r="E431" s="32" t="n">
        <f aca="false">VLOOKUP(A431,'NG Summary by Day'!$A$22:$F$480,6,FALSE())*1000</f>
        <v>35233315.5300319</v>
      </c>
      <c r="F431" s="34" t="n">
        <f aca="false">E431-C431</f>
        <v>235760.877831839</v>
      </c>
      <c r="G431" s="39"/>
      <c r="H431" s="35" t="n">
        <f aca="false">VLOOKUP(A431,'Power Summary by Day '!$A$19:$G$249,3,FALSE())</f>
        <v>4121712.58312151</v>
      </c>
      <c r="I431" s="33" t="n">
        <f aca="false">VLOOKUP(A431,'Power Summary by Day '!$Y$19:$AB$251,4,FALSE())</f>
        <v>23314739.6011527</v>
      </c>
      <c r="J431" s="34" t="n">
        <f aca="false">H431-I431</f>
        <v>-19193027.0180312</v>
      </c>
      <c r="K431" s="33" t="n">
        <f aca="false">VLOOKUP(A431,'Power Summary by Day '!$A$19:$G$249,7,FALSE())</f>
        <v>24595981.9474997</v>
      </c>
      <c r="L431" s="36" t="n">
        <f aca="false">K431-I431</f>
        <v>1281242.34634701</v>
      </c>
      <c r="M431" s="39"/>
      <c r="N431" s="29"/>
      <c r="O431" s="30"/>
      <c r="P431" s="30"/>
      <c r="Q431" s="30"/>
      <c r="R431" s="30"/>
      <c r="S431" s="30"/>
      <c r="T431" s="30"/>
      <c r="U431" s="30"/>
      <c r="V431" s="30"/>
      <c r="W431" s="31"/>
      <c r="Y431" s="30"/>
      <c r="Z431" s="30"/>
      <c r="AA431" s="31"/>
      <c r="AB431" s="30"/>
      <c r="AC431" s="30"/>
      <c r="AD431" s="30"/>
      <c r="AE431" s="30"/>
      <c r="AF431" s="30"/>
      <c r="AG431" s="31"/>
    </row>
    <row r="432" customFormat="false" ht="12.75" hidden="false" customHeight="false" outlineLevel="0" collapsed="false">
      <c r="A432" s="20" t="n">
        <v>37154</v>
      </c>
      <c r="B432" s="32" t="n">
        <f aca="false">VLOOKUP($A432,'NG Summary by Day'!$A$22:$F$480,4,FALSE())*1000</f>
        <v>-4370135.27593685</v>
      </c>
      <c r="C432" s="33" t="n">
        <f aca="false">VLOOKUP(A432,'NG Summary by Day'!$T$21:$W$486,4,FALSE())</f>
        <v>-7027596.48479998</v>
      </c>
      <c r="D432" s="34" t="n">
        <f aca="false">B432-C432</f>
        <v>2657461.20886313</v>
      </c>
      <c r="E432" s="32" t="n">
        <f aca="false">VLOOKUP(A432,'NG Summary by Day'!$A$22:$F$480,6,FALSE())*1000</f>
        <v>-4370135.27593685</v>
      </c>
      <c r="F432" s="34" t="n">
        <f aca="false">E432-C432</f>
        <v>2657461.20886313</v>
      </c>
      <c r="G432" s="39"/>
      <c r="H432" s="35" t="n">
        <f aca="false">VLOOKUP(A432,'Power Summary by Day '!$A$19:$G$249,3,FALSE())</f>
        <v>2724586.4230842</v>
      </c>
      <c r="I432" s="33" t="n">
        <f aca="false">VLOOKUP(A432,'Power Summary by Day '!$Y$19:$AB$251,4,FALSE())</f>
        <v>6758274.14315417</v>
      </c>
      <c r="J432" s="34" t="n">
        <f aca="false">H432-I432</f>
        <v>-4033687.72006997</v>
      </c>
      <c r="K432" s="33" t="n">
        <f aca="false">VLOOKUP(A432,'Power Summary by Day '!$A$19:$G$249,7,FALSE())</f>
        <v>6342545.23583361</v>
      </c>
      <c r="L432" s="36" t="n">
        <f aca="false">K432-I432</f>
        <v>-415728.907320557</v>
      </c>
      <c r="M432" s="39"/>
      <c r="N432" s="29"/>
      <c r="O432" s="30"/>
      <c r="P432" s="30"/>
      <c r="Q432" s="30"/>
      <c r="R432" s="30"/>
      <c r="S432" s="30"/>
      <c r="T432" s="30"/>
      <c r="U432" s="30"/>
      <c r="V432" s="30"/>
      <c r="W432" s="31"/>
      <c r="Y432" s="30"/>
      <c r="Z432" s="30"/>
      <c r="AA432" s="31"/>
      <c r="AB432" s="30"/>
      <c r="AC432" s="30"/>
      <c r="AD432" s="30"/>
      <c r="AE432" s="30"/>
      <c r="AF432" s="30"/>
      <c r="AG432" s="31"/>
    </row>
    <row r="433" customFormat="false" ht="12.75" hidden="false" customHeight="false" outlineLevel="0" collapsed="false">
      <c r="A433" s="20" t="n">
        <v>37155</v>
      </c>
      <c r="B433" s="32" t="n">
        <f aca="false">VLOOKUP($A433,'NG Summary by Day'!$A$22:$F$480,4,FALSE())*1000</f>
        <v>3662471.32252601</v>
      </c>
      <c r="C433" s="33" t="n">
        <f aca="false">VLOOKUP(A433,'NG Summary by Day'!$T$21:$W$486,4,FALSE())</f>
        <v>4876789.7442</v>
      </c>
      <c r="D433" s="34" t="n">
        <f aca="false">B433-C433</f>
        <v>-1214318.42167399</v>
      </c>
      <c r="E433" s="32" t="n">
        <f aca="false">VLOOKUP(A433,'NG Summary by Day'!$A$22:$F$480,6,FALSE())*1000</f>
        <v>3662471.32252601</v>
      </c>
      <c r="F433" s="34" t="n">
        <f aca="false">E433-C433</f>
        <v>-1214318.42167399</v>
      </c>
      <c r="G433" s="39"/>
      <c r="H433" s="35" t="n">
        <f aca="false">VLOOKUP(A433,'Power Summary by Day '!$A$19:$G$249,3,FALSE())</f>
        <v>63160.6280221576</v>
      </c>
      <c r="I433" s="33" t="n">
        <f aca="false">VLOOKUP(A433,'Power Summary by Day '!$Y$19:$AB$251,4,FALSE())</f>
        <v>-6615585.10558243</v>
      </c>
      <c r="J433" s="34" t="n">
        <f aca="false">H433-I433</f>
        <v>6678745.73360459</v>
      </c>
      <c r="K433" s="33" t="n">
        <f aca="false">VLOOKUP(A433,'Power Summary by Day '!$A$19:$G$249,7,FALSE())</f>
        <v>-6350837.10160834</v>
      </c>
      <c r="L433" s="36" t="n">
        <f aca="false">K433-I433</f>
        <v>264748.003974088</v>
      </c>
      <c r="M433" s="39"/>
      <c r="N433" s="29"/>
      <c r="O433" s="30"/>
      <c r="P433" s="30"/>
      <c r="Q433" s="30"/>
      <c r="R433" s="30"/>
      <c r="S433" s="30"/>
      <c r="T433" s="30"/>
      <c r="U433" s="30"/>
      <c r="V433" s="30"/>
      <c r="W433" s="31"/>
      <c r="Y433" s="30"/>
      <c r="Z433" s="30"/>
      <c r="AA433" s="31"/>
      <c r="AB433" s="30"/>
      <c r="AC433" s="30"/>
      <c r="AD433" s="30"/>
      <c r="AE433" s="30"/>
      <c r="AF433" s="30"/>
      <c r="AG433" s="31"/>
    </row>
    <row r="434" customFormat="false" ht="12.75" hidden="false" customHeight="false" outlineLevel="0" collapsed="false">
      <c r="A434" s="20" t="n">
        <v>37158</v>
      </c>
      <c r="B434" s="32" t="n">
        <f aca="false">VLOOKUP($A434,'NG Summary by Day'!$A$22:$F$480,4,FALSE())*1000</f>
        <v>57606180.527615</v>
      </c>
      <c r="C434" s="33" t="n">
        <f aca="false">VLOOKUP(A434,'NG Summary by Day'!$T$21:$W$486,4,FALSE())</f>
        <v>58989488.7262</v>
      </c>
      <c r="D434" s="34" t="n">
        <f aca="false">B434-C434</f>
        <v>-1383308.19858502</v>
      </c>
      <c r="E434" s="32" t="n">
        <f aca="false">VLOOKUP(A434,'NG Summary by Day'!$A$22:$F$480,6,FALSE())*1000</f>
        <v>57606180.527615</v>
      </c>
      <c r="F434" s="34" t="n">
        <f aca="false">E434-C434</f>
        <v>-1383308.19858502</v>
      </c>
      <c r="G434" s="39"/>
      <c r="H434" s="35" t="n">
        <f aca="false">VLOOKUP(A434,'Power Summary by Day '!$A$19:$G$249,3,FALSE())</f>
        <v>22845159.2409981</v>
      </c>
      <c r="I434" s="33" t="n">
        <f aca="false">VLOOKUP(A434,'Power Summary by Day '!$Y$19:$AB$251,4,FALSE())</f>
        <v>27225346.0137556</v>
      </c>
      <c r="J434" s="34" t="n">
        <f aca="false">H434-I434</f>
        <v>-4380186.77275752</v>
      </c>
      <c r="K434" s="33" t="n">
        <f aca="false">VLOOKUP(A434,'Power Summary by Day '!$A$19:$G$249,7,FALSE())</f>
        <v>27867179.5749447</v>
      </c>
      <c r="L434" s="36" t="n">
        <f aca="false">K434-I434</f>
        <v>641833.561189067</v>
      </c>
      <c r="M434" s="39"/>
      <c r="N434" s="29"/>
      <c r="O434" s="30"/>
      <c r="P434" s="30"/>
      <c r="Q434" s="30"/>
      <c r="R434" s="30"/>
      <c r="S434" s="30"/>
      <c r="T434" s="30"/>
      <c r="U434" s="30"/>
      <c r="V434" s="30"/>
      <c r="W434" s="31"/>
      <c r="Y434" s="30"/>
      <c r="Z434" s="30"/>
      <c r="AA434" s="31"/>
      <c r="AB434" s="30"/>
      <c r="AC434" s="30"/>
      <c r="AD434" s="30"/>
      <c r="AE434" s="30"/>
      <c r="AF434" s="30"/>
      <c r="AG434" s="31"/>
    </row>
    <row r="435" customFormat="false" ht="12.75" hidden="false" customHeight="false" outlineLevel="0" collapsed="false">
      <c r="A435" s="20" t="n">
        <v>37159</v>
      </c>
      <c r="B435" s="32" t="n">
        <f aca="false">VLOOKUP($A435,'NG Summary by Day'!$A$22:$F$480,4,FALSE())*1000</f>
        <v>-18338033.8744897</v>
      </c>
      <c r="C435" s="33" t="n">
        <f aca="false">VLOOKUP(A435,'NG Summary by Day'!$T$21:$W$486,4,FALSE())</f>
        <v>-22817544.3006</v>
      </c>
      <c r="D435" s="34" t="n">
        <f aca="false">B435-C435</f>
        <v>4479510.42611034</v>
      </c>
      <c r="E435" s="32" t="n">
        <f aca="false">VLOOKUP(A435,'NG Summary by Day'!$A$22:$F$480,6,FALSE())*1000</f>
        <v>-18338033.8744897</v>
      </c>
      <c r="F435" s="34" t="n">
        <f aca="false">E435-C435</f>
        <v>4479510.42611034</v>
      </c>
      <c r="G435" s="39"/>
      <c r="H435" s="35" t="n">
        <f aca="false">VLOOKUP(A435,'Power Summary by Day '!$A$19:$G$249,3,FALSE())</f>
        <v>-4908832.95515546</v>
      </c>
      <c r="I435" s="33" t="n">
        <f aca="false">VLOOKUP(A435,'Power Summary by Day '!$Y$19:$AB$251,4,FALSE())</f>
        <v>-7527184.45867355</v>
      </c>
      <c r="J435" s="34" t="n">
        <f aca="false">H435-I435</f>
        <v>2618351.50351809</v>
      </c>
      <c r="K435" s="33" t="n">
        <f aca="false">VLOOKUP(A435,'Power Summary by Day '!$A$19:$G$249,7,FALSE())</f>
        <v>-8099876.64211559</v>
      </c>
      <c r="L435" s="36" t="n">
        <f aca="false">K435-I435</f>
        <v>-572692.183442043</v>
      </c>
      <c r="M435" s="39"/>
      <c r="N435" s="29"/>
      <c r="O435" s="30"/>
      <c r="P435" s="30"/>
      <c r="Q435" s="30"/>
      <c r="R435" s="30"/>
      <c r="S435" s="30"/>
      <c r="T435" s="30"/>
      <c r="U435" s="30"/>
      <c r="V435" s="30"/>
      <c r="W435" s="31"/>
      <c r="Y435" s="30"/>
      <c r="Z435" s="30"/>
      <c r="AA435" s="31"/>
      <c r="AB435" s="30"/>
      <c r="AC435" s="30"/>
      <c r="AD435" s="30"/>
      <c r="AE435" s="30"/>
      <c r="AF435" s="30"/>
      <c r="AG435" s="31"/>
    </row>
    <row r="436" customFormat="false" ht="12.75" hidden="false" customHeight="false" outlineLevel="0" collapsed="false">
      <c r="A436" s="20" t="n">
        <v>37160</v>
      </c>
      <c r="B436" s="32" t="n">
        <f aca="false">VLOOKUP($A436,'NG Summary by Day'!$A$22:$F$480,4,FALSE())*1000</f>
        <v>31274712.203341</v>
      </c>
      <c r="C436" s="33" t="n">
        <f aca="false">VLOOKUP(A436,'NG Summary by Day'!$T$21:$W$486,4,FALSE())</f>
        <v>26049916.2758</v>
      </c>
      <c r="D436" s="34" t="n">
        <f aca="false">B436-C436</f>
        <v>5224795.92754096</v>
      </c>
      <c r="E436" s="32" t="n">
        <f aca="false">VLOOKUP(A436,'NG Summary by Day'!$A$22:$F$480,6,FALSE())*1000</f>
        <v>31274712.203341</v>
      </c>
      <c r="F436" s="34" t="n">
        <f aca="false">E436-C436</f>
        <v>5224795.92754096</v>
      </c>
      <c r="G436" s="39"/>
      <c r="H436" s="35" t="n">
        <f aca="false">VLOOKUP(A436,'Power Summary by Day '!$A$19:$G$249,3,FALSE())</f>
        <v>33805514.8901159</v>
      </c>
      <c r="I436" s="33" t="n">
        <f aca="false">VLOOKUP(A436,'Power Summary by Day '!$Y$19:$AB$251,4,FALSE())</f>
        <v>15461784.9189721</v>
      </c>
      <c r="J436" s="34" t="n">
        <f aca="false">H436-I436</f>
        <v>18343729.9711438</v>
      </c>
      <c r="K436" s="33" t="n">
        <f aca="false">VLOOKUP(A436,'Power Summary by Day '!$A$19:$G$249,7,FALSE())</f>
        <v>61444603.9487082</v>
      </c>
      <c r="L436" s="36" t="n">
        <f aca="false">K436-I436</f>
        <v>45982819.0297361</v>
      </c>
      <c r="M436" s="39"/>
      <c r="N436" s="29"/>
      <c r="O436" s="30"/>
      <c r="P436" s="30"/>
      <c r="Q436" s="30"/>
      <c r="R436" s="30"/>
      <c r="S436" s="30"/>
      <c r="T436" s="30"/>
      <c r="U436" s="30"/>
      <c r="V436" s="30"/>
      <c r="W436" s="31"/>
      <c r="Y436" s="30"/>
      <c r="Z436" s="30"/>
      <c r="AA436" s="31"/>
      <c r="AB436" s="30"/>
      <c r="AC436" s="30"/>
      <c r="AD436" s="30"/>
      <c r="AE436" s="30"/>
      <c r="AF436" s="30"/>
      <c r="AG436" s="31"/>
    </row>
    <row r="437" customFormat="false" ht="12.75" hidden="false" customHeight="false" outlineLevel="0" collapsed="false">
      <c r="A437" s="20" t="n">
        <v>37161</v>
      </c>
      <c r="B437" s="32" t="n">
        <f aca="false">VLOOKUP($A437,'NG Summary by Day'!$A$22:$F$480,4,FALSE())*1000</f>
        <v>7236467.86871664</v>
      </c>
      <c r="C437" s="33" t="n">
        <f aca="false">VLOOKUP(A437,'NG Summary by Day'!$T$21:$W$486,4,FALSE())</f>
        <v>7336523.1348</v>
      </c>
      <c r="D437" s="34" t="n">
        <f aca="false">B437-C437</f>
        <v>-100055.266083357</v>
      </c>
      <c r="E437" s="32" t="n">
        <f aca="false">VLOOKUP(A437,'NG Summary by Day'!$A$22:$F$480,6,FALSE())*1000</f>
        <v>7236467.86871664</v>
      </c>
      <c r="F437" s="34" t="n">
        <f aca="false">E437-C437</f>
        <v>-100055.266083357</v>
      </c>
      <c r="G437" s="39"/>
      <c r="H437" s="35" t="n">
        <f aca="false">VLOOKUP(A437,'Power Summary by Day '!$A$19:$G$249,3,FALSE())</f>
        <v>-1202058.93708901</v>
      </c>
      <c r="I437" s="33" t="n">
        <f aca="false">VLOOKUP(A437,'Power Summary by Day '!$Y$19:$AB$251,4,FALSE())</f>
        <v>-1245487.47149337</v>
      </c>
      <c r="J437" s="34" t="n">
        <f aca="false">H437-I437</f>
        <v>43428.5344043588</v>
      </c>
      <c r="K437" s="33" t="n">
        <f aca="false">VLOOKUP(A437,'Power Summary by Day '!$A$19:$G$249,7,FALSE())</f>
        <v>12571.8220946989</v>
      </c>
      <c r="L437" s="36" t="n">
        <f aca="false">K437-I437</f>
        <v>1258059.29358807</v>
      </c>
      <c r="M437" s="39"/>
      <c r="N437" s="29"/>
      <c r="O437" s="30"/>
      <c r="P437" s="30"/>
      <c r="Q437" s="30"/>
      <c r="R437" s="30"/>
      <c r="S437" s="30"/>
      <c r="T437" s="30"/>
      <c r="U437" s="30"/>
      <c r="V437" s="30"/>
      <c r="W437" s="31"/>
      <c r="Y437" s="30"/>
      <c r="Z437" s="30"/>
      <c r="AA437" s="31"/>
      <c r="AB437" s="30"/>
      <c r="AC437" s="30"/>
      <c r="AD437" s="30"/>
      <c r="AE437" s="30"/>
      <c r="AF437" s="30"/>
      <c r="AG437" s="31"/>
    </row>
    <row r="438" customFormat="false" ht="12.75" hidden="false" customHeight="false" outlineLevel="0" collapsed="false">
      <c r="A438" s="20" t="n">
        <v>37162</v>
      </c>
      <c r="B438" s="32" t="n">
        <f aca="false">VLOOKUP($A438,'NG Summary by Day'!$A$22:$F$480,4,FALSE())*1000</f>
        <v>-4788251.95864001</v>
      </c>
      <c r="C438" s="33" t="n">
        <f aca="false">VLOOKUP(A438,'NG Summary by Day'!$T$21:$W$486,4,FALSE())</f>
        <v>-3953671.4735</v>
      </c>
      <c r="D438" s="34" t="n">
        <f aca="false">B438-C438</f>
        <v>-834580.485140013</v>
      </c>
      <c r="E438" s="32" t="n">
        <f aca="false">VLOOKUP(A438,'NG Summary by Day'!$A$22:$F$480,6,FALSE())*1000</f>
        <v>-4788251.95864001</v>
      </c>
      <c r="F438" s="34" t="n">
        <f aca="false">E438-C438</f>
        <v>-834580.485140013</v>
      </c>
      <c r="G438" s="39"/>
      <c r="H438" s="35" t="n">
        <f aca="false">VLOOKUP(A438,'Power Summary by Day '!$A$19:$G$249,3,FALSE())</f>
        <v>-11609985.8724593</v>
      </c>
      <c r="I438" s="33" t="n">
        <f aca="false">VLOOKUP(A438,'Power Summary by Day '!$Y$19:$AB$251,4,FALSE())</f>
        <v>-365303.901778488</v>
      </c>
      <c r="J438" s="34" t="n">
        <f aca="false">H438-I438</f>
        <v>-11244681.9706808</v>
      </c>
      <c r="K438" s="33" t="n">
        <f aca="false">VLOOKUP(A438,'Power Summary by Day '!$A$19:$G$249,7,FALSE())</f>
        <v>-10905273.8494567</v>
      </c>
      <c r="L438" s="36" t="n">
        <f aca="false">K438-I438</f>
        <v>-10539969.9476782</v>
      </c>
      <c r="M438" s="39"/>
      <c r="N438" s="29"/>
      <c r="O438" s="30"/>
      <c r="P438" s="30"/>
      <c r="Q438" s="30"/>
      <c r="R438" s="30"/>
      <c r="S438" s="30"/>
      <c r="T438" s="30"/>
      <c r="U438" s="30"/>
      <c r="V438" s="30"/>
      <c r="W438" s="31"/>
      <c r="Y438" s="30"/>
      <c r="Z438" s="30"/>
      <c r="AA438" s="31"/>
      <c r="AB438" s="30"/>
      <c r="AC438" s="30"/>
      <c r="AD438" s="30"/>
      <c r="AE438" s="30"/>
      <c r="AF438" s="30"/>
      <c r="AG438" s="31"/>
    </row>
    <row r="439" customFormat="false" ht="12.75" hidden="false" customHeight="false" outlineLevel="0" collapsed="false">
      <c r="A439" s="20" t="n">
        <v>37165</v>
      </c>
      <c r="B439" s="32" t="n">
        <f aca="false">VLOOKUP($A439,'NG Summary by Day'!$A$22:$F$480,4,FALSE())*1000</f>
        <v>-9495228.49166078</v>
      </c>
      <c r="C439" s="33" t="n">
        <f aca="false">VLOOKUP(A439,'NG Summary by Day'!$T$21:$W$486,4,FALSE())</f>
        <v>-8532852.2589</v>
      </c>
      <c r="D439" s="34" t="n">
        <f aca="false">B439-C439</f>
        <v>-962376.232760778</v>
      </c>
      <c r="E439" s="32" t="n">
        <f aca="false">VLOOKUP(A439,'NG Summary by Day'!$A$22:$F$480,6,FALSE())*1000</f>
        <v>-9495228.49166078</v>
      </c>
      <c r="F439" s="34" t="n">
        <f aca="false">E439-C439</f>
        <v>-962376.232760778</v>
      </c>
      <c r="G439" s="39"/>
      <c r="H439" s="35" t="n">
        <f aca="false">VLOOKUP(A439,'Power Summary by Day '!$A$19:$G$249,3,FALSE())</f>
        <v>3980097.85713919</v>
      </c>
      <c r="I439" s="33" t="n">
        <f aca="false">VLOOKUP(A439,'Power Summary by Day '!$Y$19:$AB$251,4,FALSE())</f>
        <v>7278633.31046382</v>
      </c>
      <c r="J439" s="34" t="n">
        <f aca="false">H439-I439</f>
        <v>-3298535.45332463</v>
      </c>
      <c r="K439" s="33" t="n">
        <f aca="false">VLOOKUP(A439,'Power Summary by Day '!$A$19:$G$249,7,FALSE())</f>
        <v>7441083.50201922</v>
      </c>
      <c r="L439" s="36" t="n">
        <f aca="false">K439-I439</f>
        <v>162450.191555396</v>
      </c>
      <c r="M439" s="39"/>
      <c r="N439" s="29"/>
      <c r="O439" s="30"/>
      <c r="P439" s="30"/>
      <c r="Q439" s="30"/>
      <c r="R439" s="30"/>
      <c r="S439" s="30"/>
      <c r="T439" s="30"/>
      <c r="U439" s="30"/>
      <c r="V439" s="30"/>
      <c r="W439" s="31"/>
      <c r="Y439" s="30"/>
      <c r="Z439" s="30"/>
      <c r="AA439" s="31"/>
      <c r="AB439" s="30"/>
      <c r="AC439" s="30"/>
      <c r="AD439" s="30"/>
      <c r="AE439" s="30"/>
      <c r="AF439" s="30"/>
      <c r="AG439" s="31"/>
    </row>
    <row r="440" customFormat="false" ht="12.75" hidden="false" customHeight="false" outlineLevel="0" collapsed="false">
      <c r="A440" s="20" t="n">
        <v>37166</v>
      </c>
      <c r="B440" s="32" t="n">
        <f aca="false">VLOOKUP($A440,'NG Summary by Day'!$A$22:$F$480,4,FALSE())*1000</f>
        <v>720754.849051821</v>
      </c>
      <c r="C440" s="33" t="n">
        <f aca="false">VLOOKUP(A440,'NG Summary by Day'!$T$21:$W$486,4,FALSE())</f>
        <v>-4791115.0434</v>
      </c>
      <c r="D440" s="34" t="n">
        <f aca="false">B440-C440</f>
        <v>5511869.89245182</v>
      </c>
      <c r="E440" s="32" t="n">
        <f aca="false">VLOOKUP(A440,'NG Summary by Day'!$A$22:$F$480,6,FALSE())*1000</f>
        <v>720754.849051821</v>
      </c>
      <c r="F440" s="34" t="n">
        <f aca="false">E440-C440</f>
        <v>5511869.89245182</v>
      </c>
      <c r="G440" s="39"/>
      <c r="H440" s="35" t="n">
        <f aca="false">VLOOKUP(A440,'Power Summary by Day '!$A$19:$G$249,3,FALSE())</f>
        <v>3317439.49632789</v>
      </c>
      <c r="I440" s="33" t="n">
        <f aca="false">VLOOKUP(A440,'Power Summary by Day '!$Y$19:$AB$251,4,FALSE())</f>
        <v>7435303.24676229</v>
      </c>
      <c r="J440" s="34" t="n">
        <f aca="false">H440-I440</f>
        <v>-4117863.7504344</v>
      </c>
      <c r="K440" s="33" t="n">
        <f aca="false">VLOOKUP(A440,'Power Summary by Day '!$A$19:$G$249,7,FALSE())</f>
        <v>7641787.05843719</v>
      </c>
      <c r="L440" s="36" t="n">
        <f aca="false">K440-I440</f>
        <v>206483.811674897</v>
      </c>
      <c r="M440" s="39"/>
      <c r="N440" s="29"/>
      <c r="O440" s="30"/>
      <c r="P440" s="30"/>
      <c r="Q440" s="30"/>
      <c r="R440" s="30"/>
      <c r="S440" s="30"/>
      <c r="T440" s="30"/>
      <c r="U440" s="30"/>
      <c r="V440" s="30"/>
      <c r="W440" s="31"/>
      <c r="Y440" s="30"/>
      <c r="Z440" s="30"/>
      <c r="AA440" s="31"/>
      <c r="AB440" s="30"/>
      <c r="AC440" s="30"/>
      <c r="AD440" s="30"/>
      <c r="AE440" s="30"/>
      <c r="AF440" s="30"/>
      <c r="AG440" s="31"/>
    </row>
    <row r="441" customFormat="false" ht="12.75" hidden="false" customHeight="false" outlineLevel="0" collapsed="false">
      <c r="A441" s="20" t="n">
        <v>37167</v>
      </c>
      <c r="B441" s="32" t="n">
        <f aca="false">VLOOKUP($A441,'NG Summary by Day'!$A$22:$F$480,4,FALSE())*1000</f>
        <v>11321015.0324264</v>
      </c>
      <c r="C441" s="33" t="n">
        <f aca="false">VLOOKUP(A441,'NG Summary by Day'!$T$21:$W$486,4,FALSE())</f>
        <v>14212630.9908</v>
      </c>
      <c r="D441" s="34" t="n">
        <f aca="false">B441-C441</f>
        <v>-2891615.9583736</v>
      </c>
      <c r="E441" s="32" t="n">
        <f aca="false">VLOOKUP(A441,'NG Summary by Day'!$A$22:$F$480,6,FALSE())*1000</f>
        <v>11321015.0324264</v>
      </c>
      <c r="F441" s="34" t="n">
        <f aca="false">E441-C441</f>
        <v>-2891615.9583736</v>
      </c>
      <c r="G441" s="39"/>
      <c r="H441" s="35" t="n">
        <f aca="false">VLOOKUP(A441,'Power Summary by Day '!$A$19:$G$249,3,FALSE())</f>
        <v>-9992561.23160158</v>
      </c>
      <c r="I441" s="33" t="n">
        <f aca="false">VLOOKUP(A441,'Power Summary by Day '!$Y$19:$AB$251,4,FALSE())</f>
        <v>-11976476.2202989</v>
      </c>
      <c r="J441" s="34" t="n">
        <f aca="false">H441-I441</f>
        <v>1983914.98869732</v>
      </c>
      <c r="K441" s="33" t="n">
        <f aca="false">VLOOKUP(A441,'Power Summary by Day '!$A$19:$G$249,7,FALSE())</f>
        <v>-11486771.0788025</v>
      </c>
      <c r="L441" s="36" t="n">
        <f aca="false">K441-I441</f>
        <v>489705.141496398</v>
      </c>
      <c r="M441" s="39"/>
      <c r="N441" s="29"/>
      <c r="O441" s="30"/>
      <c r="P441" s="30"/>
      <c r="Q441" s="30"/>
      <c r="R441" s="30"/>
      <c r="S441" s="30"/>
      <c r="T441" s="30"/>
      <c r="U441" s="30"/>
      <c r="V441" s="30"/>
      <c r="W441" s="31"/>
      <c r="Y441" s="30"/>
      <c r="Z441" s="30"/>
      <c r="AA441" s="31"/>
      <c r="AB441" s="30"/>
      <c r="AC441" s="30"/>
      <c r="AD441" s="30"/>
      <c r="AE441" s="30"/>
      <c r="AF441" s="30"/>
      <c r="AG441" s="31"/>
    </row>
    <row r="442" customFormat="false" ht="12.75" hidden="false" customHeight="false" outlineLevel="0" collapsed="false">
      <c r="A442" s="20" t="n">
        <v>37168</v>
      </c>
      <c r="B442" s="32" t="n">
        <f aca="false">VLOOKUP($A442,'NG Summary by Day'!$A$22:$F$480,4,FALSE())*1000</f>
        <v>-13804860.399591</v>
      </c>
      <c r="C442" s="33" t="n">
        <f aca="false">VLOOKUP(A442,'NG Summary by Day'!$T$21:$W$486,4,FALSE())</f>
        <v>-14429423.2154</v>
      </c>
      <c r="D442" s="34" t="n">
        <f aca="false">B442-C442</f>
        <v>624562.81580901</v>
      </c>
      <c r="E442" s="32" t="n">
        <f aca="false">VLOOKUP(A442,'NG Summary by Day'!$A$22:$F$480,6,FALSE())*1000</f>
        <v>-13804860.399591</v>
      </c>
      <c r="F442" s="34" t="n">
        <f aca="false">E442-C442</f>
        <v>624562.81580901</v>
      </c>
      <c r="G442" s="39"/>
      <c r="H442" s="35" t="n">
        <f aca="false">VLOOKUP(A442,'Power Summary by Day '!$A$19:$G$249,3,FALSE())</f>
        <v>6942162.13752079</v>
      </c>
      <c r="I442" s="33" t="n">
        <f aca="false">VLOOKUP(A442,'Power Summary by Day '!$Y$19:$AB$251,4,FALSE())</f>
        <v>-2965632.10435525</v>
      </c>
      <c r="J442" s="34" t="n">
        <f aca="false">H442-I442</f>
        <v>9907794.24187604</v>
      </c>
      <c r="K442" s="33" t="n">
        <f aca="false">VLOOKUP(A442,'Power Summary by Day '!$A$19:$G$249,7,FALSE())</f>
        <v>4456073.96153931</v>
      </c>
      <c r="L442" s="36" t="n">
        <f aca="false">K442-I442</f>
        <v>7421706.06589456</v>
      </c>
      <c r="M442" s="39"/>
      <c r="N442" s="29"/>
      <c r="O442" s="30"/>
      <c r="P442" s="30"/>
      <c r="Q442" s="30"/>
      <c r="R442" s="30"/>
      <c r="S442" s="30"/>
      <c r="T442" s="30"/>
      <c r="U442" s="30"/>
      <c r="V442" s="30"/>
      <c r="W442" s="31"/>
      <c r="Y442" s="30"/>
      <c r="Z442" s="30"/>
      <c r="AA442" s="31"/>
      <c r="AB442" s="30"/>
      <c r="AC442" s="30"/>
      <c r="AD442" s="30"/>
      <c r="AE442" s="30"/>
      <c r="AF442" s="30"/>
      <c r="AG442" s="31"/>
    </row>
    <row r="443" customFormat="false" ht="12.75" hidden="false" customHeight="false" outlineLevel="0" collapsed="false">
      <c r="A443" s="20" t="n">
        <v>37169</v>
      </c>
      <c r="B443" s="32" t="n">
        <f aca="false">VLOOKUP($A443,'NG Summary by Day'!$A$22:$F$480,4,FALSE())*1000</f>
        <v>33694429.1801258</v>
      </c>
      <c r="C443" s="33" t="n">
        <f aca="false">VLOOKUP(A443,'NG Summary by Day'!$T$21:$W$486,4,FALSE())</f>
        <v>28136881.0087</v>
      </c>
      <c r="D443" s="34" t="n">
        <f aca="false">B443-C443</f>
        <v>5557548.17142579</v>
      </c>
      <c r="E443" s="32" t="n">
        <f aca="false">VLOOKUP(A443,'NG Summary by Day'!$A$22:$F$480,6,FALSE())*1000</f>
        <v>33694429.1801258</v>
      </c>
      <c r="F443" s="34" t="n">
        <f aca="false">E443-C443</f>
        <v>5557548.17142579</v>
      </c>
      <c r="G443" s="39"/>
      <c r="H443" s="35" t="n">
        <f aca="false">VLOOKUP(A443,'Power Summary by Day '!$A$19:$G$249,3,FALSE())</f>
        <v>2292120.47693501</v>
      </c>
      <c r="I443" s="33" t="n">
        <f aca="false">VLOOKUP(A443,'Power Summary by Day '!$Y$19:$AB$251,4,FALSE())</f>
        <v>1446263.00486207</v>
      </c>
      <c r="J443" s="34" t="n">
        <f aca="false">H443-I443</f>
        <v>845857.472072935</v>
      </c>
      <c r="K443" s="33" t="n">
        <f aca="false">VLOOKUP(A443,'Power Summary by Day '!$A$19:$G$249,7,FALSE())</f>
        <v>1863546.89436273</v>
      </c>
      <c r="L443" s="36" t="n">
        <f aca="false">K443-I443</f>
        <v>417283.88950066</v>
      </c>
      <c r="M443" s="39"/>
      <c r="N443" s="29"/>
      <c r="O443" s="30"/>
      <c r="P443" s="30"/>
      <c r="Q443" s="30"/>
      <c r="R443" s="30"/>
      <c r="S443" s="30"/>
      <c r="T443" s="30"/>
      <c r="U443" s="30"/>
      <c r="V443" s="30"/>
      <c r="W443" s="31"/>
      <c r="Y443" s="30"/>
      <c r="Z443" s="30"/>
      <c r="AA443" s="31"/>
      <c r="AB443" s="30"/>
      <c r="AC443" s="30"/>
      <c r="AD443" s="30"/>
      <c r="AE443" s="30"/>
      <c r="AF443" s="30"/>
      <c r="AG443" s="31"/>
    </row>
    <row r="444" customFormat="false" ht="12.75" hidden="false" customHeight="false" outlineLevel="0" collapsed="false">
      <c r="A444" s="20" t="n">
        <v>37172</v>
      </c>
      <c r="B444" s="32" t="n">
        <f aca="false">VLOOKUP($A444,'NG Summary by Day'!$A$22:$F$480,4,FALSE())*1000</f>
        <v>-5534088.04781277</v>
      </c>
      <c r="C444" s="33" t="n">
        <f aca="false">VLOOKUP(A444,'NG Summary by Day'!$T$21:$W$486,4,FALSE())</f>
        <v>-8176558.39989999</v>
      </c>
      <c r="D444" s="34" t="n">
        <f aca="false">B444-C444</f>
        <v>2642470.35208723</v>
      </c>
      <c r="E444" s="32" t="n">
        <f aca="false">VLOOKUP(A444,'NG Summary by Day'!$A$22:$F$480,6,FALSE())*1000</f>
        <v>-5534088.04781277</v>
      </c>
      <c r="F444" s="34" t="n">
        <f aca="false">E444-C444</f>
        <v>2642470.35208723</v>
      </c>
      <c r="G444" s="39"/>
      <c r="H444" s="35" t="n">
        <f aca="false">VLOOKUP(A444,'Power Summary by Day '!$A$19:$G$249,3,FALSE())</f>
        <v>-1521286.69949872</v>
      </c>
      <c r="I444" s="33" t="n">
        <f aca="false">VLOOKUP(A444,'Power Summary by Day '!$Y$19:$AB$251,4,FALSE())</f>
        <v>-1931752.91821026</v>
      </c>
      <c r="J444" s="34" t="n">
        <f aca="false">H444-I444</f>
        <v>410466.218711539</v>
      </c>
      <c r="K444" s="33" t="n">
        <f aca="false">VLOOKUP(A444,'Power Summary by Day '!$A$19:$G$249,7,FALSE())</f>
        <v>-1861837.36846163</v>
      </c>
      <c r="L444" s="36" t="n">
        <f aca="false">K444-I444</f>
        <v>69915.5497486342</v>
      </c>
      <c r="M444" s="39"/>
      <c r="N444" s="29"/>
      <c r="O444" s="30"/>
      <c r="P444" s="30"/>
      <c r="Q444" s="30"/>
      <c r="R444" s="30"/>
      <c r="S444" s="30"/>
      <c r="T444" s="30"/>
      <c r="U444" s="30"/>
      <c r="V444" s="30"/>
      <c r="W444" s="31"/>
      <c r="Y444" s="30"/>
      <c r="Z444" s="30"/>
      <c r="AA444" s="31"/>
      <c r="AB444" s="30"/>
      <c r="AC444" s="30"/>
      <c r="AD444" s="30"/>
      <c r="AE444" s="30"/>
      <c r="AF444" s="30"/>
      <c r="AG444" s="31"/>
    </row>
    <row r="445" customFormat="false" ht="12.75" hidden="false" customHeight="false" outlineLevel="0" collapsed="false">
      <c r="A445" s="20" t="n">
        <v>37173</v>
      </c>
      <c r="B445" s="32" t="n">
        <f aca="false">VLOOKUP($A445,'NG Summary by Day'!$A$22:$F$480,4,FALSE())*1000</f>
        <v>-14185341.3732101</v>
      </c>
      <c r="C445" s="33" t="n">
        <f aca="false">VLOOKUP(A445,'NG Summary by Day'!$T$21:$W$486,4,FALSE())</f>
        <v>-15990553.6549</v>
      </c>
      <c r="D445" s="34" t="n">
        <f aca="false">B445-C445</f>
        <v>1805212.28168992</v>
      </c>
      <c r="E445" s="32" t="n">
        <f aca="false">VLOOKUP(A445,'NG Summary by Day'!$A$22:$F$480,6,FALSE())*1000</f>
        <v>-14185341.3732101</v>
      </c>
      <c r="F445" s="34" t="n">
        <f aca="false">E445-C445</f>
        <v>1805212.28168992</v>
      </c>
      <c r="G445" s="39"/>
      <c r="H445" s="35" t="n">
        <f aca="false">VLOOKUP(A445,'Power Summary by Day '!$A$19:$G$249,3,FALSE())</f>
        <v>-2808610.893721</v>
      </c>
      <c r="I445" s="33" t="n">
        <f aca="false">VLOOKUP(A445,'Power Summary by Day '!$Y$19:$AB$251,4,FALSE())</f>
        <v>-4063214.90140387</v>
      </c>
      <c r="J445" s="34" t="n">
        <f aca="false">H445-I445</f>
        <v>1254604.00768287</v>
      </c>
      <c r="K445" s="33" t="n">
        <f aca="false">VLOOKUP(A445,'Power Summary by Day '!$A$19:$G$249,7,FALSE())</f>
        <v>-3537724.15878544</v>
      </c>
      <c r="L445" s="36" t="n">
        <f aca="false">K445-I445</f>
        <v>525490.742618433</v>
      </c>
      <c r="M445" s="39"/>
      <c r="N445" s="29"/>
      <c r="O445" s="30"/>
      <c r="P445" s="30"/>
      <c r="Q445" s="30"/>
      <c r="R445" s="30"/>
      <c r="S445" s="30"/>
      <c r="T445" s="30"/>
      <c r="U445" s="30"/>
      <c r="V445" s="30"/>
      <c r="W445" s="31"/>
      <c r="Y445" s="30"/>
      <c r="Z445" s="30"/>
      <c r="AA445" s="31"/>
      <c r="AB445" s="30"/>
      <c r="AC445" s="30"/>
      <c r="AD445" s="30"/>
      <c r="AE445" s="30"/>
      <c r="AF445" s="30"/>
      <c r="AG445" s="31"/>
    </row>
    <row r="446" customFormat="false" ht="12.75" hidden="false" customHeight="false" outlineLevel="0" collapsed="false">
      <c r="A446" s="20" t="n">
        <v>37174</v>
      </c>
      <c r="B446" s="32" t="n">
        <f aca="false">VLOOKUP($A446,'NG Summary by Day'!$A$22:$F$480,4,FALSE())*1000</f>
        <v>-20153612.2710278</v>
      </c>
      <c r="C446" s="33" t="n">
        <f aca="false">VLOOKUP(A446,'NG Summary by Day'!$T$21:$W$486,4,FALSE())</f>
        <v>-16267373.7102999</v>
      </c>
      <c r="D446" s="34" t="n">
        <f aca="false">B446-C446</f>
        <v>-3886238.56072786</v>
      </c>
      <c r="E446" s="32" t="n">
        <f aca="false">VLOOKUP(A446,'NG Summary by Day'!$A$22:$F$480,6,FALSE())*1000</f>
        <v>-20153612.2710278</v>
      </c>
      <c r="F446" s="34" t="n">
        <f aca="false">E446-C446</f>
        <v>-3886238.56072786</v>
      </c>
      <c r="G446" s="39"/>
      <c r="H446" s="35" t="n">
        <f aca="false">VLOOKUP(A446,'Power Summary by Day '!$A$19:$G$249,3,FALSE())</f>
        <v>-72707.5320079133</v>
      </c>
      <c r="I446" s="33" t="n">
        <f aca="false">VLOOKUP(A446,'Power Summary by Day '!$Y$19:$AB$251,4,FALSE())</f>
        <v>-3194578.1649502</v>
      </c>
      <c r="J446" s="34" t="n">
        <f aca="false">H446-I446</f>
        <v>3121870.63294229</v>
      </c>
      <c r="K446" s="33" t="n">
        <f aca="false">VLOOKUP(A446,'Power Summary by Day '!$A$19:$G$249,7,FALSE())</f>
        <v>-3780448.31756171</v>
      </c>
      <c r="L446" s="36" t="n">
        <f aca="false">K446-I446</f>
        <v>-585870.152611513</v>
      </c>
      <c r="M446" s="39"/>
      <c r="N446" s="29"/>
      <c r="O446" s="30"/>
      <c r="P446" s="30"/>
      <c r="Q446" s="30"/>
      <c r="R446" s="30"/>
      <c r="S446" s="30"/>
      <c r="T446" s="30"/>
      <c r="U446" s="30"/>
      <c r="V446" s="30"/>
      <c r="W446" s="31"/>
      <c r="Y446" s="30"/>
      <c r="Z446" s="30"/>
      <c r="AA446" s="31"/>
      <c r="AB446" s="30"/>
      <c r="AC446" s="30"/>
      <c r="AD446" s="30"/>
      <c r="AE446" s="30"/>
      <c r="AF446" s="30"/>
      <c r="AG446" s="31"/>
    </row>
    <row r="447" customFormat="false" ht="12.75" hidden="false" customHeight="false" outlineLevel="0" collapsed="false">
      <c r="A447" s="20" t="n">
        <v>37175</v>
      </c>
      <c r="B447" s="32" t="n">
        <f aca="false">VLOOKUP($A447,'NG Summary by Day'!$A$22:$F$480,4,FALSE())*1000</f>
        <v>9295875.44009196</v>
      </c>
      <c r="C447" s="33" t="n">
        <f aca="false">VLOOKUP(A447,'NG Summary by Day'!$T$21:$W$486,4,FALSE())</f>
        <v>3611868.5781</v>
      </c>
      <c r="D447" s="34" t="n">
        <f aca="false">B447-C447</f>
        <v>5684006.86199196</v>
      </c>
      <c r="E447" s="32" t="n">
        <f aca="false">VLOOKUP(A447,'NG Summary by Day'!$A$22:$F$480,6,FALSE())*1000</f>
        <v>9295875.44009196</v>
      </c>
      <c r="F447" s="34" t="n">
        <f aca="false">E447-C447</f>
        <v>5684006.86199196</v>
      </c>
      <c r="G447" s="39"/>
      <c r="H447" s="35" t="n">
        <f aca="false">VLOOKUP(A447,'Power Summary by Day '!$A$19:$G$249,3,FALSE())</f>
        <v>-1659456.07845531</v>
      </c>
      <c r="I447" s="33" t="n">
        <f aca="false">VLOOKUP(A447,'Power Summary by Day '!$Y$19:$AB$251,4,FALSE())</f>
        <v>2771504.66369952</v>
      </c>
      <c r="J447" s="34" t="n">
        <f aca="false">H447-I447</f>
        <v>-4430960.74215483</v>
      </c>
      <c r="K447" s="33" t="n">
        <f aca="false">VLOOKUP(A447,'Power Summary by Day '!$A$19:$G$249,7,FALSE())</f>
        <v>1938570.34687869</v>
      </c>
      <c r="L447" s="36" t="n">
        <f aca="false">K447-I447</f>
        <v>-832934.316820829</v>
      </c>
      <c r="M447" s="39"/>
      <c r="N447" s="29"/>
      <c r="O447" s="30"/>
      <c r="P447" s="30"/>
      <c r="Q447" s="30"/>
      <c r="R447" s="30"/>
      <c r="S447" s="30"/>
      <c r="T447" s="30"/>
      <c r="U447" s="30"/>
      <c r="V447" s="30"/>
      <c r="W447" s="31"/>
      <c r="Y447" s="30"/>
      <c r="Z447" s="30"/>
      <c r="AA447" s="31"/>
      <c r="AB447" s="30"/>
      <c r="AC447" s="30"/>
      <c r="AD447" s="30"/>
      <c r="AE447" s="30"/>
      <c r="AF447" s="30"/>
      <c r="AG447" s="31"/>
    </row>
    <row r="448" customFormat="false" ht="12.75" hidden="false" customHeight="false" outlineLevel="0" collapsed="false">
      <c r="A448" s="20" t="n">
        <v>37176</v>
      </c>
      <c r="B448" s="32" t="n">
        <f aca="false">VLOOKUP($A448,'NG Summary by Day'!$A$22:$F$480,4,FALSE())*1000</f>
        <v>32622136.5405996</v>
      </c>
      <c r="C448" s="33" t="n">
        <f aca="false">VLOOKUP(A448,'NG Summary by Day'!$T$21:$W$486,4,FALSE())</f>
        <v>33509164.9986774</v>
      </c>
      <c r="D448" s="34" t="n">
        <f aca="false">B448-C448</f>
        <v>-887028.458077814</v>
      </c>
      <c r="E448" s="32" t="n">
        <f aca="false">VLOOKUP(A448,'NG Summary by Day'!$A$22:$F$480,6,FALSE())*1000</f>
        <v>32622136.5405996</v>
      </c>
      <c r="F448" s="34" t="n">
        <f aca="false">E448-C448</f>
        <v>-887028.458077814</v>
      </c>
      <c r="G448" s="39"/>
      <c r="H448" s="35" t="n">
        <f aca="false">VLOOKUP(A448,'Power Summary by Day '!$A$19:$G$249,3,FALSE())</f>
        <v>-3835973.01711892</v>
      </c>
      <c r="I448" s="33" t="n">
        <f aca="false">VLOOKUP(A448,'Power Summary by Day '!$Y$19:$AB$251,4,FALSE())</f>
        <v>-1917036.95693126</v>
      </c>
      <c r="J448" s="34" t="n">
        <f aca="false">H448-I448</f>
        <v>-1918936.06018766</v>
      </c>
      <c r="K448" s="33" t="n">
        <f aca="false">VLOOKUP(A448,'Power Summary by Day '!$A$19:$G$249,7,FALSE())</f>
        <v>-2557186.76366978</v>
      </c>
      <c r="L448" s="36" t="n">
        <f aca="false">K448-I448</f>
        <v>-640149.80673852</v>
      </c>
      <c r="M448" s="39"/>
      <c r="N448" s="29"/>
      <c r="O448" s="30"/>
      <c r="P448" s="30"/>
      <c r="Q448" s="30"/>
      <c r="R448" s="30"/>
      <c r="S448" s="30"/>
      <c r="T448" s="30"/>
      <c r="U448" s="30"/>
      <c r="V448" s="30"/>
      <c r="W448" s="31"/>
      <c r="Y448" s="30"/>
      <c r="Z448" s="30"/>
      <c r="AA448" s="31"/>
      <c r="AB448" s="30"/>
      <c r="AC448" s="30"/>
      <c r="AD448" s="30"/>
      <c r="AE448" s="30"/>
      <c r="AF448" s="30"/>
      <c r="AG448" s="31"/>
    </row>
    <row r="449" customFormat="false" ht="12.75" hidden="false" customHeight="false" outlineLevel="0" collapsed="false">
      <c r="A449" s="20" t="n">
        <v>37179</v>
      </c>
      <c r="B449" s="32" t="n">
        <f aca="false">VLOOKUP($A449,'NG Summary by Day'!$A$22:$F$480,4,FALSE())*1000</f>
        <v>32318991.0600486</v>
      </c>
      <c r="C449" s="33" t="n">
        <f aca="false">VLOOKUP(A449,'NG Summary by Day'!$T$21:$W$486,4,FALSE())</f>
        <v>30765228.3613636</v>
      </c>
      <c r="D449" s="34" t="n">
        <f aca="false">B449-C449</f>
        <v>1553762.69868496</v>
      </c>
      <c r="E449" s="32" t="n">
        <f aca="false">VLOOKUP(A449,'NG Summary by Day'!$A$22:$F$480,6,FALSE())*1000</f>
        <v>32318991.0600486</v>
      </c>
      <c r="F449" s="34" t="n">
        <f aca="false">E449-C449</f>
        <v>1553762.69868496</v>
      </c>
      <c r="G449" s="39"/>
      <c r="H449" s="35" t="n">
        <f aca="false">VLOOKUP(A449,'Power Summary by Day '!$A$19:$G$249,3,FALSE())</f>
        <v>5898580.50180983</v>
      </c>
      <c r="I449" s="33" t="n">
        <f aca="false">VLOOKUP(A449,'Power Summary by Day '!$Y$19:$AB$251,4,FALSE())</f>
        <v>6386434.77274804</v>
      </c>
      <c r="J449" s="34" t="n">
        <f aca="false">H449-I449</f>
        <v>-487854.270938214</v>
      </c>
      <c r="K449" s="33" t="n">
        <f aca="false">VLOOKUP(A449,'Power Summary by Day '!$A$19:$G$249,7,FALSE())</f>
        <v>5920160.82321566</v>
      </c>
      <c r="L449" s="36" t="n">
        <f aca="false">K449-I449</f>
        <v>-466273.949532385</v>
      </c>
      <c r="M449" s="39"/>
      <c r="N449" s="29"/>
      <c r="O449" s="30"/>
      <c r="P449" s="30"/>
      <c r="Q449" s="30"/>
      <c r="R449" s="30"/>
      <c r="S449" s="30"/>
      <c r="T449" s="30"/>
      <c r="U449" s="30"/>
      <c r="V449" s="30"/>
      <c r="W449" s="31"/>
      <c r="Y449" s="30"/>
      <c r="Z449" s="30"/>
      <c r="AA449" s="31"/>
      <c r="AB449" s="30"/>
      <c r="AC449" s="30"/>
      <c r="AD449" s="30"/>
      <c r="AE449" s="30"/>
      <c r="AF449" s="30"/>
      <c r="AG449" s="31"/>
    </row>
    <row r="450" customFormat="false" ht="12.75" hidden="false" customHeight="false" outlineLevel="0" collapsed="false">
      <c r="A450" s="20" t="n">
        <v>37180</v>
      </c>
      <c r="B450" s="32" t="n">
        <f aca="false">VLOOKUP($A450,'NG Summary by Day'!$A$22:$F$480,4,FALSE())*1000</f>
        <v>-66832845.8141981</v>
      </c>
      <c r="C450" s="33" t="n">
        <f aca="false">VLOOKUP(A450,'NG Summary by Day'!$T$21:$W$486,4,FALSE())</f>
        <v>-71317460.2855096</v>
      </c>
      <c r="D450" s="34" t="n">
        <f aca="false">B450-C450</f>
        <v>4484614.4713115</v>
      </c>
      <c r="E450" s="32" t="n">
        <f aca="false">VLOOKUP(A450,'NG Summary by Day'!$A$22:$F$480,6,FALSE())*1000</f>
        <v>-66832845.8141981</v>
      </c>
      <c r="F450" s="34" t="n">
        <f aca="false">E450-C450</f>
        <v>4484614.4713115</v>
      </c>
      <c r="G450" s="39"/>
      <c r="H450" s="35" t="n">
        <f aca="false">VLOOKUP(A450,'Power Summary by Day '!$A$19:$G$249,3,FALSE())</f>
        <v>-10679576.7045402</v>
      </c>
      <c r="I450" s="33" t="n">
        <f aca="false">VLOOKUP(A450,'Power Summary by Day '!$Y$19:$AB$251,4,FALSE())</f>
        <v>-12276228.168832</v>
      </c>
      <c r="J450" s="34" t="n">
        <f aca="false">H450-I450</f>
        <v>1596651.4642918</v>
      </c>
      <c r="K450" s="33" t="n">
        <f aca="false">VLOOKUP(A450,'Power Summary by Day '!$A$19:$G$249,7,FALSE())</f>
        <v>-12883739.3519187</v>
      </c>
      <c r="L450" s="36" t="n">
        <f aca="false">K450-I450</f>
        <v>-607511.183086708</v>
      </c>
      <c r="M450" s="39"/>
      <c r="N450" s="29"/>
      <c r="O450" s="30"/>
      <c r="P450" s="30"/>
      <c r="Q450" s="30"/>
      <c r="R450" s="30"/>
      <c r="S450" s="30"/>
      <c r="T450" s="30"/>
      <c r="U450" s="30"/>
      <c r="V450" s="30"/>
      <c r="W450" s="31"/>
      <c r="Y450" s="30"/>
      <c r="Z450" s="30"/>
      <c r="AA450" s="31"/>
      <c r="AB450" s="30"/>
      <c r="AC450" s="30"/>
      <c r="AD450" s="30"/>
      <c r="AE450" s="30"/>
      <c r="AF450" s="30"/>
      <c r="AG450" s="31"/>
    </row>
    <row r="451" customFormat="false" ht="12.75" hidden="false" customHeight="false" outlineLevel="0" collapsed="false">
      <c r="A451" s="20" t="n">
        <v>37181</v>
      </c>
      <c r="B451" s="32" t="n">
        <f aca="false">VLOOKUP($A451,'NG Summary by Day'!$A$22:$F$480,4,FALSE())*1000</f>
        <v>59376493.3680628</v>
      </c>
      <c r="C451" s="33" t="n">
        <f aca="false">VLOOKUP(A451,'NG Summary by Day'!$T$21:$W$486,4,FALSE())</f>
        <v>50068822.4149377</v>
      </c>
      <c r="D451" s="34" t="n">
        <f aca="false">B451-C451</f>
        <v>9307670.95312506</v>
      </c>
      <c r="E451" s="32" t="n">
        <f aca="false">VLOOKUP(A451,'NG Summary by Day'!$A$22:$F$480,6,FALSE())*1000</f>
        <v>59376493.3680628</v>
      </c>
      <c r="F451" s="34" t="n">
        <f aca="false">E451-C451</f>
        <v>9307670.95312506</v>
      </c>
      <c r="G451" s="39"/>
      <c r="H451" s="35" t="n">
        <f aca="false">VLOOKUP(A451,'Power Summary by Day '!$A$19:$G$249,3,FALSE())</f>
        <v>152065.946234198</v>
      </c>
      <c r="I451" s="33" t="n">
        <f aca="false">VLOOKUP(A451,'Power Summary by Day '!$Y$19:$AB$251,4,FALSE())</f>
        <v>-3492176.69365585</v>
      </c>
      <c r="J451" s="34" t="n">
        <f aca="false">H451-I451</f>
        <v>3644242.63989005</v>
      </c>
      <c r="K451" s="33" t="n">
        <f aca="false">VLOOKUP(A451,'Power Summary by Day '!$A$19:$G$249,7,FALSE())</f>
        <v>-1082337.16965569</v>
      </c>
      <c r="L451" s="36" t="n">
        <f aca="false">K451-I451</f>
        <v>2409839.52400016</v>
      </c>
      <c r="M451" s="39"/>
      <c r="N451" s="29"/>
      <c r="O451" s="30"/>
      <c r="P451" s="30"/>
      <c r="Q451" s="30"/>
      <c r="R451" s="30"/>
      <c r="S451" s="30"/>
      <c r="T451" s="30"/>
      <c r="U451" s="30"/>
      <c r="V451" s="30"/>
      <c r="W451" s="31"/>
      <c r="Y451" s="30"/>
      <c r="Z451" s="30"/>
      <c r="AA451" s="31"/>
      <c r="AB451" s="30"/>
      <c r="AC451" s="30"/>
      <c r="AD451" s="30"/>
      <c r="AE451" s="30"/>
      <c r="AF451" s="30"/>
      <c r="AG451" s="31"/>
    </row>
    <row r="452" customFormat="false" ht="12.75" hidden="false" customHeight="false" outlineLevel="0" collapsed="false">
      <c r="A452" s="20" t="n">
        <v>37182</v>
      </c>
      <c r="B452" s="32" t="n">
        <f aca="false">VLOOKUP($A452,'NG Summary by Day'!$A$22:$F$480,4,FALSE())*1000</f>
        <v>-33354791.0165637</v>
      </c>
      <c r="C452" s="33" t="n">
        <f aca="false">VLOOKUP(A452,'NG Summary by Day'!$T$21:$W$486,4,FALSE())</f>
        <v>-34199495.3083208</v>
      </c>
      <c r="D452" s="34" t="n">
        <f aca="false">B452-C452</f>
        <v>844704.29175714</v>
      </c>
      <c r="E452" s="32" t="n">
        <f aca="false">VLOOKUP(A452,'NG Summary by Day'!$A$22:$F$480,6,FALSE())*1000</f>
        <v>-33354791.0165637</v>
      </c>
      <c r="F452" s="34" t="n">
        <f aca="false">E452-C452</f>
        <v>844704.29175714</v>
      </c>
      <c r="G452" s="39"/>
      <c r="H452" s="35" t="n">
        <f aca="false">VLOOKUP(A452,'Power Summary by Day '!$A$19:$G$249,3,FALSE())</f>
        <v>-871304.609143593</v>
      </c>
      <c r="I452" s="33" t="n">
        <f aca="false">VLOOKUP(A452,'Power Summary by Day '!$Y$19:$AB$251,4,FALSE())</f>
        <v>-3201457.48196604</v>
      </c>
      <c r="J452" s="34" t="n">
        <f aca="false">H452-I452</f>
        <v>2330152.87282245</v>
      </c>
      <c r="K452" s="33" t="n">
        <f aca="false">VLOOKUP(A452,'Power Summary by Day '!$A$19:$G$249,7,FALSE())</f>
        <v>-3227688.97780034</v>
      </c>
      <c r="L452" s="36" t="n">
        <f aca="false">K452-I452</f>
        <v>-26231.4958343026</v>
      </c>
      <c r="M452" s="39"/>
      <c r="N452" s="29"/>
      <c r="O452" s="30"/>
      <c r="P452" s="30"/>
      <c r="Q452" s="30"/>
      <c r="R452" s="30"/>
      <c r="S452" s="30"/>
      <c r="T452" s="30"/>
      <c r="U452" s="30"/>
      <c r="V452" s="30"/>
      <c r="W452" s="31"/>
      <c r="Y452" s="30"/>
      <c r="Z452" s="30"/>
      <c r="AA452" s="31"/>
      <c r="AB452" s="30"/>
      <c r="AC452" s="30"/>
      <c r="AD452" s="30"/>
      <c r="AE452" s="30"/>
      <c r="AF452" s="30"/>
      <c r="AG452" s="31"/>
    </row>
    <row r="453" customFormat="false" ht="12.75" hidden="false" customHeight="false" outlineLevel="0" collapsed="false">
      <c r="A453" s="20" t="n">
        <v>37183</v>
      </c>
      <c r="B453" s="32" t="n">
        <f aca="false">VLOOKUP($A453,'NG Summary by Day'!$A$22:$F$480,4,FALSE())*1000</f>
        <v>-50495242.1447928</v>
      </c>
      <c r="C453" s="33" t="n">
        <f aca="false">VLOOKUP(A453,'NG Summary by Day'!$T$21:$W$486,4,FALSE())</f>
        <v>-54407404.4931619</v>
      </c>
      <c r="D453" s="34" t="n">
        <f aca="false">B453-C453</f>
        <v>3912162.34836911</v>
      </c>
      <c r="E453" s="32" t="n">
        <f aca="false">VLOOKUP(A453,'NG Summary by Day'!$A$22:$F$480,6,FALSE())*1000</f>
        <v>-50495242.1447928</v>
      </c>
      <c r="F453" s="34" t="n">
        <f aca="false">E453-C453</f>
        <v>3912162.34836911</v>
      </c>
      <c r="G453" s="39"/>
      <c r="H453" s="35" t="n">
        <f aca="false">VLOOKUP(A453,'Power Summary by Day '!$A$19:$G$249,3,FALSE())</f>
        <v>-11957245.8209597</v>
      </c>
      <c r="I453" s="33" t="n">
        <f aca="false">VLOOKUP(A453,'Power Summary by Day '!$Y$19:$AB$251,4,FALSE())</f>
        <v>-12529928.3367006</v>
      </c>
      <c r="J453" s="34" t="n">
        <f aca="false">H453-I453</f>
        <v>572682.51574086</v>
      </c>
      <c r="K453" s="33" t="n">
        <f aca="false">VLOOKUP(A453,'Power Summary by Day '!$A$19:$G$249,7,FALSE())</f>
        <v>-13262240.8215177</v>
      </c>
      <c r="L453" s="36" t="n">
        <f aca="false">K453-I453</f>
        <v>-732312.484817131</v>
      </c>
      <c r="M453" s="39"/>
      <c r="N453" s="29"/>
      <c r="O453" s="30"/>
      <c r="P453" s="30"/>
      <c r="Q453" s="30"/>
      <c r="R453" s="30"/>
      <c r="S453" s="30"/>
      <c r="T453" s="30"/>
      <c r="U453" s="30"/>
      <c r="V453" s="30"/>
      <c r="W453" s="31"/>
      <c r="Y453" s="30"/>
      <c r="Z453" s="30"/>
      <c r="AA453" s="31"/>
      <c r="AB453" s="30"/>
      <c r="AC453" s="30"/>
      <c r="AD453" s="30"/>
      <c r="AE453" s="30"/>
      <c r="AF453" s="30"/>
      <c r="AG453" s="31"/>
    </row>
    <row r="454" customFormat="false" ht="12.75" hidden="false" customHeight="false" outlineLevel="0" collapsed="false">
      <c r="A454" s="20" t="n">
        <v>37186</v>
      </c>
      <c r="B454" s="32" t="n">
        <f aca="false">VLOOKUP($A454,'NG Summary by Day'!$A$22:$F$480,4,FALSE())*1000</f>
        <v>-31207789.3486808</v>
      </c>
      <c r="C454" s="33" t="n">
        <f aca="false">VLOOKUP(A454,'NG Summary by Day'!$T$21:$W$486,4,FALSE())</f>
        <v>-33033264.6346221</v>
      </c>
      <c r="D454" s="34" t="n">
        <f aca="false">B454-C454</f>
        <v>1825475.28594129</v>
      </c>
      <c r="E454" s="32" t="n">
        <f aca="false">VLOOKUP(A454,'NG Summary by Day'!$A$22:$F$480,6,FALSE())*1000</f>
        <v>-31207789.3486808</v>
      </c>
      <c r="F454" s="34" t="n">
        <f aca="false">E454-C454</f>
        <v>1825475.28594129</v>
      </c>
      <c r="G454" s="39"/>
      <c r="H454" s="35" t="n">
        <f aca="false">VLOOKUP(A454,'Power Summary by Day '!$A$19:$G$249,3,FALSE())</f>
        <v>-7930791.42272604</v>
      </c>
      <c r="I454" s="33" t="n">
        <f aca="false">VLOOKUP(A454,'Power Summary by Day '!$Y$19:$AB$251,4,FALSE())</f>
        <v>-10564682.1802465</v>
      </c>
      <c r="J454" s="34" t="n">
        <f aca="false">H454-I454</f>
        <v>2633890.75752047</v>
      </c>
      <c r="K454" s="33" t="n">
        <f aca="false">VLOOKUP(A454,'Power Summary by Day '!$A$19:$G$249,7,FALSE())</f>
        <v>-11583735.8243942</v>
      </c>
      <c r="L454" s="36" t="n">
        <f aca="false">K454-I454</f>
        <v>-1019053.64414771</v>
      </c>
      <c r="M454" s="39"/>
      <c r="N454" s="29"/>
      <c r="O454" s="30"/>
      <c r="P454" s="30"/>
      <c r="Q454" s="30"/>
      <c r="R454" s="30"/>
      <c r="S454" s="30"/>
      <c r="T454" s="30"/>
      <c r="U454" s="30"/>
      <c r="V454" s="30"/>
      <c r="W454" s="31"/>
      <c r="Y454" s="30"/>
      <c r="Z454" s="30"/>
      <c r="AA454" s="31"/>
      <c r="AB454" s="30"/>
      <c r="AC454" s="30"/>
      <c r="AD454" s="30"/>
      <c r="AE454" s="30"/>
      <c r="AF454" s="30"/>
      <c r="AG454" s="31"/>
    </row>
    <row r="455" customFormat="false" ht="12.75" hidden="false" customHeight="false" outlineLevel="0" collapsed="false">
      <c r="A455" s="20" t="n">
        <v>37187</v>
      </c>
      <c r="B455" s="32" t="n">
        <f aca="false">VLOOKUP($A455,'NG Summary by Day'!$A$22:$F$480,4,FALSE())*1000</f>
        <v>49375953.3051124</v>
      </c>
      <c r="C455" s="33" t="n">
        <f aca="false">VLOOKUP(A455,'NG Summary by Day'!$T$21:$W$486,4,FALSE())</f>
        <v>51990024.9335244</v>
      </c>
      <c r="D455" s="34" t="n">
        <f aca="false">B455-C455</f>
        <v>-2614071.62841202</v>
      </c>
      <c r="E455" s="32" t="n">
        <f aca="false">VLOOKUP(A455,'NG Summary by Day'!$A$22:$F$480,6,FALSE())*1000</f>
        <v>49375953.3051124</v>
      </c>
      <c r="F455" s="34" t="n">
        <f aca="false">E455-C455</f>
        <v>-2614071.62841202</v>
      </c>
      <c r="G455" s="39"/>
      <c r="H455" s="35" t="n">
        <f aca="false">VLOOKUP(A455,'Power Summary by Day '!$A$19:$G$249,3,FALSE())</f>
        <v>7611135.24222158</v>
      </c>
      <c r="I455" s="33" t="n">
        <f aca="false">VLOOKUP(A455,'Power Summary by Day '!$Y$19:$AB$251,4,FALSE())</f>
        <v>8408235.55478166</v>
      </c>
      <c r="J455" s="34" t="n">
        <f aca="false">H455-I455</f>
        <v>-797100.312560083</v>
      </c>
      <c r="K455" s="33" t="n">
        <f aca="false">VLOOKUP(A455,'Power Summary by Day '!$A$19:$G$249,7,FALSE())</f>
        <v>8279064.16301394</v>
      </c>
      <c r="L455" s="36" t="n">
        <f aca="false">K455-I455</f>
        <v>-129171.39176772</v>
      </c>
      <c r="M455" s="39"/>
      <c r="N455" s="29"/>
      <c r="O455" s="30"/>
      <c r="P455" s="30"/>
      <c r="Q455" s="30"/>
      <c r="R455" s="30"/>
      <c r="S455" s="30"/>
      <c r="T455" s="30"/>
      <c r="U455" s="30"/>
      <c r="V455" s="30"/>
      <c r="W455" s="31"/>
      <c r="Y455" s="30"/>
      <c r="Z455" s="30"/>
      <c r="AA455" s="31"/>
      <c r="AB455" s="30"/>
      <c r="AC455" s="30"/>
      <c r="AD455" s="30"/>
      <c r="AE455" s="30"/>
      <c r="AF455" s="30"/>
      <c r="AG455" s="31"/>
    </row>
    <row r="456" customFormat="false" ht="12.75" hidden="false" customHeight="false" outlineLevel="0" collapsed="false">
      <c r="A456" s="20" t="n">
        <v>37188</v>
      </c>
      <c r="B456" s="32" t="n">
        <f aca="false">VLOOKUP($A456,'NG Summary by Day'!$A$22:$F$480,4,FALSE())*1000</f>
        <v>-41347752.9781152</v>
      </c>
      <c r="C456" s="33" t="n">
        <f aca="false">VLOOKUP(A456,'NG Summary by Day'!$T$21:$W$486,4,FALSE())</f>
        <v>-46681531.3093828</v>
      </c>
      <c r="D456" s="34" t="n">
        <f aca="false">B456-C456</f>
        <v>5333778.33126756</v>
      </c>
      <c r="E456" s="32" t="n">
        <f aca="false">VLOOKUP(A456,'NG Summary by Day'!$A$22:$F$480,6,FALSE())*1000</f>
        <v>-41347752.9781152</v>
      </c>
      <c r="F456" s="34" t="n">
        <f aca="false">E456-C456</f>
        <v>5333778.33126756</v>
      </c>
      <c r="G456" s="39"/>
      <c r="H456" s="35" t="n">
        <f aca="false">VLOOKUP(A456,'Power Summary by Day '!$A$19:$G$249,3,FALSE())</f>
        <v>-24798291.8490132</v>
      </c>
      <c r="I456" s="33" t="n">
        <f aca="false">VLOOKUP(A456,'Power Summary by Day '!$Y$19:$AB$251,4,FALSE())</f>
        <v>-57861214.0127542</v>
      </c>
      <c r="J456" s="34" t="n">
        <f aca="false">H456-I456</f>
        <v>33062922.163741</v>
      </c>
      <c r="K456" s="33" t="n">
        <f aca="false">VLOOKUP(A456,'Power Summary by Day '!$A$19:$G$249,7,FALSE())</f>
        <v>-26114141.11569</v>
      </c>
      <c r="L456" s="36" t="n">
        <f aca="false">K456-I456</f>
        <v>31747072.8970642</v>
      </c>
      <c r="M456" s="39"/>
      <c r="N456" s="29"/>
      <c r="O456" s="30"/>
      <c r="P456" s="30"/>
      <c r="Q456" s="30"/>
      <c r="R456" s="30"/>
      <c r="S456" s="30"/>
      <c r="T456" s="30"/>
      <c r="U456" s="30"/>
      <c r="V456" s="30"/>
      <c r="W456" s="31"/>
      <c r="Y456" s="30"/>
      <c r="Z456" s="30"/>
      <c r="AA456" s="31"/>
      <c r="AB456" s="30"/>
      <c r="AC456" s="30"/>
      <c r="AD456" s="30"/>
      <c r="AE456" s="30"/>
      <c r="AF456" s="30"/>
      <c r="AG456" s="31"/>
    </row>
    <row r="457" customFormat="false" ht="12.75" hidden="false" customHeight="false" outlineLevel="0" collapsed="false">
      <c r="A457" s="20" t="n">
        <v>37189</v>
      </c>
      <c r="B457" s="32" t="n">
        <f aca="false">VLOOKUP($A457,'NG Summary by Day'!$A$22:$F$480,4,FALSE())*1000</f>
        <v>21097945.1817063</v>
      </c>
      <c r="C457" s="33" t="n">
        <f aca="false">VLOOKUP(A457,'NG Summary by Day'!$T$21:$W$486,4,FALSE())</f>
        <v>19348373.1173407</v>
      </c>
      <c r="D457" s="34" t="n">
        <f aca="false">B457-C457</f>
        <v>1749572.06436558</v>
      </c>
      <c r="E457" s="32" t="n">
        <f aca="false">VLOOKUP(A457,'NG Summary by Day'!$A$22:$F$480,6,FALSE())*1000</f>
        <v>21097945.1817063</v>
      </c>
      <c r="F457" s="34" t="n">
        <f aca="false">E457-C457</f>
        <v>1749572.06436558</v>
      </c>
      <c r="G457" s="39"/>
      <c r="H457" s="35" t="n">
        <f aca="false">VLOOKUP(A457,'Power Summary by Day '!$A$19:$G$249,3,FALSE())</f>
        <v>3870513.03277815</v>
      </c>
      <c r="I457" s="33" t="n">
        <f aca="false">VLOOKUP(A457,'Power Summary by Day '!$Y$19:$AB$251,4,FALSE())</f>
        <v>14128531.8598705</v>
      </c>
      <c r="J457" s="34" t="n">
        <f aca="false">H457-I457</f>
        <v>-10258018.8270924</v>
      </c>
      <c r="K457" s="33" t="n">
        <f aca="false">VLOOKUP(A457,'Power Summary by Day '!$A$19:$G$249,7,FALSE())</f>
        <v>2645024.09129585</v>
      </c>
      <c r="L457" s="36" t="n">
        <f aca="false">K457-I457</f>
        <v>-11483507.7685747</v>
      </c>
      <c r="M457" s="39"/>
      <c r="N457" s="29"/>
      <c r="O457" s="30"/>
      <c r="P457" s="30"/>
      <c r="Q457" s="30"/>
      <c r="R457" s="30"/>
      <c r="S457" s="30"/>
      <c r="T457" s="30"/>
      <c r="U457" s="30"/>
      <c r="V457" s="30"/>
      <c r="W457" s="31"/>
      <c r="Y457" s="30"/>
      <c r="Z457" s="30"/>
      <c r="AA457" s="31"/>
      <c r="AB457" s="30"/>
      <c r="AC457" s="30"/>
      <c r="AD457" s="30"/>
      <c r="AE457" s="30"/>
      <c r="AF457" s="30"/>
      <c r="AG457" s="31"/>
    </row>
    <row r="458" customFormat="false" ht="12.75" hidden="false" customHeight="false" outlineLevel="0" collapsed="false">
      <c r="A458" s="20" t="n">
        <v>37190</v>
      </c>
      <c r="B458" s="32" t="n">
        <f aca="false">VLOOKUP($A458,'NG Summary by Day'!$A$22:$F$480,4,FALSE())*1000</f>
        <v>-21059255.7965816</v>
      </c>
      <c r="C458" s="33" t="n">
        <f aca="false">VLOOKUP(A458,'NG Summary by Day'!$T$21:$W$486,4,FALSE())</f>
        <v>-24281635.633378</v>
      </c>
      <c r="D458" s="34" t="n">
        <f aca="false">B458-C458</f>
        <v>3222379.83679636</v>
      </c>
      <c r="E458" s="32" t="n">
        <f aca="false">VLOOKUP(A458,'NG Summary by Day'!$A$22:$F$480,6,FALSE())*1000</f>
        <v>-21059255.7965816</v>
      </c>
      <c r="F458" s="34" t="n">
        <f aca="false">E458-C458</f>
        <v>3222379.83679636</v>
      </c>
      <c r="G458" s="39"/>
      <c r="H458" s="35" t="n">
        <f aca="false">VLOOKUP(A458,'Power Summary by Day '!$A$19:$G$249,3,FALSE())</f>
        <v>-9388711.60196317</v>
      </c>
      <c r="I458" s="33" t="n">
        <f aca="false">VLOOKUP(A458,'Power Summary by Day '!$Y$19:$AB$251,4,FALSE())</f>
        <v>-11337988.2222413</v>
      </c>
      <c r="J458" s="34" t="n">
        <f aca="false">H458-I458</f>
        <v>1949276.62027813</v>
      </c>
      <c r="K458" s="33" t="n">
        <f aca="false">VLOOKUP(A458,'Power Summary by Day '!$A$19:$G$249,7,FALSE())</f>
        <v>-13342325.9728689</v>
      </c>
      <c r="L458" s="36" t="n">
        <f aca="false">K458-I458</f>
        <v>-2004337.75062758</v>
      </c>
      <c r="M458" s="39"/>
      <c r="N458" s="29"/>
      <c r="O458" s="30"/>
      <c r="P458" s="30"/>
      <c r="Q458" s="30"/>
      <c r="R458" s="30"/>
      <c r="S458" s="30"/>
      <c r="T458" s="30"/>
      <c r="U458" s="30"/>
      <c r="V458" s="30"/>
      <c r="W458" s="31"/>
      <c r="Y458" s="30"/>
      <c r="Z458" s="30"/>
      <c r="AA458" s="31"/>
      <c r="AB458" s="30"/>
      <c r="AC458" s="30"/>
      <c r="AD458" s="30"/>
      <c r="AE458" s="30"/>
      <c r="AF458" s="30"/>
      <c r="AG458" s="31"/>
    </row>
    <row r="459" customFormat="false" ht="12.75" hidden="false" customHeight="false" outlineLevel="0" collapsed="false">
      <c r="A459" s="20" t="n">
        <v>37193</v>
      </c>
      <c r="B459" s="32" t="n">
        <f aca="false">VLOOKUP($A459,'NG Summary by Day'!$A$22:$F$480,4,FALSE())*1000</f>
        <v>-45607247.2005583</v>
      </c>
      <c r="C459" s="33" t="n">
        <f aca="false">VLOOKUP(A459,'NG Summary by Day'!$T$21:$W$486,4,FALSE())</f>
        <v>-46560090.863673</v>
      </c>
      <c r="D459" s="34" t="n">
        <f aca="false">B459-C459</f>
        <v>952843.663114719</v>
      </c>
      <c r="E459" s="32" t="n">
        <f aca="false">VLOOKUP(A459,'NG Summary by Day'!$A$22:$F$480,6,FALSE())*1000</f>
        <v>-45607247.2005583</v>
      </c>
      <c r="F459" s="34" t="n">
        <f aca="false">E459-C459</f>
        <v>952843.663114719</v>
      </c>
      <c r="G459" s="39"/>
      <c r="H459" s="35" t="n">
        <f aca="false">VLOOKUP(A459,'Power Summary by Day '!$A$19:$G$249,3,FALSE())</f>
        <v>11550832.4244868</v>
      </c>
      <c r="I459" s="33" t="n">
        <f aca="false">VLOOKUP(A459,'Power Summary by Day '!$Y$19:$AB$251,4,FALSE())</f>
        <v>21529835.7605285</v>
      </c>
      <c r="J459" s="34" t="n">
        <f aca="false">H459-I459</f>
        <v>-9979003.33604172</v>
      </c>
      <c r="K459" s="33" t="n">
        <f aca="false">VLOOKUP(A459,'Power Summary by Day '!$A$19:$G$249,7,FALSE())</f>
        <v>8860419.06487192</v>
      </c>
      <c r="L459" s="36" t="n">
        <f aca="false">K459-I459</f>
        <v>-12669416.6956566</v>
      </c>
      <c r="M459" s="39"/>
      <c r="N459" s="29"/>
      <c r="O459" s="30"/>
      <c r="P459" s="30"/>
      <c r="Q459" s="30"/>
      <c r="R459" s="30"/>
      <c r="S459" s="30"/>
      <c r="T459" s="30"/>
      <c r="U459" s="30"/>
      <c r="V459" s="30"/>
      <c r="W459" s="31"/>
      <c r="Y459" s="30"/>
      <c r="Z459" s="30"/>
      <c r="AA459" s="31"/>
      <c r="AB459" s="30"/>
      <c r="AC459" s="30"/>
      <c r="AD459" s="30"/>
      <c r="AE459" s="30"/>
      <c r="AF459" s="30"/>
      <c r="AG459" s="31"/>
    </row>
    <row r="460" customFormat="false" ht="12.75" hidden="false" customHeight="false" outlineLevel="0" collapsed="false">
      <c r="A460" s="20" t="n">
        <v>37194</v>
      </c>
      <c r="B460" s="32" t="n">
        <f aca="false">VLOOKUP($A460,'NG Summary by Day'!$A$22:$F$480,4,FALSE())*1000</f>
        <v>44398988.7819706</v>
      </c>
      <c r="C460" s="33" t="n">
        <f aca="false">VLOOKUP(A460,'NG Summary by Day'!$T$21:$W$486,4,FALSE())</f>
        <v>36655470.605908</v>
      </c>
      <c r="D460" s="34" t="n">
        <f aca="false">B460-C460</f>
        <v>7743518.17606261</v>
      </c>
      <c r="E460" s="32" t="n">
        <f aca="false">VLOOKUP(A460,'NG Summary by Day'!$A$22:$F$480,6,FALSE())*1000</f>
        <v>44398988.7819706</v>
      </c>
      <c r="F460" s="34" t="n">
        <f aca="false">E460-C460</f>
        <v>7743518.17606261</v>
      </c>
      <c r="G460" s="39"/>
      <c r="H460" s="35" t="n">
        <f aca="false">VLOOKUP(A460,'Power Summary by Day '!$A$19:$G$249,3,FALSE())</f>
        <v>1754299.53116469</v>
      </c>
      <c r="I460" s="33" t="n">
        <f aca="false">VLOOKUP(A460,'Power Summary by Day '!$Y$19:$AB$251,4,FALSE())</f>
        <v>1915540.68863504</v>
      </c>
      <c r="J460" s="34" t="n">
        <f aca="false">H460-I460</f>
        <v>-161241.157470347</v>
      </c>
      <c r="K460" s="33" t="n">
        <f aca="false">VLOOKUP(A460,'Power Summary by Day '!$A$19:$G$249,7,FALSE())</f>
        <v>3525159.27356715</v>
      </c>
      <c r="L460" s="36" t="n">
        <f aca="false">K460-I460</f>
        <v>1609618.58493211</v>
      </c>
      <c r="M460" s="39"/>
      <c r="N460" s="29"/>
      <c r="O460" s="30"/>
      <c r="P460" s="30"/>
      <c r="Q460" s="30"/>
      <c r="R460" s="30"/>
      <c r="S460" s="30"/>
      <c r="T460" s="30"/>
      <c r="U460" s="30"/>
      <c r="V460" s="30"/>
      <c r="W460" s="31"/>
      <c r="Y460" s="30"/>
      <c r="Z460" s="30"/>
      <c r="AA460" s="31"/>
      <c r="AB460" s="30"/>
      <c r="AC460" s="30"/>
      <c r="AD460" s="30"/>
      <c r="AE460" s="30"/>
      <c r="AF460" s="30"/>
      <c r="AG460" s="31"/>
    </row>
    <row r="461" customFormat="false" ht="12.75" hidden="false" customHeight="false" outlineLevel="0" collapsed="false">
      <c r="A461" s="20" t="n">
        <v>37195</v>
      </c>
      <c r="B461" s="32" t="n">
        <f aca="false">VLOOKUP($A461,'NG Summary by Day'!$A$22:$F$480,4,FALSE())*1000</f>
        <v>-21586521.5785928</v>
      </c>
      <c r="C461" s="33" t="n">
        <f aca="false">VLOOKUP(A461,'NG Summary by Day'!$T$21:$W$486,4,FALSE())</f>
        <v>-14537118.6567252</v>
      </c>
      <c r="D461" s="34" t="n">
        <f aca="false">B461-C461</f>
        <v>-7049402.92186761</v>
      </c>
      <c r="E461" s="32" t="n">
        <f aca="false">VLOOKUP(A461,'NG Summary by Day'!$A$22:$F$480,6,FALSE())*1000</f>
        <v>-21586521.5785928</v>
      </c>
      <c r="F461" s="34" t="n">
        <f aca="false">E461-C461</f>
        <v>-7049402.92186761</v>
      </c>
      <c r="G461" s="39"/>
      <c r="H461" s="35" t="n">
        <f aca="false">VLOOKUP(A461,'Power Summary by Day '!$A$19:$G$249,3,FALSE())</f>
        <v>-14731347.5303022</v>
      </c>
      <c r="I461" s="33" t="n">
        <f aca="false">VLOOKUP(A461,'Power Summary by Day '!$Y$19:$AB$251,4,FALSE())</f>
        <v>-4989704.79430273</v>
      </c>
      <c r="J461" s="34" t="n">
        <f aca="false">H461-I461</f>
        <v>-9741642.73599942</v>
      </c>
      <c r="K461" s="33" t="n">
        <f aca="false">VLOOKUP(A461,'Power Summary by Day '!$A$19:$G$249,7,FALSE())</f>
        <v>-16105936.3897385</v>
      </c>
      <c r="L461" s="36" t="n">
        <f aca="false">K461-I461</f>
        <v>-11116231.5954358</v>
      </c>
      <c r="M461" s="39"/>
      <c r="N461" s="29"/>
      <c r="O461" s="30"/>
      <c r="P461" s="30"/>
      <c r="Q461" s="30"/>
      <c r="R461" s="30"/>
      <c r="S461" s="30"/>
      <c r="T461" s="30"/>
      <c r="U461" s="30"/>
      <c r="V461" s="30"/>
      <c r="W461" s="31"/>
      <c r="Y461" s="30"/>
      <c r="Z461" s="30"/>
      <c r="AA461" s="31"/>
      <c r="AB461" s="30"/>
      <c r="AC461" s="30"/>
      <c r="AD461" s="30"/>
      <c r="AE461" s="30"/>
      <c r="AF461" s="30"/>
      <c r="AG461" s="31"/>
    </row>
    <row r="462" customFormat="false" ht="13.5" hidden="false" customHeight="false" outlineLevel="0" collapsed="false">
      <c r="A462" s="40" t="n">
        <v>37196</v>
      </c>
      <c r="B462" s="41" t="e">
        <f aca="false">VLOOKUP($A462,'NG Summary by Day'!$A$22:$F$480,4,FALSE())*1000</f>
        <v>#N/A</v>
      </c>
      <c r="C462" s="42" t="n">
        <f aca="false">VLOOKUP(A462,'NG Summary by Day'!$T$21:$W$486,4,FALSE())</f>
        <v>6125870.44260098</v>
      </c>
      <c r="D462" s="43" t="e">
        <f aca="false">B462-C462</f>
        <v>#N/A</v>
      </c>
      <c r="E462" s="41" t="e">
        <f aca="false">VLOOKUP(A462,'NG Summary by Day'!$A$22:$F$480,6,FALSE())*1000</f>
        <v>#N/A</v>
      </c>
      <c r="F462" s="43" t="e">
        <f aca="false">E462-C462</f>
        <v>#N/A</v>
      </c>
      <c r="G462" s="39"/>
      <c r="H462" s="44" t="n">
        <f aca="false">VLOOKUP(A462,'Power Summary by Day '!$A$19:$G$249,3,FALSE())</f>
        <v>4926385.19940729</v>
      </c>
      <c r="I462" s="45" t="n">
        <f aca="false">VLOOKUP(A462,'Power Summary by Day '!$Y$19:$AB$251,4,FALSE())</f>
        <v>2217198.7032959</v>
      </c>
      <c r="J462" s="46" t="n">
        <f aca="false">H462-I462</f>
        <v>2709186.49611139</v>
      </c>
      <c r="K462" s="45" t="n">
        <f aca="false">VLOOKUP(A462,'Power Summary by Day '!$A$19:$G$249,7,FALSE())</f>
        <v>5410844.82042042</v>
      </c>
      <c r="L462" s="47" t="n">
        <f aca="false">K462-I462</f>
        <v>3193646.11712452</v>
      </c>
      <c r="M462" s="39"/>
      <c r="N462" s="29"/>
      <c r="O462" s="30"/>
      <c r="P462" s="30"/>
      <c r="Q462" s="30"/>
      <c r="R462" s="30"/>
      <c r="S462" s="30"/>
      <c r="T462" s="30"/>
      <c r="U462" s="30"/>
      <c r="V462" s="30"/>
      <c r="W462" s="31"/>
      <c r="Y462" s="30"/>
      <c r="Z462" s="30"/>
      <c r="AA462" s="31"/>
      <c r="AB462" s="30"/>
      <c r="AC462" s="30"/>
      <c r="AD462" s="30"/>
      <c r="AE462" s="30"/>
      <c r="AF462" s="30"/>
      <c r="AG462" s="31"/>
    </row>
    <row r="463" customFormat="false" ht="12.75" hidden="false" customHeight="false" outlineLevel="0" collapsed="false">
      <c r="A463" s="48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29"/>
    </row>
    <row r="464" customFormat="false" ht="12.75" hidden="false" customHeight="false" outlineLevel="0" collapsed="false">
      <c r="A464" s="48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29"/>
    </row>
    <row r="465" customFormat="false" ht="12.75" hidden="false" customHeight="false" outlineLevel="0" collapsed="false">
      <c r="A465" s="48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29"/>
    </row>
    <row r="466" customFormat="false" ht="12.75" hidden="false" customHeight="false" outlineLevel="0" collapsed="false">
      <c r="A466" s="48"/>
      <c r="N466" s="29"/>
    </row>
    <row r="467" customFormat="false" ht="12.75" hidden="false" customHeight="false" outlineLevel="0" collapsed="false">
      <c r="A467" s="48"/>
      <c r="N467" s="29"/>
    </row>
    <row r="468" customFormat="false" ht="12.75" hidden="false" customHeight="false" outlineLevel="0" collapsed="false">
      <c r="A468" s="48"/>
      <c r="N468" s="29"/>
    </row>
    <row r="469" customFormat="false" ht="12.75" hidden="false" customHeight="false" outlineLevel="0" collapsed="false">
      <c r="A469" s="48"/>
      <c r="N469" s="29"/>
    </row>
    <row r="470" customFormat="false" ht="12.75" hidden="false" customHeight="false" outlineLevel="0" collapsed="false">
      <c r="A470" s="48"/>
      <c r="N470" s="29"/>
    </row>
    <row r="471" customFormat="false" ht="12.75" hidden="false" customHeight="false" outlineLevel="0" collapsed="false">
      <c r="A471" s="48"/>
      <c r="N471" s="29"/>
    </row>
    <row r="472" customFormat="false" ht="12.75" hidden="false" customHeight="false" outlineLevel="0" collapsed="false">
      <c r="A472" s="48"/>
      <c r="N472" s="29"/>
    </row>
    <row r="473" customFormat="false" ht="12.75" hidden="false" customHeight="false" outlineLevel="0" collapsed="false">
      <c r="A473" s="48"/>
      <c r="N473" s="29"/>
    </row>
    <row r="474" customFormat="false" ht="12.75" hidden="false" customHeight="false" outlineLevel="0" collapsed="false">
      <c r="A474" s="48"/>
      <c r="N474" s="29"/>
    </row>
    <row r="475" customFormat="false" ht="12.75" hidden="false" customHeight="false" outlineLevel="0" collapsed="false">
      <c r="A475" s="48"/>
      <c r="N475" s="29"/>
    </row>
    <row r="476" customFormat="false" ht="12.75" hidden="false" customHeight="false" outlineLevel="0" collapsed="false">
      <c r="A476" s="48"/>
      <c r="N476" s="29"/>
    </row>
    <row r="477" customFormat="false" ht="12.75" hidden="false" customHeight="false" outlineLevel="0" collapsed="false">
      <c r="A477" s="48"/>
      <c r="N477" s="29"/>
    </row>
    <row r="478" customFormat="false" ht="12.75" hidden="false" customHeight="false" outlineLevel="0" collapsed="false">
      <c r="A478" s="48"/>
      <c r="N478" s="29"/>
    </row>
    <row r="479" customFormat="false" ht="12.75" hidden="false" customHeight="false" outlineLevel="0" collapsed="false">
      <c r="A479" s="48"/>
      <c r="N479" s="29"/>
    </row>
    <row r="480" customFormat="false" ht="12.75" hidden="false" customHeight="false" outlineLevel="0" collapsed="false">
      <c r="A480" s="48"/>
      <c r="N480" s="29"/>
    </row>
    <row r="481" customFormat="false" ht="12.75" hidden="false" customHeight="false" outlineLevel="0" collapsed="false">
      <c r="A481" s="48"/>
      <c r="N481" s="29"/>
    </row>
    <row r="482" customFormat="false" ht="12.75" hidden="false" customHeight="false" outlineLevel="0" collapsed="false">
      <c r="A482" s="48"/>
      <c r="N482" s="29"/>
    </row>
    <row r="483" customFormat="false" ht="12.75" hidden="false" customHeight="false" outlineLevel="0" collapsed="false">
      <c r="A483" s="48"/>
      <c r="N483" s="29"/>
    </row>
    <row r="484" customFormat="false" ht="12.75" hidden="false" customHeight="false" outlineLevel="0" collapsed="false">
      <c r="A484" s="48"/>
      <c r="N484" s="29"/>
    </row>
    <row r="485" customFormat="false" ht="12.75" hidden="false" customHeight="false" outlineLevel="0" collapsed="false">
      <c r="A485" s="48"/>
      <c r="N485" s="29"/>
    </row>
    <row r="486" customFormat="false" ht="12.75" hidden="false" customHeight="false" outlineLevel="0" collapsed="false">
      <c r="A486" s="48"/>
      <c r="N486" s="29"/>
    </row>
    <row r="487" customFormat="false" ht="12.75" hidden="false" customHeight="false" outlineLevel="0" collapsed="false">
      <c r="A487" s="48"/>
      <c r="N487" s="29"/>
    </row>
    <row r="488" customFormat="false" ht="12.75" hidden="false" customHeight="false" outlineLevel="0" collapsed="false">
      <c r="A488" s="48"/>
      <c r="N488" s="29"/>
    </row>
    <row r="489" customFormat="false" ht="12.75" hidden="false" customHeight="false" outlineLevel="0" collapsed="false">
      <c r="A489" s="48"/>
      <c r="N489" s="29"/>
    </row>
    <row r="490" customFormat="false" ht="12.75" hidden="false" customHeight="false" outlineLevel="0" collapsed="false">
      <c r="A490" s="48"/>
      <c r="N490" s="29"/>
    </row>
    <row r="491" customFormat="false" ht="12.75" hidden="false" customHeight="false" outlineLevel="0" collapsed="false">
      <c r="A491" s="48"/>
      <c r="N491" s="29"/>
    </row>
    <row r="492" customFormat="false" ht="12.75" hidden="false" customHeight="false" outlineLevel="0" collapsed="false">
      <c r="A492" s="48"/>
      <c r="N492" s="29"/>
    </row>
    <row r="493" customFormat="false" ht="12.75" hidden="false" customHeight="false" outlineLevel="0" collapsed="false">
      <c r="A493" s="48"/>
      <c r="N493" s="29"/>
    </row>
    <row r="494" customFormat="false" ht="12.75" hidden="false" customHeight="false" outlineLevel="0" collapsed="false">
      <c r="A494" s="48"/>
      <c r="N494" s="29"/>
    </row>
    <row r="495" customFormat="false" ht="12.75" hidden="false" customHeight="false" outlineLevel="0" collapsed="false">
      <c r="A495" s="48"/>
      <c r="N495" s="29"/>
    </row>
    <row r="496" customFormat="false" ht="12.75" hidden="false" customHeight="false" outlineLevel="0" collapsed="false">
      <c r="A496" s="48"/>
      <c r="N496" s="29"/>
    </row>
    <row r="497" customFormat="false" ht="12.75" hidden="false" customHeight="false" outlineLevel="0" collapsed="false">
      <c r="A497" s="48"/>
      <c r="N497" s="29"/>
    </row>
    <row r="498" customFormat="false" ht="12.75" hidden="false" customHeight="false" outlineLevel="0" collapsed="false">
      <c r="A498" s="48"/>
      <c r="N498" s="29"/>
    </row>
    <row r="499" customFormat="false" ht="12.75" hidden="false" customHeight="false" outlineLevel="0" collapsed="false">
      <c r="A499" s="48"/>
      <c r="N499" s="29"/>
    </row>
    <row r="500" customFormat="false" ht="12.75" hidden="false" customHeight="false" outlineLevel="0" collapsed="false">
      <c r="A500" s="48"/>
      <c r="N500" s="29"/>
    </row>
    <row r="501" customFormat="false" ht="12.75" hidden="false" customHeight="false" outlineLevel="0" collapsed="false">
      <c r="A501" s="48"/>
      <c r="N501" s="29"/>
    </row>
    <row r="502" customFormat="false" ht="12.75" hidden="false" customHeight="false" outlineLevel="0" collapsed="false">
      <c r="A502" s="48"/>
      <c r="N502" s="29"/>
    </row>
    <row r="503" customFormat="false" ht="12.75" hidden="false" customHeight="false" outlineLevel="0" collapsed="false">
      <c r="A503" s="48"/>
      <c r="N503" s="29"/>
    </row>
    <row r="504" customFormat="false" ht="12.75" hidden="false" customHeight="false" outlineLevel="0" collapsed="false">
      <c r="A504" s="48"/>
      <c r="N504" s="29"/>
    </row>
    <row r="505" customFormat="false" ht="12.75" hidden="false" customHeight="false" outlineLevel="0" collapsed="false">
      <c r="A505" s="48"/>
      <c r="N505" s="29"/>
    </row>
    <row r="506" customFormat="false" ht="12.75" hidden="false" customHeight="false" outlineLevel="0" collapsed="false">
      <c r="A506" s="48"/>
      <c r="N506" s="29"/>
    </row>
    <row r="507" customFormat="false" ht="12.75" hidden="false" customHeight="false" outlineLevel="0" collapsed="false">
      <c r="A507" s="48"/>
      <c r="N507" s="29"/>
    </row>
    <row r="508" customFormat="false" ht="12.75" hidden="false" customHeight="false" outlineLevel="0" collapsed="false">
      <c r="A508" s="48"/>
      <c r="N508" s="29"/>
    </row>
    <row r="509" customFormat="false" ht="12.75" hidden="false" customHeight="false" outlineLevel="0" collapsed="false">
      <c r="A509" s="48"/>
      <c r="N509" s="29"/>
    </row>
    <row r="510" customFormat="false" ht="12.75" hidden="false" customHeight="false" outlineLevel="0" collapsed="false">
      <c r="A510" s="48"/>
      <c r="N510" s="29"/>
    </row>
    <row r="511" customFormat="false" ht="12.75" hidden="false" customHeight="false" outlineLevel="0" collapsed="false">
      <c r="A511" s="48"/>
      <c r="N511" s="29"/>
    </row>
    <row r="512" customFormat="false" ht="12.75" hidden="false" customHeight="false" outlineLevel="0" collapsed="false">
      <c r="A512" s="48"/>
      <c r="N512" s="29"/>
    </row>
    <row r="513" customFormat="false" ht="12.75" hidden="false" customHeight="false" outlineLevel="0" collapsed="false">
      <c r="A513" s="48"/>
      <c r="N513" s="29"/>
    </row>
    <row r="514" customFormat="false" ht="12.75" hidden="false" customHeight="false" outlineLevel="0" collapsed="false">
      <c r="A514" s="48"/>
      <c r="N514" s="29"/>
    </row>
    <row r="515" customFormat="false" ht="12.75" hidden="false" customHeight="false" outlineLevel="0" collapsed="false">
      <c r="A515" s="48"/>
      <c r="N515" s="29"/>
    </row>
    <row r="516" customFormat="false" ht="12.75" hidden="false" customHeight="false" outlineLevel="0" collapsed="false">
      <c r="A516" s="48"/>
      <c r="N516" s="29"/>
    </row>
    <row r="517" customFormat="false" ht="12.75" hidden="false" customHeight="false" outlineLevel="0" collapsed="false">
      <c r="A517" s="48"/>
      <c r="N517" s="29"/>
    </row>
    <row r="518" customFormat="false" ht="12.75" hidden="false" customHeight="false" outlineLevel="0" collapsed="false">
      <c r="A518" s="48"/>
      <c r="N518" s="29"/>
    </row>
    <row r="519" customFormat="false" ht="12.75" hidden="false" customHeight="false" outlineLevel="0" collapsed="false">
      <c r="A519" s="48"/>
      <c r="N519" s="29"/>
    </row>
    <row r="520" customFormat="false" ht="12.75" hidden="false" customHeight="false" outlineLevel="0" collapsed="false">
      <c r="A520" s="48"/>
      <c r="N520" s="29"/>
    </row>
    <row r="521" customFormat="false" ht="12.75" hidden="false" customHeight="false" outlineLevel="0" collapsed="false">
      <c r="A521" s="48"/>
      <c r="N521" s="29"/>
    </row>
    <row r="522" customFormat="false" ht="12.75" hidden="false" customHeight="false" outlineLevel="0" collapsed="false">
      <c r="A522" s="48"/>
      <c r="N522" s="29"/>
    </row>
    <row r="523" customFormat="false" ht="12.75" hidden="false" customHeight="false" outlineLevel="0" collapsed="false">
      <c r="A523" s="48"/>
      <c r="N523" s="29"/>
    </row>
    <row r="524" customFormat="false" ht="12.75" hidden="false" customHeight="false" outlineLevel="0" collapsed="false">
      <c r="A524" s="48"/>
      <c r="N524" s="29"/>
    </row>
    <row r="525" customFormat="false" ht="12.75" hidden="false" customHeight="false" outlineLevel="0" collapsed="false">
      <c r="A525" s="48"/>
      <c r="N525" s="29"/>
    </row>
    <row r="526" customFormat="false" ht="12.75" hidden="false" customHeight="false" outlineLevel="0" collapsed="false">
      <c r="A526" s="48"/>
      <c r="N526" s="29"/>
    </row>
    <row r="527" customFormat="false" ht="12.75" hidden="false" customHeight="false" outlineLevel="0" collapsed="false">
      <c r="A527" s="48"/>
      <c r="N527" s="29"/>
    </row>
    <row r="528" customFormat="false" ht="12.75" hidden="false" customHeight="false" outlineLevel="0" collapsed="false">
      <c r="A528" s="48"/>
      <c r="N528" s="29"/>
    </row>
    <row r="529" customFormat="false" ht="12.75" hidden="false" customHeight="false" outlineLevel="0" collapsed="false">
      <c r="A529" s="48"/>
      <c r="N529" s="29"/>
    </row>
    <row r="530" customFormat="false" ht="12.75" hidden="false" customHeight="false" outlineLevel="0" collapsed="false">
      <c r="A530" s="48"/>
      <c r="N530" s="29"/>
    </row>
    <row r="531" customFormat="false" ht="12.75" hidden="false" customHeight="false" outlineLevel="0" collapsed="false">
      <c r="A531" s="48"/>
      <c r="N531" s="29"/>
    </row>
    <row r="532" customFormat="false" ht="12.75" hidden="false" customHeight="false" outlineLevel="0" collapsed="false">
      <c r="A532" s="48"/>
      <c r="N532" s="29"/>
    </row>
    <row r="533" customFormat="false" ht="12.75" hidden="false" customHeight="false" outlineLevel="0" collapsed="false">
      <c r="A533" s="48"/>
      <c r="N533" s="29"/>
    </row>
    <row r="534" customFormat="false" ht="12.75" hidden="false" customHeight="false" outlineLevel="0" collapsed="false">
      <c r="A534" s="48"/>
      <c r="N534" s="29"/>
    </row>
    <row r="535" customFormat="false" ht="12.75" hidden="false" customHeight="false" outlineLevel="0" collapsed="false">
      <c r="A535" s="48"/>
      <c r="N535" s="29"/>
    </row>
    <row r="536" customFormat="false" ht="12.75" hidden="false" customHeight="false" outlineLevel="0" collapsed="false">
      <c r="A536" s="48"/>
      <c r="N536" s="29"/>
    </row>
    <row r="537" customFormat="false" ht="12.75" hidden="false" customHeight="false" outlineLevel="0" collapsed="false">
      <c r="A537" s="48"/>
      <c r="N537" s="29"/>
    </row>
    <row r="538" customFormat="false" ht="12.75" hidden="false" customHeight="false" outlineLevel="0" collapsed="false">
      <c r="A538" s="48"/>
      <c r="N538" s="29"/>
    </row>
    <row r="539" customFormat="false" ht="12.75" hidden="false" customHeight="false" outlineLevel="0" collapsed="false">
      <c r="A539" s="48"/>
      <c r="N539" s="29"/>
    </row>
    <row r="540" customFormat="false" ht="12.75" hidden="false" customHeight="false" outlineLevel="0" collapsed="false">
      <c r="A540" s="48"/>
      <c r="N540" s="29"/>
    </row>
    <row r="541" customFormat="false" ht="12.75" hidden="false" customHeight="false" outlineLevel="0" collapsed="false">
      <c r="A541" s="48"/>
      <c r="N541" s="29"/>
    </row>
    <row r="542" customFormat="false" ht="12.75" hidden="false" customHeight="false" outlineLevel="0" collapsed="false">
      <c r="A542" s="48"/>
      <c r="N542" s="29"/>
    </row>
    <row r="543" customFormat="false" ht="12.75" hidden="false" customHeight="false" outlineLevel="0" collapsed="false">
      <c r="A543" s="48"/>
      <c r="N543" s="29"/>
    </row>
    <row r="544" customFormat="false" ht="12.75" hidden="false" customHeight="false" outlineLevel="0" collapsed="false">
      <c r="A544" s="48"/>
      <c r="N544" s="29"/>
    </row>
    <row r="545" customFormat="false" ht="12.75" hidden="false" customHeight="false" outlineLevel="0" collapsed="false">
      <c r="A545" s="48"/>
      <c r="N545" s="29"/>
    </row>
    <row r="546" customFormat="false" ht="12.75" hidden="false" customHeight="false" outlineLevel="0" collapsed="false">
      <c r="A546" s="48"/>
      <c r="N546" s="29"/>
    </row>
    <row r="547" customFormat="false" ht="12.75" hidden="false" customHeight="false" outlineLevel="0" collapsed="false">
      <c r="A547" s="48"/>
      <c r="N547" s="29"/>
    </row>
    <row r="548" customFormat="false" ht="12.75" hidden="false" customHeight="false" outlineLevel="0" collapsed="false">
      <c r="A548" s="48"/>
      <c r="N548" s="29"/>
    </row>
    <row r="549" customFormat="false" ht="12.75" hidden="false" customHeight="false" outlineLevel="0" collapsed="false">
      <c r="A549" s="48"/>
      <c r="N549" s="29"/>
    </row>
    <row r="550" customFormat="false" ht="12.75" hidden="false" customHeight="false" outlineLevel="0" collapsed="false">
      <c r="A550" s="48"/>
      <c r="N550" s="29"/>
    </row>
    <row r="551" customFormat="false" ht="12.75" hidden="false" customHeight="false" outlineLevel="0" collapsed="false">
      <c r="A551" s="48"/>
      <c r="N551" s="29"/>
    </row>
    <row r="552" customFormat="false" ht="12.75" hidden="false" customHeight="false" outlineLevel="0" collapsed="false">
      <c r="A552" s="48"/>
      <c r="N552" s="29"/>
    </row>
    <row r="553" customFormat="false" ht="12.75" hidden="false" customHeight="false" outlineLevel="0" collapsed="false">
      <c r="A553" s="48"/>
      <c r="N553" s="29"/>
    </row>
    <row r="554" customFormat="false" ht="12.75" hidden="false" customHeight="false" outlineLevel="0" collapsed="false">
      <c r="A554" s="48"/>
      <c r="N554" s="29"/>
    </row>
    <row r="555" customFormat="false" ht="12.75" hidden="false" customHeight="false" outlineLevel="0" collapsed="false">
      <c r="A555" s="48"/>
      <c r="N555" s="29"/>
    </row>
    <row r="556" customFormat="false" ht="12.75" hidden="false" customHeight="false" outlineLevel="0" collapsed="false">
      <c r="A556" s="48"/>
      <c r="N556" s="29"/>
    </row>
    <row r="557" customFormat="false" ht="12.75" hidden="false" customHeight="false" outlineLevel="0" collapsed="false">
      <c r="A557" s="48"/>
      <c r="N557" s="29"/>
    </row>
    <row r="558" customFormat="false" ht="12.75" hidden="false" customHeight="false" outlineLevel="0" collapsed="false">
      <c r="A558" s="48"/>
      <c r="N558" s="29"/>
    </row>
    <row r="559" customFormat="false" ht="12.75" hidden="false" customHeight="false" outlineLevel="0" collapsed="false">
      <c r="A559" s="48"/>
      <c r="N559" s="29"/>
    </row>
    <row r="560" customFormat="false" ht="12.75" hidden="false" customHeight="false" outlineLevel="0" collapsed="false">
      <c r="A560" s="48"/>
      <c r="N560" s="29"/>
    </row>
    <row r="561" customFormat="false" ht="12.75" hidden="false" customHeight="false" outlineLevel="0" collapsed="false">
      <c r="A561" s="48"/>
      <c r="N561" s="29"/>
    </row>
    <row r="562" customFormat="false" ht="12.75" hidden="false" customHeight="false" outlineLevel="0" collapsed="false">
      <c r="A562" s="48"/>
      <c r="N562" s="29"/>
    </row>
    <row r="563" customFormat="false" ht="12.75" hidden="false" customHeight="false" outlineLevel="0" collapsed="false">
      <c r="A563" s="48"/>
      <c r="N563" s="29"/>
    </row>
    <row r="564" customFormat="false" ht="12.75" hidden="false" customHeight="false" outlineLevel="0" collapsed="false">
      <c r="A564" s="48"/>
      <c r="N564" s="29"/>
    </row>
    <row r="565" customFormat="false" ht="12.75" hidden="false" customHeight="false" outlineLevel="0" collapsed="false">
      <c r="A565" s="48"/>
      <c r="N565" s="29"/>
    </row>
    <row r="566" customFormat="false" ht="12.75" hidden="false" customHeight="false" outlineLevel="0" collapsed="false">
      <c r="A566" s="48"/>
      <c r="N566" s="29"/>
    </row>
    <row r="567" customFormat="false" ht="12.75" hidden="false" customHeight="false" outlineLevel="0" collapsed="false">
      <c r="A567" s="48"/>
      <c r="N567" s="29"/>
    </row>
    <row r="568" customFormat="false" ht="12.75" hidden="false" customHeight="false" outlineLevel="0" collapsed="false">
      <c r="A568" s="48"/>
      <c r="N568" s="29"/>
    </row>
    <row r="569" customFormat="false" ht="12.75" hidden="false" customHeight="false" outlineLevel="0" collapsed="false">
      <c r="A569" s="48"/>
      <c r="N569" s="29"/>
    </row>
    <row r="570" customFormat="false" ht="12.75" hidden="false" customHeight="false" outlineLevel="0" collapsed="false">
      <c r="A570" s="48"/>
      <c r="N570" s="29"/>
    </row>
    <row r="571" customFormat="false" ht="12.75" hidden="false" customHeight="false" outlineLevel="0" collapsed="false">
      <c r="A571" s="48"/>
      <c r="N571" s="29"/>
    </row>
    <row r="572" customFormat="false" ht="12.75" hidden="false" customHeight="false" outlineLevel="0" collapsed="false">
      <c r="A572" s="48"/>
      <c r="N572" s="29"/>
    </row>
    <row r="573" customFormat="false" ht="12.75" hidden="false" customHeight="false" outlineLevel="0" collapsed="false">
      <c r="A573" s="48"/>
      <c r="N573" s="29"/>
    </row>
    <row r="574" customFormat="false" ht="12.75" hidden="false" customHeight="false" outlineLevel="0" collapsed="false">
      <c r="A574" s="48"/>
      <c r="N574" s="29"/>
    </row>
    <row r="575" customFormat="false" ht="12.75" hidden="false" customHeight="false" outlineLevel="0" collapsed="false">
      <c r="A575" s="48"/>
      <c r="N575" s="29"/>
    </row>
    <row r="576" customFormat="false" ht="12.75" hidden="false" customHeight="false" outlineLevel="0" collapsed="false">
      <c r="A576" s="48"/>
      <c r="N576" s="29"/>
    </row>
    <row r="577" customFormat="false" ht="12.75" hidden="false" customHeight="false" outlineLevel="0" collapsed="false">
      <c r="A577" s="48"/>
      <c r="N577" s="29"/>
    </row>
    <row r="578" customFormat="false" ht="12.75" hidden="false" customHeight="false" outlineLevel="0" collapsed="false">
      <c r="A578" s="48"/>
      <c r="N578" s="29"/>
    </row>
    <row r="579" customFormat="false" ht="12.75" hidden="false" customHeight="false" outlineLevel="0" collapsed="false">
      <c r="A579" s="48"/>
      <c r="N579" s="29"/>
    </row>
    <row r="580" customFormat="false" ht="12.75" hidden="false" customHeight="false" outlineLevel="0" collapsed="false">
      <c r="A580" s="48"/>
      <c r="N580" s="29"/>
    </row>
    <row r="581" customFormat="false" ht="12.75" hidden="false" customHeight="false" outlineLevel="0" collapsed="false">
      <c r="A581" s="48"/>
      <c r="N581" s="29"/>
    </row>
    <row r="582" customFormat="false" ht="12.75" hidden="false" customHeight="false" outlineLevel="0" collapsed="false">
      <c r="A582" s="48"/>
      <c r="N582" s="29"/>
    </row>
    <row r="583" customFormat="false" ht="12.75" hidden="false" customHeight="false" outlineLevel="0" collapsed="false">
      <c r="A583" s="48"/>
      <c r="N583" s="29"/>
    </row>
    <row r="584" customFormat="false" ht="12.75" hidden="false" customHeight="false" outlineLevel="0" collapsed="false">
      <c r="A584" s="48"/>
      <c r="N584" s="29"/>
    </row>
    <row r="585" customFormat="false" ht="12.75" hidden="false" customHeight="false" outlineLevel="0" collapsed="false">
      <c r="A585" s="48"/>
      <c r="N585" s="29"/>
    </row>
    <row r="586" customFormat="false" ht="12.75" hidden="false" customHeight="false" outlineLevel="0" collapsed="false">
      <c r="A586" s="48"/>
      <c r="N586" s="29"/>
    </row>
    <row r="587" customFormat="false" ht="12.75" hidden="false" customHeight="false" outlineLevel="0" collapsed="false">
      <c r="A587" s="48"/>
      <c r="N587" s="29"/>
    </row>
    <row r="588" customFormat="false" ht="12.75" hidden="false" customHeight="false" outlineLevel="0" collapsed="false">
      <c r="A588" s="48"/>
      <c r="N588" s="29"/>
    </row>
    <row r="589" customFormat="false" ht="12.75" hidden="false" customHeight="false" outlineLevel="0" collapsed="false">
      <c r="A589" s="48"/>
      <c r="N589" s="29"/>
    </row>
    <row r="590" customFormat="false" ht="12.75" hidden="false" customHeight="false" outlineLevel="0" collapsed="false">
      <c r="A590" s="48"/>
      <c r="N590" s="29"/>
    </row>
    <row r="591" customFormat="false" ht="12.75" hidden="false" customHeight="false" outlineLevel="0" collapsed="false">
      <c r="A591" s="48"/>
      <c r="N591" s="29"/>
    </row>
    <row r="592" customFormat="false" ht="12.75" hidden="false" customHeight="false" outlineLevel="0" collapsed="false">
      <c r="A592" s="48"/>
      <c r="N592" s="29"/>
    </row>
    <row r="593" customFormat="false" ht="12.75" hidden="false" customHeight="false" outlineLevel="0" collapsed="false">
      <c r="A593" s="48"/>
      <c r="N593" s="29"/>
    </row>
    <row r="594" customFormat="false" ht="12.75" hidden="false" customHeight="false" outlineLevel="0" collapsed="false">
      <c r="A594" s="48"/>
      <c r="N594" s="29"/>
    </row>
    <row r="595" customFormat="false" ht="12.75" hidden="false" customHeight="false" outlineLevel="0" collapsed="false">
      <c r="A595" s="48"/>
      <c r="N595" s="29"/>
    </row>
    <row r="596" customFormat="false" ht="12.75" hidden="false" customHeight="false" outlineLevel="0" collapsed="false">
      <c r="A596" s="48"/>
      <c r="N596" s="29"/>
    </row>
    <row r="597" customFormat="false" ht="12.75" hidden="false" customHeight="false" outlineLevel="0" collapsed="false">
      <c r="A597" s="48"/>
      <c r="N597" s="29"/>
    </row>
    <row r="598" customFormat="false" ht="12.75" hidden="false" customHeight="false" outlineLevel="0" collapsed="false">
      <c r="A598" s="48"/>
      <c r="N598" s="29"/>
    </row>
    <row r="599" customFormat="false" ht="12.75" hidden="false" customHeight="false" outlineLevel="0" collapsed="false">
      <c r="A599" s="48"/>
      <c r="N599" s="29"/>
    </row>
    <row r="600" customFormat="false" ht="12.75" hidden="false" customHeight="false" outlineLevel="0" collapsed="false">
      <c r="A600" s="48"/>
      <c r="N600" s="29"/>
    </row>
    <row r="601" customFormat="false" ht="12.75" hidden="false" customHeight="false" outlineLevel="0" collapsed="false">
      <c r="A601" s="48"/>
      <c r="N601" s="29"/>
    </row>
    <row r="602" customFormat="false" ht="12.75" hidden="false" customHeight="false" outlineLevel="0" collapsed="false">
      <c r="A602" s="48"/>
      <c r="N602" s="29"/>
    </row>
    <row r="603" customFormat="false" ht="12.75" hidden="false" customHeight="false" outlineLevel="0" collapsed="false">
      <c r="A603" s="48"/>
      <c r="N603" s="29"/>
    </row>
    <row r="604" customFormat="false" ht="12.75" hidden="false" customHeight="false" outlineLevel="0" collapsed="false">
      <c r="A604" s="48"/>
      <c r="N604" s="29"/>
    </row>
    <row r="605" customFormat="false" ht="12.75" hidden="false" customHeight="false" outlineLevel="0" collapsed="false">
      <c r="A605" s="48"/>
      <c r="N605" s="29"/>
    </row>
    <row r="606" customFormat="false" ht="12.75" hidden="false" customHeight="false" outlineLevel="0" collapsed="false">
      <c r="A606" s="48"/>
      <c r="N606" s="29"/>
    </row>
    <row r="607" customFormat="false" ht="12.75" hidden="false" customHeight="false" outlineLevel="0" collapsed="false">
      <c r="A607" s="48"/>
      <c r="N607" s="29"/>
    </row>
    <row r="608" customFormat="false" ht="12.75" hidden="false" customHeight="false" outlineLevel="0" collapsed="false">
      <c r="A608" s="48"/>
      <c r="N608" s="29"/>
    </row>
    <row r="609" customFormat="false" ht="12.75" hidden="false" customHeight="false" outlineLevel="0" collapsed="false">
      <c r="A609" s="48"/>
      <c r="N609" s="29"/>
    </row>
    <row r="610" customFormat="false" ht="12.75" hidden="false" customHeight="false" outlineLevel="0" collapsed="false">
      <c r="A610" s="48"/>
      <c r="N610" s="29"/>
    </row>
    <row r="611" customFormat="false" ht="12.75" hidden="false" customHeight="false" outlineLevel="0" collapsed="false">
      <c r="A611" s="48"/>
      <c r="N611" s="29"/>
    </row>
    <row r="612" customFormat="false" ht="12.75" hidden="false" customHeight="false" outlineLevel="0" collapsed="false">
      <c r="A612" s="48"/>
      <c r="N612" s="29"/>
    </row>
    <row r="613" customFormat="false" ht="12.75" hidden="false" customHeight="false" outlineLevel="0" collapsed="false">
      <c r="A613" s="48"/>
      <c r="N613" s="29"/>
    </row>
    <row r="614" customFormat="false" ht="12.75" hidden="false" customHeight="false" outlineLevel="0" collapsed="false">
      <c r="A614" s="48"/>
      <c r="N614" s="29"/>
    </row>
    <row r="615" customFormat="false" ht="12.75" hidden="false" customHeight="false" outlineLevel="0" collapsed="false">
      <c r="A615" s="48"/>
      <c r="N615" s="29"/>
    </row>
    <row r="616" customFormat="false" ht="12.75" hidden="false" customHeight="false" outlineLevel="0" collapsed="false">
      <c r="A616" s="48"/>
      <c r="N616" s="29"/>
    </row>
    <row r="617" customFormat="false" ht="12.75" hidden="false" customHeight="false" outlineLevel="0" collapsed="false">
      <c r="A617" s="48"/>
      <c r="N617" s="29"/>
    </row>
    <row r="618" customFormat="false" ht="12.75" hidden="false" customHeight="false" outlineLevel="0" collapsed="false">
      <c r="A618" s="48"/>
      <c r="N618" s="29"/>
    </row>
    <row r="619" customFormat="false" ht="12.75" hidden="false" customHeight="false" outlineLevel="0" collapsed="false">
      <c r="A619" s="48"/>
      <c r="N619" s="29"/>
    </row>
    <row r="620" customFormat="false" ht="12.75" hidden="false" customHeight="false" outlineLevel="0" collapsed="false">
      <c r="A620" s="48"/>
      <c r="N620" s="29"/>
    </row>
    <row r="621" customFormat="false" ht="12.75" hidden="false" customHeight="false" outlineLevel="0" collapsed="false">
      <c r="A621" s="48"/>
      <c r="N621" s="29"/>
    </row>
    <row r="622" customFormat="false" ht="12.75" hidden="false" customHeight="false" outlineLevel="0" collapsed="false">
      <c r="A622" s="48"/>
      <c r="N622" s="29"/>
    </row>
    <row r="623" customFormat="false" ht="12.75" hidden="false" customHeight="false" outlineLevel="0" collapsed="false">
      <c r="A623" s="48"/>
      <c r="N623" s="29"/>
    </row>
    <row r="624" customFormat="false" ht="12.75" hidden="false" customHeight="false" outlineLevel="0" collapsed="false">
      <c r="A624" s="48"/>
      <c r="N624" s="29"/>
    </row>
    <row r="625" customFormat="false" ht="12.75" hidden="false" customHeight="false" outlineLevel="0" collapsed="false">
      <c r="A625" s="48"/>
      <c r="N625" s="29"/>
    </row>
    <row r="626" customFormat="false" ht="12.75" hidden="false" customHeight="false" outlineLevel="0" collapsed="false">
      <c r="A626" s="48"/>
      <c r="N626" s="29"/>
    </row>
    <row r="627" customFormat="false" ht="12.75" hidden="false" customHeight="false" outlineLevel="0" collapsed="false">
      <c r="A627" s="48"/>
      <c r="N627" s="29"/>
    </row>
    <row r="628" customFormat="false" ht="12.75" hidden="false" customHeight="false" outlineLevel="0" collapsed="false">
      <c r="A628" s="48"/>
      <c r="N628" s="29"/>
    </row>
    <row r="629" customFormat="false" ht="12.75" hidden="false" customHeight="false" outlineLevel="0" collapsed="false">
      <c r="A629" s="48"/>
      <c r="N629" s="29"/>
    </row>
    <row r="630" customFormat="false" ht="12.75" hidden="false" customHeight="false" outlineLevel="0" collapsed="false">
      <c r="A630" s="48"/>
      <c r="N630" s="29"/>
    </row>
    <row r="631" customFormat="false" ht="12.75" hidden="false" customHeight="false" outlineLevel="0" collapsed="false">
      <c r="A631" s="48"/>
      <c r="N631" s="29"/>
    </row>
    <row r="632" customFormat="false" ht="12.75" hidden="false" customHeight="false" outlineLevel="0" collapsed="false">
      <c r="A632" s="48"/>
      <c r="N632" s="29"/>
    </row>
    <row r="633" customFormat="false" ht="12.75" hidden="false" customHeight="false" outlineLevel="0" collapsed="false">
      <c r="A633" s="48"/>
      <c r="N633" s="29"/>
    </row>
    <row r="634" customFormat="false" ht="12.75" hidden="false" customHeight="false" outlineLevel="0" collapsed="false">
      <c r="A634" s="48"/>
      <c r="N634" s="29"/>
    </row>
    <row r="635" customFormat="false" ht="12.75" hidden="false" customHeight="false" outlineLevel="0" collapsed="false">
      <c r="A635" s="48"/>
      <c r="N635" s="29"/>
    </row>
    <row r="636" customFormat="false" ht="12.75" hidden="false" customHeight="false" outlineLevel="0" collapsed="false">
      <c r="A636" s="48"/>
      <c r="N636" s="29"/>
    </row>
    <row r="637" customFormat="false" ht="12.75" hidden="false" customHeight="false" outlineLevel="0" collapsed="false">
      <c r="A637" s="48"/>
      <c r="N637" s="29"/>
    </row>
    <row r="638" customFormat="false" ht="12.75" hidden="false" customHeight="false" outlineLevel="0" collapsed="false">
      <c r="A638" s="48"/>
      <c r="N638" s="29"/>
    </row>
    <row r="639" customFormat="false" ht="12.75" hidden="false" customHeight="false" outlineLevel="0" collapsed="false">
      <c r="A639" s="48"/>
      <c r="N639" s="29"/>
    </row>
    <row r="640" customFormat="false" ht="12.75" hidden="false" customHeight="false" outlineLevel="0" collapsed="false">
      <c r="A640" s="48"/>
      <c r="N640" s="29"/>
    </row>
    <row r="641" customFormat="false" ht="12.75" hidden="false" customHeight="false" outlineLevel="0" collapsed="false">
      <c r="A641" s="48"/>
      <c r="N641" s="29"/>
    </row>
    <row r="642" customFormat="false" ht="12.75" hidden="false" customHeight="false" outlineLevel="0" collapsed="false">
      <c r="A642" s="48"/>
      <c r="N642" s="29"/>
    </row>
    <row r="643" customFormat="false" ht="12.75" hidden="false" customHeight="false" outlineLevel="0" collapsed="false">
      <c r="A643" s="48"/>
      <c r="N643" s="29"/>
    </row>
    <row r="644" customFormat="false" ht="12.75" hidden="false" customHeight="false" outlineLevel="0" collapsed="false">
      <c r="A644" s="48"/>
      <c r="N644" s="29"/>
    </row>
    <row r="645" customFormat="false" ht="12.75" hidden="false" customHeight="false" outlineLevel="0" collapsed="false">
      <c r="A645" s="48"/>
      <c r="N645" s="29"/>
    </row>
    <row r="646" customFormat="false" ht="12.75" hidden="false" customHeight="false" outlineLevel="0" collapsed="false">
      <c r="A646" s="48"/>
      <c r="N646" s="29"/>
    </row>
    <row r="647" customFormat="false" ht="12.75" hidden="false" customHeight="false" outlineLevel="0" collapsed="false">
      <c r="A647" s="48"/>
      <c r="N647" s="29"/>
    </row>
    <row r="648" customFormat="false" ht="12.75" hidden="false" customHeight="false" outlineLevel="0" collapsed="false">
      <c r="A648" s="48"/>
      <c r="N648" s="29"/>
    </row>
    <row r="649" customFormat="false" ht="12.75" hidden="false" customHeight="false" outlineLevel="0" collapsed="false">
      <c r="A649" s="48"/>
      <c r="N649" s="29"/>
    </row>
    <row r="650" customFormat="false" ht="12.75" hidden="false" customHeight="false" outlineLevel="0" collapsed="false">
      <c r="A650" s="48"/>
      <c r="N650" s="29"/>
    </row>
    <row r="651" customFormat="false" ht="12.75" hidden="false" customHeight="false" outlineLevel="0" collapsed="false">
      <c r="A651" s="48"/>
      <c r="N651" s="29"/>
    </row>
    <row r="652" customFormat="false" ht="12.75" hidden="false" customHeight="false" outlineLevel="0" collapsed="false">
      <c r="A652" s="48"/>
      <c r="N652" s="29"/>
    </row>
    <row r="653" customFormat="false" ht="12.75" hidden="false" customHeight="false" outlineLevel="0" collapsed="false">
      <c r="A653" s="48"/>
      <c r="N653" s="29"/>
    </row>
    <row r="654" customFormat="false" ht="12.75" hidden="false" customHeight="false" outlineLevel="0" collapsed="false">
      <c r="A654" s="48"/>
      <c r="N654" s="29"/>
    </row>
    <row r="655" customFormat="false" ht="12.75" hidden="false" customHeight="false" outlineLevel="0" collapsed="false">
      <c r="A655" s="48"/>
      <c r="N655" s="29"/>
    </row>
    <row r="656" customFormat="false" ht="12.75" hidden="false" customHeight="false" outlineLevel="0" collapsed="false">
      <c r="A656" s="48"/>
      <c r="N656" s="29"/>
    </row>
    <row r="657" customFormat="false" ht="12.75" hidden="false" customHeight="false" outlineLevel="0" collapsed="false">
      <c r="A657" s="48"/>
      <c r="N657" s="29"/>
    </row>
    <row r="658" customFormat="false" ht="12.75" hidden="false" customHeight="false" outlineLevel="0" collapsed="false">
      <c r="A658" s="48"/>
      <c r="N658" s="29"/>
    </row>
    <row r="659" customFormat="false" ht="12.75" hidden="false" customHeight="false" outlineLevel="0" collapsed="false">
      <c r="A659" s="48"/>
      <c r="N659" s="29"/>
    </row>
    <row r="660" customFormat="false" ht="12.75" hidden="false" customHeight="false" outlineLevel="0" collapsed="false">
      <c r="A660" s="48"/>
      <c r="N660" s="29"/>
    </row>
    <row r="661" customFormat="false" ht="12.75" hidden="false" customHeight="false" outlineLevel="0" collapsed="false">
      <c r="A661" s="48"/>
      <c r="N661" s="29"/>
    </row>
    <row r="662" customFormat="false" ht="12.75" hidden="false" customHeight="false" outlineLevel="0" collapsed="false">
      <c r="A662" s="48"/>
      <c r="N662" s="29"/>
    </row>
    <row r="663" customFormat="false" ht="12.75" hidden="false" customHeight="false" outlineLevel="0" collapsed="false">
      <c r="A663" s="48"/>
      <c r="N663" s="29"/>
    </row>
    <row r="664" customFormat="false" ht="12.75" hidden="false" customHeight="false" outlineLevel="0" collapsed="false">
      <c r="A664" s="48"/>
      <c r="N664" s="29"/>
    </row>
    <row r="665" customFormat="false" ht="12.75" hidden="false" customHeight="false" outlineLevel="0" collapsed="false">
      <c r="A665" s="48"/>
      <c r="N665" s="29"/>
    </row>
    <row r="666" customFormat="false" ht="12.75" hidden="false" customHeight="false" outlineLevel="0" collapsed="false">
      <c r="A666" s="48"/>
      <c r="N666" s="29"/>
    </row>
    <row r="667" customFormat="false" ht="12.75" hidden="false" customHeight="false" outlineLevel="0" collapsed="false">
      <c r="A667" s="48"/>
      <c r="N667" s="29"/>
    </row>
    <row r="668" customFormat="false" ht="12.75" hidden="false" customHeight="false" outlineLevel="0" collapsed="false">
      <c r="A668" s="48"/>
      <c r="N668" s="29"/>
    </row>
    <row r="669" customFormat="false" ht="12.75" hidden="false" customHeight="false" outlineLevel="0" collapsed="false">
      <c r="A669" s="48"/>
      <c r="N669" s="29"/>
    </row>
    <row r="670" customFormat="false" ht="12.75" hidden="false" customHeight="false" outlineLevel="0" collapsed="false">
      <c r="A670" s="48"/>
      <c r="N670" s="29"/>
    </row>
    <row r="671" customFormat="false" ht="12.75" hidden="false" customHeight="false" outlineLevel="0" collapsed="false">
      <c r="A671" s="48"/>
      <c r="N671" s="29"/>
    </row>
    <row r="672" customFormat="false" ht="12.75" hidden="false" customHeight="false" outlineLevel="0" collapsed="false">
      <c r="A672" s="48"/>
      <c r="N672" s="29"/>
    </row>
    <row r="673" customFormat="false" ht="12.75" hidden="false" customHeight="false" outlineLevel="0" collapsed="false">
      <c r="A673" s="48"/>
      <c r="N673" s="29"/>
    </row>
    <row r="674" customFormat="false" ht="12.75" hidden="false" customHeight="false" outlineLevel="0" collapsed="false">
      <c r="A674" s="48"/>
      <c r="N674" s="29"/>
    </row>
    <row r="675" customFormat="false" ht="12.75" hidden="false" customHeight="false" outlineLevel="0" collapsed="false">
      <c r="A675" s="48"/>
      <c r="N675" s="29"/>
    </row>
    <row r="676" customFormat="false" ht="12.75" hidden="false" customHeight="false" outlineLevel="0" collapsed="false">
      <c r="A676" s="48"/>
      <c r="N676" s="29"/>
    </row>
    <row r="677" customFormat="false" ht="12.75" hidden="false" customHeight="false" outlineLevel="0" collapsed="false">
      <c r="A677" s="48"/>
      <c r="N677" s="29"/>
    </row>
    <row r="678" customFormat="false" ht="12.75" hidden="false" customHeight="false" outlineLevel="0" collapsed="false">
      <c r="A678" s="48"/>
      <c r="N678" s="29"/>
    </row>
    <row r="679" customFormat="false" ht="12.75" hidden="false" customHeight="false" outlineLevel="0" collapsed="false">
      <c r="A679" s="48"/>
      <c r="N679" s="29"/>
    </row>
    <row r="680" customFormat="false" ht="12.75" hidden="false" customHeight="false" outlineLevel="0" collapsed="false">
      <c r="A680" s="48"/>
      <c r="N680" s="29"/>
    </row>
    <row r="681" customFormat="false" ht="12.75" hidden="false" customHeight="false" outlineLevel="0" collapsed="false">
      <c r="A681" s="48"/>
      <c r="N681" s="29"/>
    </row>
    <row r="682" customFormat="false" ht="12.75" hidden="false" customHeight="false" outlineLevel="0" collapsed="false">
      <c r="A682" s="48"/>
      <c r="N682" s="29"/>
    </row>
    <row r="683" customFormat="false" ht="12.75" hidden="false" customHeight="false" outlineLevel="0" collapsed="false">
      <c r="A683" s="48"/>
      <c r="N683" s="29"/>
    </row>
    <row r="684" customFormat="false" ht="12.75" hidden="false" customHeight="false" outlineLevel="0" collapsed="false">
      <c r="A684" s="48"/>
      <c r="N684" s="29"/>
    </row>
    <row r="685" customFormat="false" ht="12.75" hidden="false" customHeight="false" outlineLevel="0" collapsed="false">
      <c r="A685" s="48"/>
      <c r="N685" s="29"/>
    </row>
    <row r="686" customFormat="false" ht="12.75" hidden="false" customHeight="false" outlineLevel="0" collapsed="false">
      <c r="A686" s="48"/>
      <c r="N686" s="29"/>
    </row>
    <row r="687" customFormat="false" ht="12.75" hidden="false" customHeight="false" outlineLevel="0" collapsed="false">
      <c r="A687" s="48"/>
      <c r="N687" s="29"/>
    </row>
    <row r="688" customFormat="false" ht="12.75" hidden="false" customHeight="false" outlineLevel="0" collapsed="false">
      <c r="A688" s="48"/>
      <c r="N688" s="29"/>
    </row>
    <row r="689" customFormat="false" ht="12.75" hidden="false" customHeight="false" outlineLevel="0" collapsed="false">
      <c r="A689" s="48"/>
      <c r="N689" s="29"/>
    </row>
    <row r="690" customFormat="false" ht="12.75" hidden="false" customHeight="false" outlineLevel="0" collapsed="false">
      <c r="A690" s="48"/>
      <c r="N690" s="29"/>
    </row>
    <row r="691" customFormat="false" ht="12.75" hidden="false" customHeight="false" outlineLevel="0" collapsed="false">
      <c r="A691" s="48"/>
      <c r="N691" s="29"/>
    </row>
    <row r="692" customFormat="false" ht="12.75" hidden="false" customHeight="false" outlineLevel="0" collapsed="false">
      <c r="A692" s="48"/>
      <c r="N692" s="29"/>
    </row>
    <row r="693" customFormat="false" ht="12.75" hidden="false" customHeight="false" outlineLevel="0" collapsed="false">
      <c r="A693" s="48"/>
      <c r="N693" s="29"/>
    </row>
    <row r="694" customFormat="false" ht="12.75" hidden="false" customHeight="false" outlineLevel="0" collapsed="false">
      <c r="A694" s="48"/>
      <c r="N694" s="29"/>
    </row>
    <row r="695" customFormat="false" ht="12.75" hidden="false" customHeight="false" outlineLevel="0" collapsed="false">
      <c r="A695" s="48"/>
      <c r="N695" s="29"/>
    </row>
    <row r="696" customFormat="false" ht="12.75" hidden="false" customHeight="false" outlineLevel="0" collapsed="false">
      <c r="A696" s="48"/>
      <c r="N696" s="29"/>
    </row>
    <row r="697" customFormat="false" ht="12.75" hidden="false" customHeight="false" outlineLevel="0" collapsed="false">
      <c r="A697" s="48"/>
      <c r="N697" s="29"/>
    </row>
    <row r="698" customFormat="false" ht="12.75" hidden="false" customHeight="false" outlineLevel="0" collapsed="false">
      <c r="A698" s="48"/>
      <c r="N698" s="29"/>
    </row>
    <row r="699" customFormat="false" ht="12.75" hidden="false" customHeight="false" outlineLevel="0" collapsed="false">
      <c r="A699" s="48"/>
      <c r="N699" s="29"/>
    </row>
    <row r="700" customFormat="false" ht="12.75" hidden="false" customHeight="false" outlineLevel="0" collapsed="false">
      <c r="A700" s="48"/>
      <c r="N700" s="29"/>
    </row>
    <row r="701" customFormat="false" ht="12.75" hidden="false" customHeight="false" outlineLevel="0" collapsed="false">
      <c r="A701" s="48"/>
      <c r="N701" s="29"/>
    </row>
    <row r="702" customFormat="false" ht="12.75" hidden="false" customHeight="false" outlineLevel="0" collapsed="false">
      <c r="A702" s="48"/>
      <c r="N702" s="29"/>
    </row>
    <row r="703" customFormat="false" ht="12.75" hidden="false" customHeight="false" outlineLevel="0" collapsed="false">
      <c r="A703" s="48"/>
      <c r="N703" s="29"/>
    </row>
    <row r="704" customFormat="false" ht="12.75" hidden="false" customHeight="false" outlineLevel="0" collapsed="false">
      <c r="A704" s="48"/>
      <c r="N704" s="29"/>
    </row>
    <row r="705" customFormat="false" ht="12.75" hidden="false" customHeight="false" outlineLevel="0" collapsed="false">
      <c r="A705" s="48"/>
      <c r="N705" s="29"/>
    </row>
    <row r="706" customFormat="false" ht="12.75" hidden="false" customHeight="false" outlineLevel="0" collapsed="false">
      <c r="A706" s="48"/>
      <c r="N706" s="29"/>
    </row>
    <row r="707" customFormat="false" ht="12.75" hidden="false" customHeight="false" outlineLevel="0" collapsed="false">
      <c r="A707" s="48"/>
      <c r="N707" s="29"/>
    </row>
    <row r="708" customFormat="false" ht="12.75" hidden="false" customHeight="false" outlineLevel="0" collapsed="false">
      <c r="A708" s="48"/>
      <c r="N708" s="29"/>
    </row>
    <row r="709" customFormat="false" ht="12.75" hidden="false" customHeight="false" outlineLevel="0" collapsed="false">
      <c r="A709" s="48"/>
      <c r="N709" s="29"/>
    </row>
    <row r="710" customFormat="false" ht="12.75" hidden="false" customHeight="false" outlineLevel="0" collapsed="false">
      <c r="A710" s="48"/>
      <c r="N710" s="29"/>
    </row>
    <row r="711" customFormat="false" ht="12.75" hidden="false" customHeight="false" outlineLevel="0" collapsed="false">
      <c r="A711" s="48"/>
      <c r="N711" s="29"/>
    </row>
    <row r="712" customFormat="false" ht="12.75" hidden="false" customHeight="false" outlineLevel="0" collapsed="false">
      <c r="A712" s="48"/>
      <c r="N712" s="29"/>
    </row>
    <row r="713" customFormat="false" ht="12.75" hidden="false" customHeight="false" outlineLevel="0" collapsed="false">
      <c r="A713" s="48"/>
      <c r="N713" s="29"/>
    </row>
    <row r="714" customFormat="false" ht="12.75" hidden="false" customHeight="false" outlineLevel="0" collapsed="false">
      <c r="A714" s="48"/>
      <c r="N714" s="29"/>
    </row>
    <row r="715" customFormat="false" ht="12.75" hidden="false" customHeight="false" outlineLevel="0" collapsed="false">
      <c r="A715" s="48"/>
      <c r="N715" s="29"/>
    </row>
    <row r="716" customFormat="false" ht="12.75" hidden="false" customHeight="false" outlineLevel="0" collapsed="false">
      <c r="A716" s="48"/>
      <c r="N716" s="29"/>
    </row>
    <row r="717" customFormat="false" ht="12.75" hidden="false" customHeight="false" outlineLevel="0" collapsed="false">
      <c r="A717" s="48"/>
      <c r="N717" s="29"/>
    </row>
    <row r="718" customFormat="false" ht="12.75" hidden="false" customHeight="false" outlineLevel="0" collapsed="false">
      <c r="A718" s="48"/>
      <c r="N718" s="29"/>
    </row>
    <row r="719" customFormat="false" ht="12.75" hidden="false" customHeight="false" outlineLevel="0" collapsed="false">
      <c r="A719" s="48"/>
      <c r="N719" s="29"/>
    </row>
    <row r="720" customFormat="false" ht="12.75" hidden="false" customHeight="false" outlineLevel="0" collapsed="false">
      <c r="A720" s="48"/>
      <c r="N720" s="29"/>
    </row>
    <row r="721" customFormat="false" ht="12.75" hidden="false" customHeight="false" outlineLevel="0" collapsed="false">
      <c r="A721" s="48"/>
      <c r="N721" s="29"/>
    </row>
    <row r="722" customFormat="false" ht="12.75" hidden="false" customHeight="false" outlineLevel="0" collapsed="false">
      <c r="A722" s="48"/>
      <c r="N722" s="29"/>
    </row>
    <row r="723" customFormat="false" ht="12.75" hidden="false" customHeight="false" outlineLevel="0" collapsed="false">
      <c r="A723" s="48"/>
      <c r="N723" s="29"/>
    </row>
    <row r="724" customFormat="false" ht="12.75" hidden="false" customHeight="false" outlineLevel="0" collapsed="false">
      <c r="A724" s="48"/>
      <c r="N724" s="29"/>
    </row>
    <row r="725" customFormat="false" ht="12.75" hidden="false" customHeight="false" outlineLevel="0" collapsed="false">
      <c r="A725" s="48"/>
      <c r="N725" s="29"/>
    </row>
    <row r="726" customFormat="false" ht="12.75" hidden="false" customHeight="false" outlineLevel="0" collapsed="false">
      <c r="A726" s="48"/>
      <c r="N726" s="29"/>
    </row>
    <row r="727" customFormat="false" ht="12.75" hidden="false" customHeight="false" outlineLevel="0" collapsed="false">
      <c r="A727" s="48"/>
      <c r="N727" s="29"/>
    </row>
    <row r="728" customFormat="false" ht="12.75" hidden="false" customHeight="false" outlineLevel="0" collapsed="false">
      <c r="A728" s="48"/>
      <c r="N728" s="29"/>
    </row>
    <row r="729" customFormat="false" ht="12.75" hidden="false" customHeight="false" outlineLevel="0" collapsed="false">
      <c r="A729" s="48"/>
      <c r="N729" s="29"/>
    </row>
    <row r="730" customFormat="false" ht="12.75" hidden="false" customHeight="false" outlineLevel="0" collapsed="false">
      <c r="A730" s="48"/>
      <c r="N730" s="29"/>
    </row>
    <row r="731" customFormat="false" ht="12.75" hidden="false" customHeight="false" outlineLevel="0" collapsed="false">
      <c r="A731" s="48"/>
      <c r="N731" s="29"/>
    </row>
    <row r="732" customFormat="false" ht="12.75" hidden="false" customHeight="false" outlineLevel="0" collapsed="false">
      <c r="A732" s="48"/>
      <c r="N732" s="29"/>
    </row>
    <row r="733" customFormat="false" ht="12.75" hidden="false" customHeight="false" outlineLevel="0" collapsed="false">
      <c r="A733" s="48"/>
      <c r="N733" s="29"/>
    </row>
    <row r="734" customFormat="false" ht="12.75" hidden="false" customHeight="false" outlineLevel="0" collapsed="false">
      <c r="A734" s="48"/>
      <c r="N734" s="29"/>
    </row>
    <row r="735" customFormat="false" ht="12.75" hidden="false" customHeight="false" outlineLevel="0" collapsed="false">
      <c r="A735" s="48"/>
      <c r="N735" s="29"/>
    </row>
    <row r="736" customFormat="false" ht="12.75" hidden="false" customHeight="false" outlineLevel="0" collapsed="false">
      <c r="A736" s="48"/>
      <c r="N736" s="29"/>
    </row>
    <row r="737" customFormat="false" ht="12.75" hidden="false" customHeight="false" outlineLevel="0" collapsed="false">
      <c r="A737" s="48"/>
      <c r="N737" s="29"/>
    </row>
    <row r="738" customFormat="false" ht="12.75" hidden="false" customHeight="false" outlineLevel="0" collapsed="false">
      <c r="A738" s="48"/>
      <c r="N738" s="29"/>
    </row>
    <row r="739" customFormat="false" ht="12.75" hidden="false" customHeight="false" outlineLevel="0" collapsed="false">
      <c r="A739" s="48"/>
      <c r="N739" s="29"/>
    </row>
    <row r="740" customFormat="false" ht="12.75" hidden="false" customHeight="false" outlineLevel="0" collapsed="false">
      <c r="A740" s="48"/>
      <c r="N740" s="29"/>
    </row>
    <row r="741" customFormat="false" ht="12.75" hidden="false" customHeight="false" outlineLevel="0" collapsed="false">
      <c r="A741" s="48"/>
      <c r="N741" s="29"/>
    </row>
    <row r="742" customFormat="false" ht="12.75" hidden="false" customHeight="false" outlineLevel="0" collapsed="false">
      <c r="A742" s="48"/>
      <c r="N742" s="29"/>
    </row>
    <row r="743" customFormat="false" ht="12.75" hidden="false" customHeight="false" outlineLevel="0" collapsed="false">
      <c r="A743" s="48"/>
      <c r="N743" s="29"/>
    </row>
    <row r="744" customFormat="false" ht="12.75" hidden="false" customHeight="false" outlineLevel="0" collapsed="false">
      <c r="A744" s="48"/>
      <c r="N744" s="29"/>
    </row>
    <row r="745" customFormat="false" ht="12.75" hidden="false" customHeight="false" outlineLevel="0" collapsed="false">
      <c r="A745" s="48"/>
      <c r="N745" s="29"/>
    </row>
    <row r="746" customFormat="false" ht="12.75" hidden="false" customHeight="false" outlineLevel="0" collapsed="false">
      <c r="A746" s="48"/>
      <c r="N746" s="29"/>
    </row>
    <row r="747" customFormat="false" ht="12.75" hidden="false" customHeight="false" outlineLevel="0" collapsed="false">
      <c r="A747" s="48"/>
      <c r="N747" s="29"/>
    </row>
    <row r="748" customFormat="false" ht="12.75" hidden="false" customHeight="false" outlineLevel="0" collapsed="false">
      <c r="A748" s="48"/>
      <c r="N748" s="29"/>
    </row>
    <row r="749" customFormat="false" ht="12.75" hidden="false" customHeight="false" outlineLevel="0" collapsed="false">
      <c r="A749" s="48"/>
      <c r="N749" s="29"/>
    </row>
    <row r="750" customFormat="false" ht="12.75" hidden="false" customHeight="false" outlineLevel="0" collapsed="false">
      <c r="A750" s="48"/>
      <c r="N750" s="29"/>
    </row>
    <row r="751" customFormat="false" ht="12.75" hidden="false" customHeight="false" outlineLevel="0" collapsed="false">
      <c r="A751" s="48"/>
      <c r="N751" s="29"/>
    </row>
    <row r="752" customFormat="false" ht="12.75" hidden="false" customHeight="false" outlineLevel="0" collapsed="false">
      <c r="A752" s="48"/>
      <c r="N752" s="29"/>
    </row>
    <row r="753" customFormat="false" ht="12.75" hidden="false" customHeight="false" outlineLevel="0" collapsed="false">
      <c r="A753" s="48"/>
      <c r="N753" s="29"/>
    </row>
    <row r="754" customFormat="false" ht="12.75" hidden="false" customHeight="false" outlineLevel="0" collapsed="false">
      <c r="A754" s="48"/>
      <c r="N754" s="29"/>
    </row>
    <row r="755" customFormat="false" ht="12.75" hidden="false" customHeight="false" outlineLevel="0" collapsed="false">
      <c r="A755" s="48"/>
      <c r="N755" s="29"/>
    </row>
    <row r="756" customFormat="false" ht="12.75" hidden="false" customHeight="false" outlineLevel="0" collapsed="false">
      <c r="A756" s="48"/>
      <c r="N756" s="29"/>
    </row>
    <row r="757" customFormat="false" ht="12.75" hidden="false" customHeight="false" outlineLevel="0" collapsed="false">
      <c r="A757" s="48"/>
      <c r="N757" s="29"/>
    </row>
    <row r="758" customFormat="false" ht="12.75" hidden="false" customHeight="false" outlineLevel="0" collapsed="false">
      <c r="A758" s="48"/>
      <c r="N758" s="29"/>
    </row>
    <row r="759" customFormat="false" ht="12.75" hidden="false" customHeight="false" outlineLevel="0" collapsed="false">
      <c r="A759" s="48"/>
      <c r="N759" s="29"/>
    </row>
    <row r="760" customFormat="false" ht="12.75" hidden="false" customHeight="false" outlineLevel="0" collapsed="false">
      <c r="A760" s="48"/>
      <c r="N760" s="29"/>
    </row>
    <row r="761" customFormat="false" ht="12.75" hidden="false" customHeight="false" outlineLevel="0" collapsed="false">
      <c r="A761" s="48"/>
      <c r="N761" s="29"/>
    </row>
    <row r="762" customFormat="false" ht="12.75" hidden="false" customHeight="false" outlineLevel="0" collapsed="false">
      <c r="A762" s="48"/>
      <c r="N762" s="29"/>
    </row>
    <row r="763" customFormat="false" ht="12.75" hidden="false" customHeight="false" outlineLevel="0" collapsed="false">
      <c r="A763" s="48"/>
      <c r="N763" s="29"/>
    </row>
    <row r="764" customFormat="false" ht="12.75" hidden="false" customHeight="false" outlineLevel="0" collapsed="false">
      <c r="A764" s="48"/>
      <c r="N764" s="29"/>
    </row>
    <row r="765" customFormat="false" ht="12.75" hidden="false" customHeight="false" outlineLevel="0" collapsed="false">
      <c r="A765" s="48"/>
      <c r="N765" s="29"/>
    </row>
    <row r="766" customFormat="false" ht="12.75" hidden="false" customHeight="false" outlineLevel="0" collapsed="false">
      <c r="A766" s="48"/>
      <c r="N766" s="29"/>
    </row>
    <row r="767" customFormat="false" ht="12.75" hidden="false" customHeight="false" outlineLevel="0" collapsed="false">
      <c r="A767" s="48"/>
      <c r="N767" s="29"/>
    </row>
    <row r="768" customFormat="false" ht="12.75" hidden="false" customHeight="false" outlineLevel="0" collapsed="false">
      <c r="A768" s="48"/>
      <c r="N768" s="29"/>
    </row>
    <row r="769" customFormat="false" ht="12.75" hidden="false" customHeight="false" outlineLevel="0" collapsed="false">
      <c r="A769" s="48"/>
      <c r="N769" s="29"/>
    </row>
    <row r="770" customFormat="false" ht="12.75" hidden="false" customHeight="false" outlineLevel="0" collapsed="false">
      <c r="A770" s="48"/>
      <c r="N770" s="29"/>
    </row>
    <row r="771" customFormat="false" ht="12.75" hidden="false" customHeight="false" outlineLevel="0" collapsed="false">
      <c r="A771" s="48"/>
      <c r="N771" s="29"/>
    </row>
    <row r="772" customFormat="false" ht="12.75" hidden="false" customHeight="false" outlineLevel="0" collapsed="false">
      <c r="A772" s="48"/>
      <c r="N772" s="29"/>
    </row>
    <row r="773" customFormat="false" ht="12.75" hidden="false" customHeight="false" outlineLevel="0" collapsed="false">
      <c r="A773" s="48"/>
      <c r="N773" s="29"/>
    </row>
    <row r="774" customFormat="false" ht="12.75" hidden="false" customHeight="false" outlineLevel="0" collapsed="false">
      <c r="A774" s="48"/>
      <c r="N774" s="29"/>
    </row>
    <row r="775" customFormat="false" ht="12.75" hidden="false" customHeight="false" outlineLevel="0" collapsed="false">
      <c r="A775" s="48"/>
      <c r="N775" s="29"/>
    </row>
    <row r="776" customFormat="false" ht="12.75" hidden="false" customHeight="false" outlineLevel="0" collapsed="false">
      <c r="A776" s="48"/>
      <c r="N776" s="29"/>
    </row>
    <row r="777" customFormat="false" ht="12.75" hidden="false" customHeight="false" outlineLevel="0" collapsed="false">
      <c r="A777" s="48"/>
      <c r="N777" s="29"/>
    </row>
    <row r="778" customFormat="false" ht="12.75" hidden="false" customHeight="false" outlineLevel="0" collapsed="false">
      <c r="A778" s="48"/>
      <c r="N778" s="29"/>
    </row>
    <row r="779" customFormat="false" ht="12.75" hidden="false" customHeight="false" outlineLevel="0" collapsed="false">
      <c r="A779" s="48"/>
      <c r="N779" s="29"/>
    </row>
    <row r="780" customFormat="false" ht="12.75" hidden="false" customHeight="false" outlineLevel="0" collapsed="false">
      <c r="A780" s="48"/>
      <c r="N780" s="29"/>
    </row>
    <row r="781" customFormat="false" ht="12.75" hidden="false" customHeight="false" outlineLevel="0" collapsed="false">
      <c r="A781" s="48"/>
      <c r="N781" s="29"/>
    </row>
    <row r="782" customFormat="false" ht="12.75" hidden="false" customHeight="false" outlineLevel="0" collapsed="false">
      <c r="A782" s="48"/>
      <c r="N782" s="29"/>
    </row>
    <row r="783" customFormat="false" ht="12.75" hidden="false" customHeight="false" outlineLevel="0" collapsed="false">
      <c r="A783" s="48"/>
      <c r="N783" s="29"/>
    </row>
    <row r="784" customFormat="false" ht="12.75" hidden="false" customHeight="false" outlineLevel="0" collapsed="false">
      <c r="A784" s="48"/>
      <c r="N784" s="29"/>
    </row>
    <row r="785" customFormat="false" ht="12.75" hidden="false" customHeight="false" outlineLevel="0" collapsed="false">
      <c r="A785" s="48"/>
      <c r="N785" s="29"/>
    </row>
    <row r="786" customFormat="false" ht="12.75" hidden="false" customHeight="false" outlineLevel="0" collapsed="false">
      <c r="A786" s="48"/>
      <c r="N786" s="29"/>
    </row>
    <row r="787" customFormat="false" ht="12.75" hidden="false" customHeight="false" outlineLevel="0" collapsed="false">
      <c r="A787" s="48"/>
      <c r="N787" s="29"/>
    </row>
    <row r="788" customFormat="false" ht="12.75" hidden="false" customHeight="false" outlineLevel="0" collapsed="false">
      <c r="A788" s="48"/>
      <c r="N788" s="29"/>
    </row>
    <row r="789" customFormat="false" ht="12.75" hidden="false" customHeight="false" outlineLevel="0" collapsed="false">
      <c r="A789" s="48"/>
      <c r="N789" s="29"/>
    </row>
    <row r="790" customFormat="false" ht="12.75" hidden="false" customHeight="false" outlineLevel="0" collapsed="false">
      <c r="A790" s="48"/>
      <c r="N790" s="29"/>
    </row>
    <row r="791" customFormat="false" ht="12.75" hidden="false" customHeight="false" outlineLevel="0" collapsed="false">
      <c r="A791" s="48"/>
      <c r="N791" s="29"/>
    </row>
    <row r="792" customFormat="false" ht="12.75" hidden="false" customHeight="false" outlineLevel="0" collapsed="false">
      <c r="A792" s="48"/>
      <c r="N792" s="29"/>
    </row>
    <row r="793" customFormat="false" ht="12.75" hidden="false" customHeight="false" outlineLevel="0" collapsed="false">
      <c r="A793" s="48"/>
      <c r="N793" s="29"/>
    </row>
    <row r="794" customFormat="false" ht="12.75" hidden="false" customHeight="false" outlineLevel="0" collapsed="false">
      <c r="A794" s="48"/>
      <c r="N794" s="29"/>
    </row>
    <row r="795" customFormat="false" ht="12.75" hidden="false" customHeight="false" outlineLevel="0" collapsed="false">
      <c r="A795" s="48"/>
      <c r="N795" s="29"/>
    </row>
    <row r="796" customFormat="false" ht="12.75" hidden="false" customHeight="false" outlineLevel="0" collapsed="false">
      <c r="A796" s="48"/>
      <c r="N796" s="29"/>
    </row>
    <row r="797" customFormat="false" ht="12.75" hidden="false" customHeight="false" outlineLevel="0" collapsed="false">
      <c r="A797" s="48"/>
      <c r="N797" s="29"/>
    </row>
    <row r="798" customFormat="false" ht="12.75" hidden="false" customHeight="false" outlineLevel="0" collapsed="false">
      <c r="A798" s="48"/>
      <c r="N798" s="29"/>
    </row>
    <row r="799" customFormat="false" ht="12.75" hidden="false" customHeight="false" outlineLevel="0" collapsed="false">
      <c r="A799" s="48"/>
      <c r="N799" s="29"/>
    </row>
    <row r="800" customFormat="false" ht="12.75" hidden="false" customHeight="false" outlineLevel="0" collapsed="false">
      <c r="A800" s="48"/>
      <c r="N800" s="29"/>
    </row>
    <row r="801" customFormat="false" ht="12.75" hidden="false" customHeight="false" outlineLevel="0" collapsed="false">
      <c r="A801" s="48"/>
      <c r="N801" s="29"/>
    </row>
    <row r="802" customFormat="false" ht="12.75" hidden="false" customHeight="false" outlineLevel="0" collapsed="false">
      <c r="A802" s="48"/>
      <c r="N802" s="29"/>
    </row>
    <row r="803" customFormat="false" ht="12.75" hidden="false" customHeight="false" outlineLevel="0" collapsed="false">
      <c r="A803" s="48"/>
      <c r="N803" s="29"/>
    </row>
    <row r="804" customFormat="false" ht="12.75" hidden="false" customHeight="false" outlineLevel="0" collapsed="false">
      <c r="A804" s="48"/>
      <c r="N804" s="29"/>
    </row>
    <row r="805" customFormat="false" ht="12.75" hidden="false" customHeight="false" outlineLevel="0" collapsed="false">
      <c r="A805" s="48"/>
      <c r="N805" s="29"/>
    </row>
    <row r="806" customFormat="false" ht="12.75" hidden="false" customHeight="false" outlineLevel="0" collapsed="false">
      <c r="A806" s="48"/>
      <c r="N806" s="29"/>
    </row>
    <row r="807" customFormat="false" ht="12.75" hidden="false" customHeight="false" outlineLevel="0" collapsed="false">
      <c r="A807" s="48"/>
      <c r="N807" s="29"/>
    </row>
    <row r="808" customFormat="false" ht="12.75" hidden="false" customHeight="false" outlineLevel="0" collapsed="false">
      <c r="A808" s="48"/>
      <c r="N808" s="29"/>
    </row>
    <row r="809" customFormat="false" ht="12.75" hidden="false" customHeight="false" outlineLevel="0" collapsed="false">
      <c r="A809" s="48"/>
      <c r="N809" s="29"/>
    </row>
    <row r="810" customFormat="false" ht="12.75" hidden="false" customHeight="false" outlineLevel="0" collapsed="false">
      <c r="A810" s="48"/>
      <c r="N810" s="29"/>
    </row>
    <row r="811" customFormat="false" ht="12.75" hidden="false" customHeight="false" outlineLevel="0" collapsed="false">
      <c r="A811" s="48"/>
      <c r="N811" s="29"/>
    </row>
    <row r="812" customFormat="false" ht="12.75" hidden="false" customHeight="false" outlineLevel="0" collapsed="false">
      <c r="A812" s="48"/>
      <c r="N812" s="29"/>
    </row>
    <row r="813" customFormat="false" ht="12.75" hidden="false" customHeight="false" outlineLevel="0" collapsed="false">
      <c r="A813" s="48"/>
      <c r="N813" s="29"/>
    </row>
    <row r="814" customFormat="false" ht="12.75" hidden="false" customHeight="false" outlineLevel="0" collapsed="false">
      <c r="A814" s="48"/>
      <c r="N814" s="29"/>
    </row>
    <row r="815" customFormat="false" ht="12.75" hidden="false" customHeight="false" outlineLevel="0" collapsed="false">
      <c r="A815" s="48"/>
      <c r="N815" s="29"/>
    </row>
    <row r="816" customFormat="false" ht="12.75" hidden="false" customHeight="false" outlineLevel="0" collapsed="false">
      <c r="A816" s="48"/>
      <c r="N816" s="29"/>
    </row>
    <row r="817" customFormat="false" ht="12.75" hidden="false" customHeight="false" outlineLevel="0" collapsed="false">
      <c r="A817" s="48"/>
      <c r="N817" s="29"/>
    </row>
    <row r="818" customFormat="false" ht="12.75" hidden="false" customHeight="false" outlineLevel="0" collapsed="false">
      <c r="A818" s="48"/>
      <c r="N818" s="29"/>
    </row>
    <row r="819" customFormat="false" ht="12.75" hidden="false" customHeight="false" outlineLevel="0" collapsed="false">
      <c r="A819" s="48"/>
      <c r="N819" s="29"/>
    </row>
    <row r="820" customFormat="false" ht="12.75" hidden="false" customHeight="false" outlineLevel="0" collapsed="false">
      <c r="A820" s="48"/>
      <c r="N820" s="29"/>
    </row>
    <row r="821" customFormat="false" ht="12.75" hidden="false" customHeight="false" outlineLevel="0" collapsed="false">
      <c r="A821" s="48"/>
      <c r="N821" s="29"/>
    </row>
    <row r="822" customFormat="false" ht="12.75" hidden="false" customHeight="false" outlineLevel="0" collapsed="false">
      <c r="A822" s="48"/>
      <c r="N822" s="29"/>
    </row>
    <row r="823" customFormat="false" ht="12.75" hidden="false" customHeight="false" outlineLevel="0" collapsed="false">
      <c r="A823" s="48"/>
      <c r="N823" s="29"/>
    </row>
    <row r="824" customFormat="false" ht="12.75" hidden="false" customHeight="false" outlineLevel="0" collapsed="false">
      <c r="A824" s="48"/>
      <c r="N824" s="29"/>
    </row>
    <row r="825" customFormat="false" ht="12.75" hidden="false" customHeight="false" outlineLevel="0" collapsed="false">
      <c r="A825" s="48"/>
      <c r="N825" s="29"/>
    </row>
    <row r="826" customFormat="false" ht="12.75" hidden="false" customHeight="false" outlineLevel="0" collapsed="false">
      <c r="A826" s="48"/>
      <c r="N826" s="29"/>
    </row>
    <row r="827" customFormat="false" ht="12.75" hidden="false" customHeight="false" outlineLevel="0" collapsed="false">
      <c r="A827" s="48"/>
      <c r="N827" s="29"/>
    </row>
    <row r="828" customFormat="false" ht="12.75" hidden="false" customHeight="false" outlineLevel="0" collapsed="false">
      <c r="A828" s="48"/>
      <c r="N828" s="29"/>
    </row>
    <row r="829" customFormat="false" ht="12.75" hidden="false" customHeight="false" outlineLevel="0" collapsed="false">
      <c r="A829" s="48"/>
      <c r="N829" s="29"/>
    </row>
    <row r="830" customFormat="false" ht="12.75" hidden="false" customHeight="false" outlineLevel="0" collapsed="false">
      <c r="A830" s="48"/>
      <c r="N830" s="29"/>
    </row>
    <row r="831" customFormat="false" ht="12.75" hidden="false" customHeight="false" outlineLevel="0" collapsed="false">
      <c r="A831" s="48"/>
      <c r="N831" s="29"/>
    </row>
    <row r="832" customFormat="false" ht="12.75" hidden="false" customHeight="false" outlineLevel="0" collapsed="false">
      <c r="A832" s="48"/>
      <c r="N832" s="29"/>
    </row>
    <row r="833" customFormat="false" ht="12.75" hidden="false" customHeight="false" outlineLevel="0" collapsed="false">
      <c r="A833" s="48"/>
      <c r="N833" s="29"/>
    </row>
    <row r="834" customFormat="false" ht="12.75" hidden="false" customHeight="false" outlineLevel="0" collapsed="false">
      <c r="A834" s="48"/>
      <c r="N834" s="29"/>
    </row>
    <row r="835" customFormat="false" ht="12.75" hidden="false" customHeight="false" outlineLevel="0" collapsed="false">
      <c r="A835" s="48"/>
      <c r="N835" s="29"/>
    </row>
    <row r="836" customFormat="false" ht="12.75" hidden="false" customHeight="false" outlineLevel="0" collapsed="false">
      <c r="A836" s="48"/>
      <c r="N836" s="29"/>
    </row>
    <row r="837" customFormat="false" ht="12.75" hidden="false" customHeight="false" outlineLevel="0" collapsed="false">
      <c r="A837" s="48"/>
      <c r="N837" s="29"/>
    </row>
    <row r="838" customFormat="false" ht="12.75" hidden="false" customHeight="false" outlineLevel="0" collapsed="false">
      <c r="A838" s="48"/>
      <c r="N838" s="29"/>
    </row>
    <row r="839" customFormat="false" ht="12.75" hidden="false" customHeight="false" outlineLevel="0" collapsed="false">
      <c r="A839" s="48"/>
      <c r="N839" s="29"/>
    </row>
    <row r="840" customFormat="false" ht="12.75" hidden="false" customHeight="false" outlineLevel="0" collapsed="false">
      <c r="A840" s="48"/>
      <c r="N840" s="29"/>
    </row>
    <row r="841" customFormat="false" ht="12.75" hidden="false" customHeight="false" outlineLevel="0" collapsed="false">
      <c r="A841" s="48"/>
      <c r="N841" s="29"/>
    </row>
    <row r="842" customFormat="false" ht="12.75" hidden="false" customHeight="false" outlineLevel="0" collapsed="false">
      <c r="A842" s="48"/>
      <c r="N842" s="29"/>
    </row>
    <row r="843" customFormat="false" ht="12.75" hidden="false" customHeight="false" outlineLevel="0" collapsed="false">
      <c r="A843" s="48"/>
      <c r="N843" s="29"/>
    </row>
    <row r="844" customFormat="false" ht="12.75" hidden="false" customHeight="false" outlineLevel="0" collapsed="false">
      <c r="A844" s="48"/>
      <c r="N844" s="29"/>
    </row>
    <row r="845" customFormat="false" ht="12.75" hidden="false" customHeight="false" outlineLevel="0" collapsed="false">
      <c r="A845" s="48"/>
      <c r="N845" s="29"/>
    </row>
    <row r="846" customFormat="false" ht="12.75" hidden="false" customHeight="false" outlineLevel="0" collapsed="false">
      <c r="A846" s="48"/>
      <c r="N846" s="29"/>
    </row>
    <row r="847" customFormat="false" ht="12.75" hidden="false" customHeight="false" outlineLevel="0" collapsed="false">
      <c r="A847" s="48"/>
      <c r="N847" s="29"/>
    </row>
    <row r="848" customFormat="false" ht="12.75" hidden="false" customHeight="false" outlineLevel="0" collapsed="false">
      <c r="A848" s="48"/>
      <c r="N848" s="29"/>
    </row>
    <row r="849" customFormat="false" ht="12.75" hidden="false" customHeight="false" outlineLevel="0" collapsed="false">
      <c r="A849" s="48"/>
      <c r="N849" s="29"/>
    </row>
    <row r="850" customFormat="false" ht="12.75" hidden="false" customHeight="false" outlineLevel="0" collapsed="false">
      <c r="A850" s="48"/>
      <c r="N850" s="29"/>
    </row>
    <row r="851" customFormat="false" ht="12.75" hidden="false" customHeight="false" outlineLevel="0" collapsed="false">
      <c r="A851" s="48"/>
      <c r="N851" s="29"/>
    </row>
    <row r="852" customFormat="false" ht="12.75" hidden="false" customHeight="false" outlineLevel="0" collapsed="false">
      <c r="A852" s="48"/>
      <c r="N852" s="29"/>
    </row>
    <row r="853" customFormat="false" ht="12.75" hidden="false" customHeight="false" outlineLevel="0" collapsed="false">
      <c r="A853" s="48"/>
      <c r="N853" s="29"/>
    </row>
    <row r="854" customFormat="false" ht="12.75" hidden="false" customHeight="false" outlineLevel="0" collapsed="false">
      <c r="A854" s="48"/>
      <c r="N854" s="29"/>
    </row>
    <row r="855" customFormat="false" ht="12.75" hidden="false" customHeight="false" outlineLevel="0" collapsed="false">
      <c r="A855" s="48"/>
      <c r="N855" s="29"/>
    </row>
    <row r="856" customFormat="false" ht="12.75" hidden="false" customHeight="false" outlineLevel="0" collapsed="false">
      <c r="A856" s="48"/>
      <c r="N856" s="29"/>
    </row>
    <row r="857" customFormat="false" ht="12.75" hidden="false" customHeight="false" outlineLevel="0" collapsed="false">
      <c r="A857" s="48"/>
      <c r="N857" s="29"/>
    </row>
    <row r="858" customFormat="false" ht="12.75" hidden="false" customHeight="false" outlineLevel="0" collapsed="false">
      <c r="A858" s="48"/>
      <c r="N858" s="29"/>
    </row>
    <row r="859" customFormat="false" ht="12.75" hidden="false" customHeight="false" outlineLevel="0" collapsed="false">
      <c r="A859" s="48"/>
      <c r="N859" s="29"/>
    </row>
    <row r="860" customFormat="false" ht="12.75" hidden="false" customHeight="false" outlineLevel="0" collapsed="false">
      <c r="A860" s="48"/>
      <c r="N860" s="29"/>
    </row>
    <row r="861" customFormat="false" ht="12.75" hidden="false" customHeight="false" outlineLevel="0" collapsed="false">
      <c r="A861" s="48"/>
      <c r="N861" s="29"/>
    </row>
    <row r="862" customFormat="false" ht="12.75" hidden="false" customHeight="false" outlineLevel="0" collapsed="false">
      <c r="A862" s="48"/>
      <c r="N862" s="29"/>
    </row>
    <row r="863" customFormat="false" ht="12.75" hidden="false" customHeight="false" outlineLevel="0" collapsed="false">
      <c r="A863" s="48"/>
      <c r="N863" s="29"/>
    </row>
    <row r="864" customFormat="false" ht="12.75" hidden="false" customHeight="false" outlineLevel="0" collapsed="false">
      <c r="A864" s="48"/>
      <c r="N864" s="29"/>
    </row>
    <row r="865" customFormat="false" ht="12.75" hidden="false" customHeight="false" outlineLevel="0" collapsed="false">
      <c r="A865" s="48"/>
      <c r="N865" s="29"/>
    </row>
    <row r="866" customFormat="false" ht="12.75" hidden="false" customHeight="false" outlineLevel="0" collapsed="false">
      <c r="A866" s="48"/>
      <c r="N866" s="29"/>
    </row>
    <row r="867" customFormat="false" ht="12.75" hidden="false" customHeight="false" outlineLevel="0" collapsed="false">
      <c r="A867" s="48"/>
      <c r="N867" s="29"/>
    </row>
    <row r="868" customFormat="false" ht="12.75" hidden="false" customHeight="false" outlineLevel="0" collapsed="false">
      <c r="A868" s="48"/>
      <c r="N868" s="29"/>
    </row>
    <row r="869" customFormat="false" ht="12.75" hidden="false" customHeight="false" outlineLevel="0" collapsed="false">
      <c r="A869" s="48"/>
      <c r="N869" s="29"/>
    </row>
    <row r="870" customFormat="false" ht="12.75" hidden="false" customHeight="false" outlineLevel="0" collapsed="false">
      <c r="A870" s="48"/>
      <c r="N870" s="29"/>
    </row>
    <row r="871" customFormat="false" ht="12.75" hidden="false" customHeight="false" outlineLevel="0" collapsed="false">
      <c r="A871" s="48"/>
      <c r="N871" s="29"/>
    </row>
    <row r="872" customFormat="false" ht="12.75" hidden="false" customHeight="false" outlineLevel="0" collapsed="false">
      <c r="A872" s="48"/>
      <c r="N872" s="29"/>
    </row>
    <row r="873" customFormat="false" ht="12.75" hidden="false" customHeight="false" outlineLevel="0" collapsed="false">
      <c r="A873" s="48"/>
      <c r="N873" s="29"/>
    </row>
    <row r="874" customFormat="false" ht="12.75" hidden="false" customHeight="false" outlineLevel="0" collapsed="false">
      <c r="A874" s="48"/>
      <c r="N874" s="29"/>
    </row>
    <row r="875" customFormat="false" ht="12.75" hidden="false" customHeight="false" outlineLevel="0" collapsed="false">
      <c r="A875" s="48"/>
      <c r="N875" s="29"/>
    </row>
    <row r="876" customFormat="false" ht="12.75" hidden="false" customHeight="false" outlineLevel="0" collapsed="false">
      <c r="A876" s="48"/>
      <c r="N876" s="29"/>
    </row>
    <row r="877" customFormat="false" ht="12.75" hidden="false" customHeight="false" outlineLevel="0" collapsed="false">
      <c r="A877" s="48"/>
      <c r="N877" s="29"/>
    </row>
    <row r="878" customFormat="false" ht="12.75" hidden="false" customHeight="false" outlineLevel="0" collapsed="false">
      <c r="A878" s="48"/>
      <c r="N878" s="29"/>
    </row>
    <row r="879" customFormat="false" ht="12.75" hidden="false" customHeight="false" outlineLevel="0" collapsed="false">
      <c r="A879" s="48"/>
      <c r="N879" s="29"/>
    </row>
    <row r="880" customFormat="false" ht="12.75" hidden="false" customHeight="false" outlineLevel="0" collapsed="false">
      <c r="A880" s="48"/>
      <c r="N880" s="29"/>
    </row>
    <row r="881" customFormat="false" ht="12.75" hidden="false" customHeight="false" outlineLevel="0" collapsed="false">
      <c r="A881" s="48"/>
      <c r="N881" s="29"/>
    </row>
    <row r="882" customFormat="false" ht="12.75" hidden="false" customHeight="false" outlineLevel="0" collapsed="false">
      <c r="A882" s="48"/>
      <c r="N882" s="29"/>
    </row>
    <row r="883" customFormat="false" ht="12.75" hidden="false" customHeight="false" outlineLevel="0" collapsed="false">
      <c r="A883" s="48"/>
      <c r="N883" s="29"/>
    </row>
    <row r="884" customFormat="false" ht="12.75" hidden="false" customHeight="false" outlineLevel="0" collapsed="false">
      <c r="A884" s="48"/>
      <c r="N884" s="29"/>
    </row>
    <row r="885" customFormat="false" ht="12.75" hidden="false" customHeight="false" outlineLevel="0" collapsed="false">
      <c r="A885" s="48"/>
      <c r="N885" s="29"/>
    </row>
    <row r="886" customFormat="false" ht="12.75" hidden="false" customHeight="false" outlineLevel="0" collapsed="false">
      <c r="A886" s="48"/>
      <c r="N886" s="29"/>
    </row>
    <row r="887" customFormat="false" ht="12.75" hidden="false" customHeight="false" outlineLevel="0" collapsed="false">
      <c r="A887" s="48"/>
      <c r="N887" s="29"/>
    </row>
    <row r="888" customFormat="false" ht="12.75" hidden="false" customHeight="false" outlineLevel="0" collapsed="false">
      <c r="A888" s="48"/>
      <c r="N888" s="29"/>
    </row>
    <row r="889" customFormat="false" ht="12.75" hidden="false" customHeight="false" outlineLevel="0" collapsed="false">
      <c r="A889" s="48"/>
      <c r="N889" s="29"/>
    </row>
    <row r="890" customFormat="false" ht="12.75" hidden="false" customHeight="false" outlineLevel="0" collapsed="false">
      <c r="A890" s="48"/>
      <c r="N890" s="29"/>
    </row>
    <row r="891" customFormat="false" ht="12.75" hidden="false" customHeight="false" outlineLevel="0" collapsed="false">
      <c r="A891" s="48"/>
      <c r="N891" s="29"/>
    </row>
    <row r="892" customFormat="false" ht="12.75" hidden="false" customHeight="false" outlineLevel="0" collapsed="false">
      <c r="A892" s="48"/>
      <c r="N892" s="29"/>
    </row>
    <row r="893" customFormat="false" ht="12.75" hidden="false" customHeight="false" outlineLevel="0" collapsed="false">
      <c r="A893" s="48"/>
      <c r="N893" s="29"/>
    </row>
    <row r="894" customFormat="false" ht="12.75" hidden="false" customHeight="false" outlineLevel="0" collapsed="false">
      <c r="A894" s="48"/>
      <c r="N894" s="29"/>
    </row>
    <row r="895" customFormat="false" ht="12.75" hidden="false" customHeight="false" outlineLevel="0" collapsed="false">
      <c r="A895" s="48"/>
      <c r="N895" s="29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  <row r="1056" customFormat="false" ht="12.75" hidden="false" customHeight="false" outlineLevel="0" collapsed="false">
      <c r="A1056" s="0"/>
    </row>
    <row r="1057" customFormat="false" ht="12.75" hidden="false" customHeight="false" outlineLevel="0" collapsed="false">
      <c r="A1057" s="0"/>
    </row>
    <row r="1058" customFormat="false" ht="12.75" hidden="false" customHeight="false" outlineLevel="0" collapsed="false">
      <c r="A1058" s="0"/>
    </row>
    <row r="1059" customFormat="false" ht="12.75" hidden="false" customHeight="false" outlineLevel="0" collapsed="false">
      <c r="A1059" s="0"/>
    </row>
    <row r="1060" customFormat="false" ht="12.75" hidden="false" customHeight="false" outlineLevel="0" collapsed="false">
      <c r="A1060" s="0"/>
    </row>
    <row r="1061" customFormat="false" ht="12.75" hidden="false" customHeight="false" outlineLevel="0" collapsed="false">
      <c r="A1061" s="0"/>
    </row>
    <row r="1062" customFormat="false" ht="12.75" hidden="false" customHeight="false" outlineLevel="0" collapsed="false">
      <c r="A1062" s="0"/>
    </row>
    <row r="1063" customFormat="false" ht="12.75" hidden="false" customHeight="false" outlineLevel="0" collapsed="false">
      <c r="A1063" s="0"/>
    </row>
    <row r="1064" customFormat="false" ht="12.75" hidden="false" customHeight="false" outlineLevel="0" collapsed="false">
      <c r="A1064" s="0"/>
    </row>
    <row r="1065" customFormat="false" ht="12.75" hidden="false" customHeight="false" outlineLevel="0" collapsed="false">
      <c r="A1065" s="0"/>
    </row>
    <row r="1066" customFormat="false" ht="12.75" hidden="false" customHeight="false" outlineLevel="0" collapsed="false">
      <c r="A1066" s="0"/>
    </row>
    <row r="1067" customFormat="false" ht="12.75" hidden="false" customHeight="false" outlineLevel="0" collapsed="false">
      <c r="A1067" s="0"/>
    </row>
    <row r="1068" customFormat="false" ht="12.75" hidden="false" customHeight="false" outlineLevel="0" collapsed="false">
      <c r="A1068" s="0"/>
    </row>
    <row r="1069" customFormat="false" ht="12.75" hidden="false" customHeight="false" outlineLevel="0" collapsed="false">
      <c r="A1069" s="0"/>
    </row>
    <row r="1070" customFormat="false" ht="12.75" hidden="false" customHeight="false" outlineLevel="0" collapsed="false">
      <c r="A1070" s="0"/>
    </row>
    <row r="1071" customFormat="false" ht="12.75" hidden="false" customHeight="false" outlineLevel="0" collapsed="false">
      <c r="A1071" s="0"/>
    </row>
    <row r="1072" customFormat="false" ht="12.75" hidden="false" customHeight="false" outlineLevel="0" collapsed="false">
      <c r="A1072" s="0"/>
    </row>
    <row r="1073" customFormat="false" ht="12.75" hidden="false" customHeight="false" outlineLevel="0" collapsed="false">
      <c r="A1073" s="0"/>
    </row>
    <row r="1074" customFormat="false" ht="12.75" hidden="false" customHeight="false" outlineLevel="0" collapsed="false">
      <c r="A1074" s="0"/>
    </row>
    <row r="1075" customFormat="false" ht="12.75" hidden="false" customHeight="false" outlineLevel="0" collapsed="false">
      <c r="A1075" s="0"/>
    </row>
    <row r="1076" customFormat="false" ht="12.75" hidden="false" customHeight="false" outlineLevel="0" collapsed="false">
      <c r="A1076" s="0"/>
    </row>
    <row r="1077" customFormat="false" ht="12.75" hidden="false" customHeight="false" outlineLevel="0" collapsed="false">
      <c r="A1077" s="0"/>
    </row>
    <row r="1078" customFormat="false" ht="12.75" hidden="false" customHeight="false" outlineLevel="0" collapsed="false">
      <c r="A1078" s="0"/>
    </row>
    <row r="1079" customFormat="false" ht="12.75" hidden="false" customHeight="false" outlineLevel="0" collapsed="false">
      <c r="A1079" s="0"/>
    </row>
    <row r="1080" customFormat="false" ht="12.75" hidden="false" customHeight="false" outlineLevel="0" collapsed="false">
      <c r="A1080" s="0"/>
    </row>
    <row r="1081" customFormat="false" ht="12.75" hidden="false" customHeight="false" outlineLevel="0" collapsed="false">
      <c r="A1081" s="0"/>
    </row>
    <row r="1082" customFormat="false" ht="12.75" hidden="false" customHeight="false" outlineLevel="0" collapsed="false">
      <c r="A1082" s="0"/>
    </row>
    <row r="1083" customFormat="false" ht="12.75" hidden="false" customHeight="false" outlineLevel="0" collapsed="false">
      <c r="A1083" s="0"/>
    </row>
    <row r="1084" customFormat="false" ht="12.75" hidden="false" customHeight="false" outlineLevel="0" collapsed="false">
      <c r="A1084" s="0"/>
    </row>
    <row r="1085" customFormat="false" ht="12.75" hidden="false" customHeight="false" outlineLevel="0" collapsed="false">
      <c r="A1085" s="0"/>
    </row>
    <row r="1086" customFormat="false" ht="12.75" hidden="false" customHeight="false" outlineLevel="0" collapsed="false">
      <c r="A1086" s="0"/>
    </row>
    <row r="1087" customFormat="false" ht="12.75" hidden="false" customHeight="false" outlineLevel="0" collapsed="false">
      <c r="A1087" s="0"/>
    </row>
    <row r="1088" customFormat="false" ht="12.75" hidden="false" customHeight="false" outlineLevel="0" collapsed="false">
      <c r="A1088" s="0"/>
    </row>
    <row r="1089" customFormat="false" ht="12.75" hidden="false" customHeight="false" outlineLevel="0" collapsed="false">
      <c r="A1089" s="0"/>
    </row>
    <row r="1090" customFormat="false" ht="12.75" hidden="false" customHeight="false" outlineLevel="0" collapsed="false">
      <c r="A1090" s="0"/>
    </row>
    <row r="1091" customFormat="false" ht="12.75" hidden="false" customHeight="false" outlineLevel="0" collapsed="false">
      <c r="A1091" s="0"/>
    </row>
    <row r="1092" customFormat="false" ht="12.75" hidden="false" customHeight="false" outlineLevel="0" collapsed="false">
      <c r="A1092" s="0"/>
    </row>
    <row r="1093" customFormat="false" ht="12.75" hidden="false" customHeight="false" outlineLevel="0" collapsed="false">
      <c r="A1093" s="0"/>
    </row>
    <row r="1094" customFormat="false" ht="12.75" hidden="false" customHeight="false" outlineLevel="0" collapsed="false">
      <c r="A1094" s="0"/>
    </row>
    <row r="1095" customFormat="false" ht="12.75" hidden="false" customHeight="false" outlineLevel="0" collapsed="false">
      <c r="A1095" s="0"/>
    </row>
    <row r="1096" customFormat="false" ht="12.75" hidden="false" customHeight="false" outlineLevel="0" collapsed="false">
      <c r="A1096" s="0"/>
    </row>
    <row r="1097" customFormat="false" ht="12.75" hidden="false" customHeight="false" outlineLevel="0" collapsed="false">
      <c r="A1097" s="0"/>
    </row>
    <row r="1098" customFormat="false" ht="12.75" hidden="false" customHeight="false" outlineLevel="0" collapsed="false">
      <c r="A1098" s="0"/>
    </row>
    <row r="1099" customFormat="false" ht="12.75" hidden="false" customHeight="false" outlineLevel="0" collapsed="false">
      <c r="A1099" s="0"/>
    </row>
    <row r="1100" customFormat="false" ht="12.75" hidden="false" customHeight="false" outlineLevel="0" collapsed="false">
      <c r="A1100" s="0"/>
    </row>
    <row r="1101" customFormat="false" ht="12.75" hidden="false" customHeight="false" outlineLevel="0" collapsed="false">
      <c r="A1101" s="0"/>
    </row>
    <row r="1102" customFormat="false" ht="12.75" hidden="false" customHeight="false" outlineLevel="0" collapsed="false">
      <c r="A1102" s="0"/>
    </row>
    <row r="1103" customFormat="false" ht="12.75" hidden="false" customHeight="false" outlineLevel="0" collapsed="false">
      <c r="A1103" s="0"/>
    </row>
    <row r="1104" customFormat="false" ht="12.75" hidden="false" customHeight="false" outlineLevel="0" collapsed="false">
      <c r="A1104" s="0"/>
    </row>
    <row r="1105" customFormat="false" ht="12.75" hidden="false" customHeight="false" outlineLevel="0" collapsed="false">
      <c r="A1105" s="0"/>
    </row>
    <row r="1106" customFormat="false" ht="12.75" hidden="false" customHeight="false" outlineLevel="0" collapsed="false">
      <c r="A1106" s="0"/>
    </row>
    <row r="1107" customFormat="false" ht="12.75" hidden="false" customHeight="false" outlineLevel="0" collapsed="false">
      <c r="A1107" s="0"/>
    </row>
    <row r="1108" customFormat="false" ht="12.75" hidden="false" customHeight="false" outlineLevel="0" collapsed="false">
      <c r="A1108" s="0"/>
    </row>
    <row r="1109" customFormat="false" ht="12.75" hidden="false" customHeight="false" outlineLevel="0" collapsed="false">
      <c r="A1109" s="0"/>
    </row>
    <row r="1110" customFormat="false" ht="12.75" hidden="false" customHeight="false" outlineLevel="0" collapsed="false">
      <c r="A1110" s="0"/>
    </row>
    <row r="1111" customFormat="false" ht="12.75" hidden="false" customHeight="false" outlineLevel="0" collapsed="false">
      <c r="A1111" s="0"/>
    </row>
    <row r="1112" customFormat="false" ht="12.75" hidden="false" customHeight="false" outlineLevel="0" collapsed="false">
      <c r="A1112" s="0"/>
    </row>
    <row r="1113" customFormat="false" ht="12.75" hidden="false" customHeight="false" outlineLevel="0" collapsed="false">
      <c r="A1113" s="0"/>
    </row>
    <row r="1114" customFormat="false" ht="12.75" hidden="false" customHeight="false" outlineLevel="0" collapsed="false">
      <c r="A1114" s="0"/>
    </row>
    <row r="1115" customFormat="false" ht="12.75" hidden="false" customHeight="false" outlineLevel="0" collapsed="false">
      <c r="A1115" s="0"/>
    </row>
    <row r="1116" customFormat="false" ht="12.75" hidden="false" customHeight="false" outlineLevel="0" collapsed="false">
      <c r="A1116" s="0"/>
    </row>
    <row r="1117" customFormat="false" ht="12.75" hidden="false" customHeight="false" outlineLevel="0" collapsed="false">
      <c r="A1117" s="0"/>
    </row>
    <row r="1118" customFormat="false" ht="12.75" hidden="false" customHeight="false" outlineLevel="0" collapsed="false">
      <c r="A1118" s="0"/>
    </row>
    <row r="1119" customFormat="false" ht="12.75" hidden="false" customHeight="false" outlineLevel="0" collapsed="false">
      <c r="A1119" s="0"/>
    </row>
    <row r="1120" customFormat="false" ht="12.75" hidden="false" customHeight="false" outlineLevel="0" collapsed="false">
      <c r="A1120" s="0"/>
    </row>
    <row r="1121" customFormat="false" ht="12.75" hidden="false" customHeight="false" outlineLevel="0" collapsed="false">
      <c r="A1121" s="0"/>
    </row>
    <row r="1122" customFormat="false" ht="12.75" hidden="false" customHeight="false" outlineLevel="0" collapsed="false">
      <c r="A1122" s="0"/>
    </row>
    <row r="1123" customFormat="false" ht="12.75" hidden="false" customHeight="false" outlineLevel="0" collapsed="false">
      <c r="A1123" s="0"/>
    </row>
    <row r="1124" customFormat="false" ht="12.75" hidden="false" customHeight="false" outlineLevel="0" collapsed="false">
      <c r="A1124" s="0"/>
    </row>
    <row r="1125" customFormat="false" ht="12.75" hidden="false" customHeight="false" outlineLevel="0" collapsed="false">
      <c r="A1125" s="0"/>
    </row>
    <row r="1126" customFormat="false" ht="12.75" hidden="false" customHeight="false" outlineLevel="0" collapsed="false">
      <c r="A1126" s="0"/>
    </row>
    <row r="1127" customFormat="false" ht="12.75" hidden="false" customHeight="false" outlineLevel="0" collapsed="false">
      <c r="A1127" s="0"/>
    </row>
    <row r="1128" customFormat="false" ht="12.75" hidden="false" customHeight="false" outlineLevel="0" collapsed="false">
      <c r="A1128" s="0"/>
    </row>
    <row r="1129" customFormat="false" ht="12.75" hidden="false" customHeight="false" outlineLevel="0" collapsed="false">
      <c r="A1129" s="0"/>
    </row>
    <row r="1130" customFormat="false" ht="12.75" hidden="false" customHeight="false" outlineLevel="0" collapsed="false">
      <c r="A1130" s="0"/>
    </row>
    <row r="1131" customFormat="false" ht="12.75" hidden="false" customHeight="false" outlineLevel="0" collapsed="false">
      <c r="A1131" s="0"/>
    </row>
    <row r="1132" customFormat="false" ht="12.75" hidden="false" customHeight="false" outlineLevel="0" collapsed="false">
      <c r="A1132" s="0"/>
    </row>
    <row r="1133" customFormat="false" ht="12.75" hidden="false" customHeight="false" outlineLevel="0" collapsed="false">
      <c r="A1133" s="0"/>
    </row>
    <row r="1134" customFormat="false" ht="12.75" hidden="false" customHeight="false" outlineLevel="0" collapsed="false">
      <c r="A1134" s="0"/>
    </row>
    <row r="1135" customFormat="false" ht="12.75" hidden="false" customHeight="false" outlineLevel="0" collapsed="false">
      <c r="A1135" s="0"/>
    </row>
    <row r="1136" customFormat="false" ht="12.75" hidden="false" customHeight="false" outlineLevel="0" collapsed="false">
      <c r="A1136" s="0"/>
    </row>
    <row r="1137" customFormat="false" ht="12.75" hidden="false" customHeight="false" outlineLevel="0" collapsed="false">
      <c r="A1137" s="0"/>
    </row>
    <row r="1138" customFormat="false" ht="12.75" hidden="false" customHeight="false" outlineLevel="0" collapsed="false">
      <c r="A1138" s="0"/>
    </row>
    <row r="1139" customFormat="false" ht="12.75" hidden="false" customHeight="false" outlineLevel="0" collapsed="false">
      <c r="A1139" s="0"/>
    </row>
    <row r="1140" customFormat="false" ht="12.75" hidden="false" customHeight="false" outlineLevel="0" collapsed="false">
      <c r="A1140" s="0"/>
    </row>
    <row r="1141" customFormat="false" ht="12.75" hidden="false" customHeight="false" outlineLevel="0" collapsed="false">
      <c r="A1141" s="0"/>
    </row>
    <row r="1142" customFormat="false" ht="12.75" hidden="false" customHeight="false" outlineLevel="0" collapsed="false">
      <c r="A1142" s="0"/>
    </row>
    <row r="1143" customFormat="false" ht="12.75" hidden="false" customHeight="false" outlineLevel="0" collapsed="false">
      <c r="A1143" s="0"/>
    </row>
    <row r="1144" customFormat="false" ht="12.75" hidden="false" customHeight="false" outlineLevel="0" collapsed="false">
      <c r="A1144" s="0"/>
    </row>
    <row r="1145" customFormat="false" ht="12.75" hidden="false" customHeight="false" outlineLevel="0" collapsed="false">
      <c r="A1145" s="0"/>
    </row>
    <row r="1146" customFormat="false" ht="12.75" hidden="false" customHeight="false" outlineLevel="0" collapsed="false">
      <c r="A1146" s="0"/>
    </row>
    <row r="1147" customFormat="false" ht="12.75" hidden="false" customHeight="false" outlineLevel="0" collapsed="false">
      <c r="A1147" s="0"/>
    </row>
    <row r="1148" customFormat="false" ht="12.75" hidden="false" customHeight="false" outlineLevel="0" collapsed="false">
      <c r="A1148" s="0"/>
    </row>
    <row r="1149" customFormat="false" ht="12.75" hidden="false" customHeight="false" outlineLevel="0" collapsed="false">
      <c r="A1149" s="0"/>
    </row>
    <row r="1150" customFormat="false" ht="12.75" hidden="false" customHeight="false" outlineLevel="0" collapsed="false">
      <c r="A1150" s="0"/>
    </row>
    <row r="1151" customFormat="false" ht="12.75" hidden="false" customHeight="false" outlineLevel="0" collapsed="false">
      <c r="A1151" s="0"/>
    </row>
    <row r="1152" customFormat="false" ht="12.75" hidden="false" customHeight="false" outlineLevel="0" collapsed="false">
      <c r="A1152" s="0"/>
    </row>
    <row r="1153" customFormat="false" ht="12.75" hidden="false" customHeight="false" outlineLevel="0" collapsed="false">
      <c r="A1153" s="0"/>
    </row>
    <row r="1154" customFormat="false" ht="12.75" hidden="false" customHeight="false" outlineLevel="0" collapsed="false">
      <c r="A1154" s="0"/>
    </row>
    <row r="1155" customFormat="false" ht="12.75" hidden="false" customHeight="false" outlineLevel="0" collapsed="false">
      <c r="A1155" s="0"/>
    </row>
    <row r="1156" customFormat="false" ht="12.75" hidden="false" customHeight="false" outlineLevel="0" collapsed="false">
      <c r="A1156" s="0"/>
    </row>
    <row r="1157" customFormat="false" ht="12.75" hidden="false" customHeight="false" outlineLevel="0" collapsed="false">
      <c r="A1157" s="0"/>
    </row>
    <row r="1158" customFormat="false" ht="12.75" hidden="false" customHeight="false" outlineLevel="0" collapsed="false">
      <c r="A1158" s="0"/>
    </row>
    <row r="1159" customFormat="false" ht="12.75" hidden="false" customHeight="false" outlineLevel="0" collapsed="false">
      <c r="A1159" s="0"/>
    </row>
    <row r="1160" customFormat="false" ht="12.75" hidden="false" customHeight="false" outlineLevel="0" collapsed="false">
      <c r="A1160" s="0"/>
    </row>
    <row r="1161" customFormat="false" ht="12.75" hidden="false" customHeight="false" outlineLevel="0" collapsed="false">
      <c r="A1161" s="0"/>
    </row>
    <row r="1162" customFormat="false" ht="12.75" hidden="false" customHeight="false" outlineLevel="0" collapsed="false">
      <c r="A1162" s="0"/>
    </row>
    <row r="1163" customFormat="false" ht="12.75" hidden="false" customHeight="false" outlineLevel="0" collapsed="false">
      <c r="A1163" s="0"/>
    </row>
    <row r="1164" customFormat="false" ht="12.75" hidden="false" customHeight="false" outlineLevel="0" collapsed="false">
      <c r="A1164" s="0"/>
    </row>
    <row r="1165" customFormat="false" ht="12.75" hidden="false" customHeight="false" outlineLevel="0" collapsed="false">
      <c r="A1165" s="0"/>
    </row>
    <row r="1166" customFormat="false" ht="12.75" hidden="false" customHeight="false" outlineLevel="0" collapsed="false">
      <c r="A1166" s="0"/>
    </row>
    <row r="1167" customFormat="false" ht="12.75" hidden="false" customHeight="false" outlineLevel="0" collapsed="false">
      <c r="A1167" s="0"/>
    </row>
    <row r="1168" customFormat="false" ht="12.75" hidden="false" customHeight="false" outlineLevel="0" collapsed="false">
      <c r="A1168" s="0"/>
    </row>
    <row r="1169" customFormat="false" ht="12.75" hidden="false" customHeight="false" outlineLevel="0" collapsed="false">
      <c r="A1169" s="0"/>
    </row>
    <row r="1170" customFormat="false" ht="12.75" hidden="false" customHeight="false" outlineLevel="0" collapsed="false">
      <c r="A1170" s="0"/>
    </row>
    <row r="1171" customFormat="false" ht="12.75" hidden="false" customHeight="false" outlineLevel="0" collapsed="false">
      <c r="A1171" s="0"/>
    </row>
    <row r="1172" customFormat="false" ht="12.75" hidden="false" customHeight="false" outlineLevel="0" collapsed="false">
      <c r="A1172" s="0"/>
    </row>
    <row r="1173" customFormat="false" ht="12.75" hidden="false" customHeight="false" outlineLevel="0" collapsed="false">
      <c r="A1173" s="0"/>
    </row>
    <row r="1174" customFormat="false" ht="12.75" hidden="false" customHeight="false" outlineLevel="0" collapsed="false">
      <c r="A1174" s="0"/>
    </row>
    <row r="1175" customFormat="false" ht="12.75" hidden="false" customHeight="false" outlineLevel="0" collapsed="false">
      <c r="A1175" s="0"/>
    </row>
    <row r="1176" customFormat="false" ht="12.75" hidden="false" customHeight="false" outlineLevel="0" collapsed="false">
      <c r="A1176" s="0"/>
    </row>
    <row r="1177" customFormat="false" ht="12.75" hidden="false" customHeight="false" outlineLevel="0" collapsed="false">
      <c r="A1177" s="0"/>
    </row>
    <row r="1178" customFormat="false" ht="12.75" hidden="false" customHeight="false" outlineLevel="0" collapsed="false">
      <c r="A1178" s="0"/>
    </row>
    <row r="1179" customFormat="false" ht="12.75" hidden="false" customHeight="false" outlineLevel="0" collapsed="false">
      <c r="A1179" s="0"/>
    </row>
    <row r="1180" customFormat="false" ht="12.75" hidden="false" customHeight="false" outlineLevel="0" collapsed="false">
      <c r="A1180" s="0"/>
    </row>
    <row r="1181" customFormat="false" ht="12.75" hidden="false" customHeight="false" outlineLevel="0" collapsed="false">
      <c r="A1181" s="0"/>
    </row>
    <row r="1182" customFormat="false" ht="12.75" hidden="false" customHeight="false" outlineLevel="0" collapsed="false">
      <c r="A1182" s="0"/>
    </row>
    <row r="1183" customFormat="false" ht="12.75" hidden="false" customHeight="false" outlineLevel="0" collapsed="false">
      <c r="A1183" s="0"/>
    </row>
    <row r="1184" customFormat="false" ht="12.75" hidden="false" customHeight="false" outlineLevel="0" collapsed="false">
      <c r="A1184" s="0"/>
    </row>
    <row r="1185" customFormat="false" ht="12.75" hidden="false" customHeight="false" outlineLevel="0" collapsed="false">
      <c r="A1185" s="0"/>
    </row>
    <row r="1186" customFormat="false" ht="12.75" hidden="false" customHeight="false" outlineLevel="0" collapsed="false">
      <c r="A1186" s="0"/>
    </row>
    <row r="1187" customFormat="false" ht="12.75" hidden="false" customHeight="false" outlineLevel="0" collapsed="false">
      <c r="A1187" s="0"/>
    </row>
    <row r="1188" customFormat="false" ht="12.75" hidden="false" customHeight="false" outlineLevel="0" collapsed="false">
      <c r="A1188" s="0"/>
    </row>
    <row r="1189" customFormat="false" ht="12.75" hidden="false" customHeight="false" outlineLevel="0" collapsed="false">
      <c r="A1189" s="0"/>
    </row>
    <row r="1190" customFormat="false" ht="12.75" hidden="false" customHeight="false" outlineLevel="0" collapsed="false">
      <c r="A1190" s="0"/>
    </row>
    <row r="1191" customFormat="false" ht="12.75" hidden="false" customHeight="false" outlineLevel="0" collapsed="false">
      <c r="A1191" s="0"/>
    </row>
    <row r="1192" customFormat="false" ht="12.75" hidden="false" customHeight="false" outlineLevel="0" collapsed="false">
      <c r="A1192" s="0"/>
    </row>
    <row r="1193" customFormat="false" ht="12.75" hidden="false" customHeight="false" outlineLevel="0" collapsed="false">
      <c r="A1193" s="0"/>
    </row>
    <row r="1194" customFormat="false" ht="12.75" hidden="false" customHeight="false" outlineLevel="0" collapsed="false">
      <c r="A1194" s="0"/>
    </row>
    <row r="1195" customFormat="false" ht="12.75" hidden="false" customHeight="false" outlineLevel="0" collapsed="false">
      <c r="A1195" s="0"/>
    </row>
    <row r="1196" customFormat="false" ht="12.75" hidden="false" customHeight="false" outlineLevel="0" collapsed="false">
      <c r="A1196" s="0"/>
    </row>
    <row r="1197" customFormat="false" ht="12.75" hidden="false" customHeight="false" outlineLevel="0" collapsed="false">
      <c r="A1197" s="0"/>
    </row>
    <row r="1198" customFormat="false" ht="12.75" hidden="false" customHeight="false" outlineLevel="0" collapsed="false">
      <c r="A1198" s="0"/>
    </row>
    <row r="1199" customFormat="false" ht="12.75" hidden="false" customHeight="false" outlineLevel="0" collapsed="false">
      <c r="A1199" s="0"/>
    </row>
    <row r="1200" customFormat="false" ht="12.75" hidden="false" customHeight="false" outlineLevel="0" collapsed="false">
      <c r="A1200" s="0"/>
    </row>
    <row r="1201" customFormat="false" ht="12.75" hidden="false" customHeight="false" outlineLevel="0" collapsed="false">
      <c r="A1201" s="0"/>
    </row>
    <row r="1202" customFormat="false" ht="12.75" hidden="false" customHeight="false" outlineLevel="0" collapsed="false">
      <c r="A1202" s="0"/>
    </row>
    <row r="1203" customFormat="false" ht="12.75" hidden="false" customHeight="false" outlineLevel="0" collapsed="false">
      <c r="A1203" s="0"/>
    </row>
    <row r="1204" customFormat="false" ht="12.75" hidden="false" customHeight="false" outlineLevel="0" collapsed="false">
      <c r="A1204" s="0"/>
    </row>
    <row r="1205" customFormat="false" ht="12.75" hidden="false" customHeight="false" outlineLevel="0" collapsed="false">
      <c r="A1205" s="0"/>
    </row>
    <row r="1206" customFormat="false" ht="12.75" hidden="false" customHeight="false" outlineLevel="0" collapsed="false">
      <c r="A1206" s="0"/>
    </row>
    <row r="1207" customFormat="false" ht="12.75" hidden="false" customHeight="false" outlineLevel="0" collapsed="false">
      <c r="A1207" s="0"/>
    </row>
    <row r="1208" customFormat="false" ht="12.75" hidden="false" customHeight="false" outlineLevel="0" collapsed="false">
      <c r="A1208" s="0"/>
    </row>
    <row r="1209" customFormat="false" ht="12.75" hidden="false" customHeight="false" outlineLevel="0" collapsed="false">
      <c r="A1209" s="0"/>
    </row>
    <row r="1210" customFormat="false" ht="12.75" hidden="false" customHeight="false" outlineLevel="0" collapsed="false">
      <c r="A1210" s="0"/>
    </row>
    <row r="1211" customFormat="false" ht="12.75" hidden="false" customHeight="false" outlineLevel="0" collapsed="false">
      <c r="A1211" s="0"/>
    </row>
    <row r="1212" customFormat="false" ht="12.75" hidden="false" customHeight="false" outlineLevel="0" collapsed="false">
      <c r="A1212" s="0"/>
    </row>
    <row r="1213" customFormat="false" ht="12.75" hidden="false" customHeight="false" outlineLevel="0" collapsed="false">
      <c r="A1213" s="0"/>
    </row>
    <row r="1214" customFormat="false" ht="12.75" hidden="false" customHeight="false" outlineLevel="0" collapsed="false">
      <c r="A1214" s="0"/>
    </row>
    <row r="1215" customFormat="false" ht="12.75" hidden="false" customHeight="false" outlineLevel="0" collapsed="false">
      <c r="A1215" s="0"/>
    </row>
    <row r="1216" customFormat="false" ht="12.75" hidden="false" customHeight="false" outlineLevel="0" collapsed="false">
      <c r="A1216" s="0"/>
    </row>
    <row r="1217" customFormat="false" ht="12.75" hidden="false" customHeight="false" outlineLevel="0" collapsed="false">
      <c r="A1217" s="0"/>
    </row>
    <row r="1218" customFormat="false" ht="12.75" hidden="false" customHeight="false" outlineLevel="0" collapsed="false">
      <c r="A1218" s="0"/>
    </row>
    <row r="1219" customFormat="false" ht="12.75" hidden="false" customHeight="false" outlineLevel="0" collapsed="false">
      <c r="A1219" s="0"/>
    </row>
    <row r="1220" customFormat="false" ht="12.75" hidden="false" customHeight="false" outlineLevel="0" collapsed="false">
      <c r="A1220" s="0"/>
    </row>
    <row r="1221" customFormat="false" ht="12.75" hidden="false" customHeight="false" outlineLevel="0" collapsed="false">
      <c r="A1221" s="0"/>
    </row>
    <row r="1222" customFormat="false" ht="12.75" hidden="false" customHeight="false" outlineLevel="0" collapsed="false">
      <c r="A1222" s="0"/>
    </row>
    <row r="1223" customFormat="false" ht="12.75" hidden="false" customHeight="false" outlineLevel="0" collapsed="false">
      <c r="A1223" s="0"/>
    </row>
    <row r="1224" customFormat="false" ht="12.75" hidden="false" customHeight="false" outlineLevel="0" collapsed="false">
      <c r="A1224" s="0"/>
    </row>
    <row r="1225" customFormat="false" ht="12.75" hidden="false" customHeight="false" outlineLevel="0" collapsed="false">
      <c r="A1225" s="0"/>
    </row>
    <row r="1226" customFormat="false" ht="12.75" hidden="false" customHeight="false" outlineLevel="0" collapsed="false">
      <c r="A1226" s="0"/>
    </row>
    <row r="1227" customFormat="false" ht="12.75" hidden="false" customHeight="false" outlineLevel="0" collapsed="false">
      <c r="A1227" s="0"/>
    </row>
    <row r="1228" customFormat="false" ht="12.75" hidden="false" customHeight="false" outlineLevel="0" collapsed="false">
      <c r="A1228" s="0"/>
    </row>
    <row r="1229" customFormat="false" ht="12.75" hidden="false" customHeight="false" outlineLevel="0" collapsed="false">
      <c r="A1229" s="0"/>
    </row>
    <row r="1230" customFormat="false" ht="12.75" hidden="false" customHeight="false" outlineLevel="0" collapsed="false">
      <c r="A1230" s="0"/>
    </row>
    <row r="1231" customFormat="false" ht="12.75" hidden="false" customHeight="false" outlineLevel="0" collapsed="false">
      <c r="A1231" s="0"/>
    </row>
    <row r="1232" customFormat="false" ht="12.75" hidden="false" customHeight="false" outlineLevel="0" collapsed="false">
      <c r="A1232" s="0"/>
    </row>
    <row r="1233" customFormat="false" ht="12.75" hidden="false" customHeight="false" outlineLevel="0" collapsed="false">
      <c r="A1233" s="0"/>
    </row>
    <row r="1234" customFormat="false" ht="12.75" hidden="false" customHeight="false" outlineLevel="0" collapsed="false">
      <c r="A1234" s="0"/>
    </row>
    <row r="1235" customFormat="false" ht="12.75" hidden="false" customHeight="false" outlineLevel="0" collapsed="false">
      <c r="A1235" s="0"/>
    </row>
    <row r="1236" customFormat="false" ht="12.75" hidden="false" customHeight="false" outlineLevel="0" collapsed="false">
      <c r="A1236" s="0"/>
    </row>
    <row r="1237" customFormat="false" ht="12.75" hidden="false" customHeight="false" outlineLevel="0" collapsed="false">
      <c r="A1237" s="0"/>
    </row>
    <row r="1238" customFormat="false" ht="12.75" hidden="false" customHeight="false" outlineLevel="0" collapsed="false">
      <c r="A1238" s="0"/>
    </row>
    <row r="1239" customFormat="false" ht="12.75" hidden="false" customHeight="false" outlineLevel="0" collapsed="false">
      <c r="A1239" s="0"/>
    </row>
    <row r="1240" customFormat="false" ht="12.75" hidden="false" customHeight="false" outlineLevel="0" collapsed="false">
      <c r="A1240" s="0"/>
    </row>
    <row r="1241" customFormat="false" ht="12.75" hidden="false" customHeight="false" outlineLevel="0" collapsed="false">
      <c r="A1241" s="0"/>
    </row>
    <row r="1242" customFormat="false" ht="12.75" hidden="false" customHeight="false" outlineLevel="0" collapsed="false">
      <c r="A1242" s="0"/>
    </row>
    <row r="1243" customFormat="false" ht="12.75" hidden="false" customHeight="false" outlineLevel="0" collapsed="false">
      <c r="A1243" s="0"/>
    </row>
    <row r="1244" customFormat="false" ht="12.75" hidden="false" customHeight="false" outlineLevel="0" collapsed="false">
      <c r="A1244" s="0"/>
    </row>
    <row r="1245" customFormat="false" ht="12.75" hidden="false" customHeight="false" outlineLevel="0" collapsed="false">
      <c r="A1245" s="0"/>
    </row>
    <row r="1246" customFormat="false" ht="12.75" hidden="false" customHeight="false" outlineLevel="0" collapsed="false">
      <c r="A1246" s="0"/>
    </row>
    <row r="1247" customFormat="false" ht="12.75" hidden="false" customHeight="false" outlineLevel="0" collapsed="false">
      <c r="A1247" s="0"/>
    </row>
    <row r="1248" customFormat="false" ht="12.75" hidden="false" customHeight="false" outlineLevel="0" collapsed="false">
      <c r="A1248" s="0"/>
    </row>
    <row r="1249" customFormat="false" ht="12.75" hidden="false" customHeight="false" outlineLevel="0" collapsed="false">
      <c r="A1249" s="0"/>
    </row>
    <row r="1250" customFormat="false" ht="12.75" hidden="false" customHeight="false" outlineLevel="0" collapsed="false">
      <c r="A1250" s="0"/>
    </row>
    <row r="1251" customFormat="false" ht="12.75" hidden="false" customHeight="false" outlineLevel="0" collapsed="false">
      <c r="A1251" s="0"/>
    </row>
    <row r="1252" customFormat="false" ht="12.75" hidden="false" customHeight="false" outlineLevel="0" collapsed="false">
      <c r="A1252" s="0"/>
    </row>
    <row r="1253" customFormat="false" ht="12.75" hidden="false" customHeight="false" outlineLevel="0" collapsed="false">
      <c r="A1253" s="0"/>
    </row>
    <row r="1254" customFormat="false" ht="12.75" hidden="false" customHeight="false" outlineLevel="0" collapsed="false">
      <c r="A1254" s="0"/>
    </row>
    <row r="1255" customFormat="false" ht="12.75" hidden="false" customHeight="false" outlineLevel="0" collapsed="false">
      <c r="A1255" s="0"/>
    </row>
    <row r="1256" customFormat="false" ht="12.75" hidden="false" customHeight="false" outlineLevel="0" collapsed="false">
      <c r="A1256" s="0"/>
    </row>
    <row r="1257" customFormat="false" ht="12.75" hidden="false" customHeight="false" outlineLevel="0" collapsed="false">
      <c r="A1257" s="0"/>
    </row>
    <row r="1258" customFormat="false" ht="12.75" hidden="false" customHeight="false" outlineLevel="0" collapsed="false">
      <c r="A1258" s="0"/>
    </row>
    <row r="1259" customFormat="false" ht="12.75" hidden="false" customHeight="false" outlineLevel="0" collapsed="false">
      <c r="A1259" s="0"/>
    </row>
    <row r="1260" customFormat="false" ht="12.75" hidden="false" customHeight="false" outlineLevel="0" collapsed="false">
      <c r="A1260" s="0"/>
    </row>
    <row r="1261" customFormat="false" ht="12.75" hidden="false" customHeight="false" outlineLevel="0" collapsed="false">
      <c r="A1261" s="0"/>
    </row>
    <row r="1262" customFormat="false" ht="12.75" hidden="false" customHeight="false" outlineLevel="0" collapsed="false">
      <c r="A1262" s="0"/>
    </row>
    <row r="1263" customFormat="false" ht="12.75" hidden="false" customHeight="false" outlineLevel="0" collapsed="false">
      <c r="A1263" s="0"/>
    </row>
    <row r="1264" customFormat="false" ht="12.75" hidden="false" customHeight="false" outlineLevel="0" collapsed="false">
      <c r="A1264" s="0"/>
    </row>
    <row r="1265" customFormat="false" ht="12.75" hidden="false" customHeight="false" outlineLevel="0" collapsed="false">
      <c r="A1265" s="0"/>
    </row>
    <row r="1266" customFormat="false" ht="12.75" hidden="false" customHeight="false" outlineLevel="0" collapsed="false">
      <c r="A1266" s="0"/>
    </row>
    <row r="1267" customFormat="false" ht="12.75" hidden="false" customHeight="false" outlineLevel="0" collapsed="false">
      <c r="A1267" s="0"/>
    </row>
    <row r="1268" customFormat="false" ht="12.75" hidden="false" customHeight="false" outlineLevel="0" collapsed="false">
      <c r="A1268" s="0"/>
    </row>
    <row r="1269" customFormat="false" ht="12.75" hidden="false" customHeight="false" outlineLevel="0" collapsed="false">
      <c r="A1269" s="0"/>
    </row>
    <row r="1270" customFormat="false" ht="12.75" hidden="false" customHeight="false" outlineLevel="0" collapsed="false">
      <c r="A1270" s="0"/>
    </row>
    <row r="1271" customFormat="false" ht="12.75" hidden="false" customHeight="false" outlineLevel="0" collapsed="false">
      <c r="A1271" s="0"/>
    </row>
    <row r="1272" customFormat="false" ht="12.75" hidden="false" customHeight="false" outlineLevel="0" collapsed="false">
      <c r="A1272" s="0"/>
    </row>
    <row r="1273" customFormat="false" ht="12.75" hidden="false" customHeight="false" outlineLevel="0" collapsed="false">
      <c r="A1273" s="0"/>
    </row>
    <row r="1274" customFormat="false" ht="12.75" hidden="false" customHeight="false" outlineLevel="0" collapsed="false">
      <c r="A1274" s="0"/>
    </row>
    <row r="1275" customFormat="false" ht="12.75" hidden="false" customHeight="false" outlineLevel="0" collapsed="false">
      <c r="A1275" s="0"/>
    </row>
    <row r="1276" customFormat="false" ht="12.75" hidden="false" customHeight="false" outlineLevel="0" collapsed="false">
      <c r="A1276" s="0"/>
    </row>
    <row r="1277" customFormat="false" ht="12.75" hidden="false" customHeight="false" outlineLevel="0" collapsed="false">
      <c r="A1277" s="0"/>
    </row>
    <row r="1278" customFormat="false" ht="12.75" hidden="false" customHeight="false" outlineLevel="0" collapsed="false">
      <c r="A1278" s="0"/>
    </row>
    <row r="1279" customFormat="false" ht="12.75" hidden="false" customHeight="false" outlineLevel="0" collapsed="false">
      <c r="A1279" s="0"/>
    </row>
    <row r="1280" customFormat="false" ht="12.75" hidden="false" customHeight="false" outlineLevel="0" collapsed="false">
      <c r="A1280" s="0"/>
    </row>
    <row r="1281" customFormat="false" ht="12.75" hidden="false" customHeight="false" outlineLevel="0" collapsed="false">
      <c r="A1281" s="0"/>
    </row>
    <row r="1282" customFormat="false" ht="12.75" hidden="false" customHeight="false" outlineLevel="0" collapsed="false">
      <c r="A1282" s="0"/>
    </row>
    <row r="1283" customFormat="false" ht="12.75" hidden="false" customHeight="false" outlineLevel="0" collapsed="false">
      <c r="A1283" s="0"/>
    </row>
    <row r="1284" customFormat="false" ht="12.75" hidden="false" customHeight="false" outlineLevel="0" collapsed="false">
      <c r="A1284" s="0"/>
    </row>
    <row r="1285" customFormat="false" ht="12.75" hidden="false" customHeight="false" outlineLevel="0" collapsed="false">
      <c r="A1285" s="0"/>
    </row>
    <row r="1286" customFormat="false" ht="12.75" hidden="false" customHeight="false" outlineLevel="0" collapsed="false">
      <c r="A1286" s="0"/>
    </row>
    <row r="1287" customFormat="false" ht="12.75" hidden="false" customHeight="false" outlineLevel="0" collapsed="false">
      <c r="A1287" s="0"/>
    </row>
    <row r="1288" customFormat="false" ht="12.75" hidden="false" customHeight="false" outlineLevel="0" collapsed="false">
      <c r="A1288" s="0"/>
    </row>
    <row r="1289" customFormat="false" ht="12.75" hidden="false" customHeight="false" outlineLevel="0" collapsed="false">
      <c r="A1289" s="0"/>
    </row>
    <row r="1290" customFormat="false" ht="12.75" hidden="false" customHeight="false" outlineLevel="0" collapsed="false">
      <c r="A1290" s="0"/>
    </row>
    <row r="1291" customFormat="false" ht="12.75" hidden="false" customHeight="false" outlineLevel="0" collapsed="false">
      <c r="A1291" s="0"/>
    </row>
    <row r="1292" customFormat="false" ht="12.75" hidden="false" customHeight="false" outlineLevel="0" collapsed="false">
      <c r="A1292" s="0"/>
    </row>
    <row r="1293" customFormat="false" ht="12.75" hidden="false" customHeight="false" outlineLevel="0" collapsed="false">
      <c r="A1293" s="0"/>
    </row>
    <row r="1294" customFormat="false" ht="12.75" hidden="false" customHeight="false" outlineLevel="0" collapsed="false">
      <c r="A1294" s="0"/>
    </row>
    <row r="1295" customFormat="false" ht="12.75" hidden="false" customHeight="false" outlineLevel="0" collapsed="false">
      <c r="A1295" s="0"/>
    </row>
    <row r="1296" customFormat="false" ht="12.75" hidden="false" customHeight="false" outlineLevel="0" collapsed="false">
      <c r="A1296" s="0"/>
    </row>
    <row r="1297" customFormat="false" ht="12.75" hidden="false" customHeight="false" outlineLevel="0" collapsed="false">
      <c r="A1297" s="0"/>
    </row>
    <row r="1298" customFormat="false" ht="12.75" hidden="false" customHeight="false" outlineLevel="0" collapsed="false">
      <c r="A1298" s="0"/>
    </row>
    <row r="1299" customFormat="false" ht="12.75" hidden="false" customHeight="false" outlineLevel="0" collapsed="false">
      <c r="A1299" s="0"/>
    </row>
    <row r="1300" customFormat="false" ht="12.75" hidden="false" customHeight="false" outlineLevel="0" collapsed="false">
      <c r="A1300" s="0"/>
    </row>
    <row r="1301" customFormat="false" ht="12.75" hidden="false" customHeight="false" outlineLevel="0" collapsed="false">
      <c r="A1301" s="0"/>
    </row>
    <row r="1302" customFormat="false" ht="12.75" hidden="false" customHeight="false" outlineLevel="0" collapsed="false">
      <c r="A1302" s="0"/>
    </row>
    <row r="1303" customFormat="false" ht="12.75" hidden="false" customHeight="false" outlineLevel="0" collapsed="false">
      <c r="A1303" s="0"/>
    </row>
    <row r="1304" customFormat="false" ht="12.75" hidden="false" customHeight="false" outlineLevel="0" collapsed="false">
      <c r="A1304" s="0"/>
    </row>
    <row r="1305" customFormat="false" ht="12.75" hidden="false" customHeight="false" outlineLevel="0" collapsed="false">
      <c r="A1305" s="0"/>
    </row>
    <row r="1306" customFormat="false" ht="12.75" hidden="false" customHeight="false" outlineLevel="0" collapsed="false">
      <c r="A1306" s="0"/>
    </row>
    <row r="1307" customFormat="false" ht="12.75" hidden="false" customHeight="false" outlineLevel="0" collapsed="false">
      <c r="A1307" s="0"/>
    </row>
    <row r="1308" customFormat="false" ht="12.75" hidden="false" customHeight="false" outlineLevel="0" collapsed="false">
      <c r="A1308" s="0"/>
    </row>
    <row r="1309" customFormat="false" ht="12.75" hidden="false" customHeight="false" outlineLevel="0" collapsed="false">
      <c r="A1309" s="0"/>
    </row>
    <row r="1310" customFormat="false" ht="12.75" hidden="false" customHeight="false" outlineLevel="0" collapsed="false">
      <c r="A1310" s="0"/>
    </row>
    <row r="1311" customFormat="false" ht="12.75" hidden="false" customHeight="false" outlineLevel="0" collapsed="false">
      <c r="A1311" s="0"/>
    </row>
    <row r="1312" customFormat="false" ht="12.75" hidden="false" customHeight="false" outlineLevel="0" collapsed="false">
      <c r="A1312" s="0"/>
    </row>
    <row r="1313" customFormat="false" ht="12.75" hidden="false" customHeight="false" outlineLevel="0" collapsed="false">
      <c r="A1313" s="0"/>
    </row>
    <row r="1314" customFormat="false" ht="12.75" hidden="false" customHeight="false" outlineLevel="0" collapsed="false">
      <c r="A1314" s="0"/>
    </row>
    <row r="1315" customFormat="false" ht="12.75" hidden="false" customHeight="false" outlineLevel="0" collapsed="false">
      <c r="A1315" s="0"/>
    </row>
    <row r="1316" customFormat="false" ht="12.75" hidden="false" customHeight="false" outlineLevel="0" collapsed="false">
      <c r="A1316" s="0"/>
    </row>
    <row r="1317" customFormat="false" ht="12.75" hidden="false" customHeight="false" outlineLevel="0" collapsed="false">
      <c r="A1317" s="0"/>
    </row>
    <row r="1318" customFormat="false" ht="12.75" hidden="false" customHeight="false" outlineLevel="0" collapsed="false">
      <c r="A1318" s="0"/>
    </row>
    <row r="1319" customFormat="false" ht="12.75" hidden="false" customHeight="false" outlineLevel="0" collapsed="false">
      <c r="A1319" s="0"/>
    </row>
    <row r="1320" customFormat="false" ht="12.75" hidden="false" customHeight="false" outlineLevel="0" collapsed="false">
      <c r="A1320" s="0"/>
    </row>
    <row r="1321" customFormat="false" ht="12.75" hidden="false" customHeight="false" outlineLevel="0" collapsed="false">
      <c r="A1321" s="0"/>
    </row>
    <row r="1322" customFormat="false" ht="12.75" hidden="false" customHeight="false" outlineLevel="0" collapsed="false">
      <c r="A1322" s="0"/>
    </row>
    <row r="1323" customFormat="false" ht="12.75" hidden="false" customHeight="false" outlineLevel="0" collapsed="false">
      <c r="A1323" s="0"/>
    </row>
    <row r="1324" customFormat="false" ht="12.75" hidden="false" customHeight="false" outlineLevel="0" collapsed="false">
      <c r="A1324" s="0"/>
    </row>
    <row r="1325" customFormat="false" ht="12.75" hidden="false" customHeight="false" outlineLevel="0" collapsed="false">
      <c r="A1325" s="0"/>
    </row>
    <row r="1326" customFormat="false" ht="12.75" hidden="false" customHeight="false" outlineLevel="0" collapsed="false">
      <c r="A1326" s="0"/>
    </row>
    <row r="1327" customFormat="false" ht="12.75" hidden="false" customHeight="false" outlineLevel="0" collapsed="false">
      <c r="A1327" s="0"/>
    </row>
    <row r="1328" customFormat="false" ht="12.75" hidden="false" customHeight="false" outlineLevel="0" collapsed="false">
      <c r="A1328" s="0"/>
    </row>
    <row r="1329" customFormat="false" ht="12.75" hidden="false" customHeight="false" outlineLevel="0" collapsed="false">
      <c r="A1329" s="0"/>
    </row>
    <row r="1330" customFormat="false" ht="12.75" hidden="false" customHeight="false" outlineLevel="0" collapsed="false">
      <c r="A1330" s="0"/>
    </row>
    <row r="1331" customFormat="false" ht="12.75" hidden="false" customHeight="false" outlineLevel="0" collapsed="false">
      <c r="A1331" s="0"/>
    </row>
    <row r="1332" customFormat="false" ht="12.75" hidden="false" customHeight="false" outlineLevel="0" collapsed="false">
      <c r="A1332" s="0"/>
    </row>
    <row r="1333" customFormat="false" ht="12.75" hidden="false" customHeight="false" outlineLevel="0" collapsed="false">
      <c r="A1333" s="0"/>
    </row>
    <row r="1334" customFormat="false" ht="12.75" hidden="false" customHeight="false" outlineLevel="0" collapsed="false">
      <c r="A1334" s="0"/>
    </row>
    <row r="1335" customFormat="false" ht="12.75" hidden="false" customHeight="false" outlineLevel="0" collapsed="false">
      <c r="A1335" s="0"/>
    </row>
    <row r="1336" customFormat="false" ht="12.75" hidden="false" customHeight="false" outlineLevel="0" collapsed="false">
      <c r="A1336" s="0"/>
    </row>
    <row r="1337" customFormat="false" ht="12.75" hidden="false" customHeight="false" outlineLevel="0" collapsed="false">
      <c r="A1337" s="0"/>
    </row>
    <row r="1338" customFormat="false" ht="12.75" hidden="false" customHeight="false" outlineLevel="0" collapsed="false">
      <c r="A1338" s="0"/>
    </row>
    <row r="1339" customFormat="false" ht="12.75" hidden="false" customHeight="false" outlineLevel="0" collapsed="false">
      <c r="A1339" s="0"/>
    </row>
    <row r="1340" customFormat="false" ht="12.75" hidden="false" customHeight="false" outlineLevel="0" collapsed="false">
      <c r="A1340" s="0"/>
    </row>
    <row r="1341" customFormat="false" ht="12.75" hidden="false" customHeight="false" outlineLevel="0" collapsed="false">
      <c r="A1341" s="0"/>
    </row>
    <row r="1342" customFormat="false" ht="12.75" hidden="false" customHeight="false" outlineLevel="0" collapsed="false">
      <c r="A1342" s="0"/>
    </row>
    <row r="1343" customFormat="false" ht="12.75" hidden="false" customHeight="false" outlineLevel="0" collapsed="false">
      <c r="A1343" s="0"/>
    </row>
    <row r="1344" customFormat="false" ht="12.75" hidden="false" customHeight="false" outlineLevel="0" collapsed="false">
      <c r="A1344" s="0"/>
    </row>
    <row r="1345" customFormat="false" ht="12.75" hidden="false" customHeight="false" outlineLevel="0" collapsed="false">
      <c r="A1345" s="0"/>
    </row>
    <row r="1346" customFormat="false" ht="12.75" hidden="false" customHeight="false" outlineLevel="0" collapsed="false">
      <c r="A1346" s="0"/>
    </row>
    <row r="1347" customFormat="false" ht="12.75" hidden="false" customHeight="false" outlineLevel="0" collapsed="false">
      <c r="A1347" s="0"/>
    </row>
    <row r="1348" customFormat="false" ht="12.75" hidden="false" customHeight="false" outlineLevel="0" collapsed="false">
      <c r="A1348" s="0"/>
    </row>
    <row r="1349" customFormat="false" ht="12.75" hidden="false" customHeight="false" outlineLevel="0" collapsed="false">
      <c r="A1349" s="0"/>
    </row>
    <row r="1350" customFormat="false" ht="12.75" hidden="false" customHeight="false" outlineLevel="0" collapsed="false">
      <c r="A1350" s="0"/>
    </row>
    <row r="1351" customFormat="false" ht="12.75" hidden="false" customHeight="false" outlineLevel="0" collapsed="false">
      <c r="A1351" s="0"/>
    </row>
    <row r="1352" customFormat="false" ht="12.75" hidden="false" customHeight="false" outlineLevel="0" collapsed="false">
      <c r="A1352" s="0"/>
    </row>
    <row r="1353" customFormat="false" ht="12.75" hidden="false" customHeight="false" outlineLevel="0" collapsed="false">
      <c r="A1353" s="0"/>
    </row>
    <row r="1354" customFormat="false" ht="12.75" hidden="false" customHeight="false" outlineLevel="0" collapsed="false">
      <c r="A1354" s="0"/>
    </row>
    <row r="1355" customFormat="false" ht="12.75" hidden="false" customHeight="false" outlineLevel="0" collapsed="false">
      <c r="A1355" s="0"/>
    </row>
    <row r="1356" customFormat="false" ht="12.75" hidden="false" customHeight="false" outlineLevel="0" collapsed="false">
      <c r="A1356" s="0"/>
    </row>
    <row r="1357" customFormat="false" ht="12.75" hidden="false" customHeight="false" outlineLevel="0" collapsed="false">
      <c r="A1357" s="0"/>
    </row>
    <row r="1358" customFormat="false" ht="12.75" hidden="false" customHeight="false" outlineLevel="0" collapsed="false">
      <c r="A1358" s="0"/>
    </row>
    <row r="1359" customFormat="false" ht="12.75" hidden="false" customHeight="false" outlineLevel="0" collapsed="false">
      <c r="A1359" s="0"/>
    </row>
    <row r="1360" customFormat="false" ht="12.75" hidden="false" customHeight="false" outlineLevel="0" collapsed="false">
      <c r="A1360" s="0"/>
    </row>
    <row r="1361" customFormat="false" ht="12.75" hidden="false" customHeight="false" outlineLevel="0" collapsed="false">
      <c r="A1361" s="0"/>
    </row>
    <row r="1362" customFormat="false" ht="12.75" hidden="false" customHeight="false" outlineLevel="0" collapsed="false">
      <c r="A1362" s="0"/>
    </row>
    <row r="1363" customFormat="false" ht="12.75" hidden="false" customHeight="false" outlineLevel="0" collapsed="false">
      <c r="A1363" s="0"/>
    </row>
    <row r="1364" customFormat="false" ht="12.75" hidden="false" customHeight="false" outlineLevel="0" collapsed="false">
      <c r="A1364" s="0"/>
    </row>
    <row r="1365" customFormat="false" ht="12.75" hidden="false" customHeight="false" outlineLevel="0" collapsed="false">
      <c r="A1365" s="0"/>
    </row>
    <row r="1366" customFormat="false" ht="12.75" hidden="false" customHeight="false" outlineLevel="0" collapsed="false">
      <c r="A1366" s="0"/>
    </row>
    <row r="1367" customFormat="false" ht="12.75" hidden="false" customHeight="false" outlineLevel="0" collapsed="false">
      <c r="A1367" s="0"/>
    </row>
    <row r="1368" customFormat="false" ht="12.75" hidden="false" customHeight="false" outlineLevel="0" collapsed="false">
      <c r="A1368" s="0"/>
    </row>
    <row r="1369" customFormat="false" ht="12.75" hidden="false" customHeight="false" outlineLevel="0" collapsed="false">
      <c r="A1369" s="0"/>
    </row>
    <row r="1370" customFormat="false" ht="12.75" hidden="false" customHeight="false" outlineLevel="0" collapsed="false">
      <c r="A1370" s="0"/>
    </row>
    <row r="1371" customFormat="false" ht="12.75" hidden="false" customHeight="false" outlineLevel="0" collapsed="false">
      <c r="A1371" s="0"/>
    </row>
    <row r="1372" customFormat="false" ht="12.75" hidden="false" customHeight="false" outlineLevel="0" collapsed="false">
      <c r="A1372" s="0"/>
    </row>
    <row r="1373" customFormat="false" ht="12.75" hidden="false" customHeight="false" outlineLevel="0" collapsed="false">
      <c r="A1373" s="0"/>
    </row>
    <row r="1374" customFormat="false" ht="12.75" hidden="false" customHeight="false" outlineLevel="0" collapsed="false">
      <c r="A1374" s="0"/>
    </row>
    <row r="1375" customFormat="false" ht="12.75" hidden="false" customHeight="false" outlineLevel="0" collapsed="false">
      <c r="A1375" s="0"/>
    </row>
    <row r="1376" customFormat="false" ht="12.75" hidden="false" customHeight="false" outlineLevel="0" collapsed="false">
      <c r="A1376" s="0"/>
    </row>
    <row r="1377" customFormat="false" ht="12.75" hidden="false" customHeight="false" outlineLevel="0" collapsed="false">
      <c r="A1377" s="0"/>
    </row>
    <row r="1378" customFormat="false" ht="12.75" hidden="false" customHeight="false" outlineLevel="0" collapsed="false">
      <c r="A1378" s="0"/>
    </row>
    <row r="1379" customFormat="false" ht="12.75" hidden="false" customHeight="false" outlineLevel="0" collapsed="false">
      <c r="A1379" s="0"/>
    </row>
    <row r="1380" customFormat="false" ht="12.75" hidden="false" customHeight="false" outlineLevel="0" collapsed="false">
      <c r="A1380" s="0"/>
    </row>
    <row r="1381" customFormat="false" ht="12.75" hidden="false" customHeight="false" outlineLevel="0" collapsed="false">
      <c r="A1381" s="0"/>
    </row>
    <row r="1382" customFormat="false" ht="12.75" hidden="false" customHeight="false" outlineLevel="0" collapsed="false">
      <c r="A1382" s="0"/>
    </row>
    <row r="1383" customFormat="false" ht="12.75" hidden="false" customHeight="false" outlineLevel="0" collapsed="false">
      <c r="A1383" s="0"/>
    </row>
    <row r="1384" customFormat="false" ht="12.75" hidden="false" customHeight="false" outlineLevel="0" collapsed="false">
      <c r="A1384" s="0"/>
    </row>
    <row r="1385" customFormat="false" ht="12.75" hidden="false" customHeight="false" outlineLevel="0" collapsed="false">
      <c r="A1385" s="0"/>
    </row>
    <row r="1386" customFormat="false" ht="12.75" hidden="false" customHeight="false" outlineLevel="0" collapsed="false">
      <c r="A1386" s="0"/>
    </row>
    <row r="1387" customFormat="false" ht="12.75" hidden="false" customHeight="false" outlineLevel="0" collapsed="false">
      <c r="A1387" s="0"/>
    </row>
    <row r="1388" customFormat="false" ht="12.75" hidden="false" customHeight="false" outlineLevel="0" collapsed="false">
      <c r="A1388" s="0"/>
    </row>
    <row r="1389" customFormat="false" ht="12.75" hidden="false" customHeight="false" outlineLevel="0" collapsed="false">
      <c r="A1389" s="0"/>
    </row>
    <row r="1390" customFormat="false" ht="12.75" hidden="false" customHeight="false" outlineLevel="0" collapsed="false">
      <c r="A1390" s="0"/>
    </row>
    <row r="1391" customFormat="false" ht="12.75" hidden="false" customHeight="false" outlineLevel="0" collapsed="false">
      <c r="A1391" s="0"/>
    </row>
    <row r="1392" customFormat="false" ht="12.75" hidden="false" customHeight="false" outlineLevel="0" collapsed="false">
      <c r="A1392" s="0"/>
    </row>
    <row r="1393" customFormat="false" ht="12.75" hidden="false" customHeight="false" outlineLevel="0" collapsed="false">
      <c r="A1393" s="0"/>
    </row>
    <row r="1394" customFormat="false" ht="12.75" hidden="false" customHeight="false" outlineLevel="0" collapsed="false">
      <c r="A1394" s="0"/>
    </row>
    <row r="1395" customFormat="false" ht="12.75" hidden="false" customHeight="false" outlineLevel="0" collapsed="false">
      <c r="A1395" s="0"/>
    </row>
    <row r="1396" customFormat="false" ht="12.75" hidden="false" customHeight="false" outlineLevel="0" collapsed="false">
      <c r="A1396" s="0"/>
    </row>
    <row r="1397" customFormat="false" ht="12.75" hidden="false" customHeight="false" outlineLevel="0" collapsed="false">
      <c r="A1397" s="0"/>
    </row>
    <row r="1398" customFormat="false" ht="12.75" hidden="false" customHeight="false" outlineLevel="0" collapsed="false">
      <c r="A1398" s="0"/>
    </row>
    <row r="1399" customFormat="false" ht="12.75" hidden="false" customHeight="false" outlineLevel="0" collapsed="false">
      <c r="A1399" s="0"/>
    </row>
    <row r="1400" customFormat="false" ht="12.75" hidden="false" customHeight="false" outlineLevel="0" collapsed="false">
      <c r="A1400" s="0"/>
    </row>
    <row r="1401" customFormat="false" ht="12.75" hidden="false" customHeight="false" outlineLevel="0" collapsed="false">
      <c r="A1401" s="0"/>
    </row>
    <row r="1402" customFormat="false" ht="12.75" hidden="false" customHeight="false" outlineLevel="0" collapsed="false">
      <c r="A1402" s="0"/>
    </row>
    <row r="1403" customFormat="false" ht="12.75" hidden="false" customHeight="false" outlineLevel="0" collapsed="false">
      <c r="A1403" s="0"/>
    </row>
    <row r="1404" customFormat="false" ht="12.75" hidden="false" customHeight="false" outlineLevel="0" collapsed="false">
      <c r="A1404" s="0"/>
    </row>
    <row r="1405" customFormat="false" ht="12.75" hidden="false" customHeight="false" outlineLevel="0" collapsed="false">
      <c r="A1405" s="0"/>
    </row>
    <row r="1406" customFormat="false" ht="12.75" hidden="false" customHeight="false" outlineLevel="0" collapsed="false">
      <c r="A1406" s="0"/>
    </row>
    <row r="1407" customFormat="false" ht="12.75" hidden="false" customHeight="false" outlineLevel="0" collapsed="false">
      <c r="A1407" s="0"/>
    </row>
    <row r="1408" customFormat="false" ht="12.75" hidden="false" customHeight="false" outlineLevel="0" collapsed="false">
      <c r="A1408" s="0"/>
    </row>
    <row r="1409" customFormat="false" ht="12.75" hidden="false" customHeight="false" outlineLevel="0" collapsed="false">
      <c r="A1409" s="0"/>
    </row>
    <row r="1410" customFormat="false" ht="12.75" hidden="false" customHeight="false" outlineLevel="0" collapsed="false">
      <c r="A1410" s="0"/>
    </row>
    <row r="1411" customFormat="false" ht="12.75" hidden="false" customHeight="false" outlineLevel="0" collapsed="false">
      <c r="A1411" s="0"/>
    </row>
    <row r="1412" customFormat="false" ht="12.75" hidden="false" customHeight="false" outlineLevel="0" collapsed="false">
      <c r="A1412" s="0"/>
    </row>
    <row r="1413" customFormat="false" ht="12.75" hidden="false" customHeight="false" outlineLevel="0" collapsed="false">
      <c r="A1413" s="0"/>
    </row>
    <row r="1414" customFormat="false" ht="12.75" hidden="false" customHeight="false" outlineLevel="0" collapsed="false">
      <c r="A1414" s="0"/>
    </row>
    <row r="1415" customFormat="false" ht="12.75" hidden="false" customHeight="false" outlineLevel="0" collapsed="false">
      <c r="A1415" s="0"/>
    </row>
    <row r="1416" customFormat="false" ht="12.75" hidden="false" customHeight="false" outlineLevel="0" collapsed="false">
      <c r="A1416" s="0"/>
    </row>
    <row r="1417" customFormat="false" ht="12.75" hidden="false" customHeight="false" outlineLevel="0" collapsed="false">
      <c r="A1417" s="0"/>
    </row>
    <row r="1418" customFormat="false" ht="12.75" hidden="false" customHeight="false" outlineLevel="0" collapsed="false">
      <c r="A1418" s="0"/>
    </row>
    <row r="1419" customFormat="false" ht="12.75" hidden="false" customHeight="false" outlineLevel="0" collapsed="false">
      <c r="A1419" s="0"/>
    </row>
    <row r="1420" customFormat="false" ht="12.75" hidden="false" customHeight="false" outlineLevel="0" collapsed="false">
      <c r="A1420" s="0"/>
    </row>
    <row r="1421" customFormat="false" ht="12.75" hidden="false" customHeight="false" outlineLevel="0" collapsed="false">
      <c r="A1421" s="0"/>
    </row>
    <row r="1422" customFormat="false" ht="12.75" hidden="false" customHeight="false" outlineLevel="0" collapsed="false">
      <c r="A1422" s="0"/>
    </row>
    <row r="1423" customFormat="false" ht="12.75" hidden="false" customHeight="false" outlineLevel="0" collapsed="false">
      <c r="A1423" s="0"/>
    </row>
    <row r="1424" customFormat="false" ht="12.75" hidden="false" customHeight="false" outlineLevel="0" collapsed="false">
      <c r="A1424" s="0"/>
    </row>
    <row r="1425" customFormat="false" ht="12.75" hidden="false" customHeight="false" outlineLevel="0" collapsed="false">
      <c r="A1425" s="0"/>
    </row>
    <row r="1426" customFormat="false" ht="12.75" hidden="false" customHeight="false" outlineLevel="0" collapsed="false">
      <c r="A1426" s="0"/>
    </row>
    <row r="1427" customFormat="false" ht="12.75" hidden="false" customHeight="false" outlineLevel="0" collapsed="false">
      <c r="A1427" s="0"/>
    </row>
    <row r="1428" customFormat="false" ht="12.75" hidden="false" customHeight="false" outlineLevel="0" collapsed="false">
      <c r="A1428" s="0"/>
    </row>
    <row r="1429" customFormat="false" ht="12.75" hidden="false" customHeight="false" outlineLevel="0" collapsed="false">
      <c r="A1429" s="0"/>
    </row>
    <row r="1430" customFormat="false" ht="12.75" hidden="false" customHeight="false" outlineLevel="0" collapsed="false">
      <c r="A1430" s="0"/>
    </row>
    <row r="1431" customFormat="false" ht="12.75" hidden="false" customHeight="false" outlineLevel="0" collapsed="false">
      <c r="A1431" s="0"/>
    </row>
    <row r="1432" customFormat="false" ht="12.75" hidden="false" customHeight="false" outlineLevel="0" collapsed="false">
      <c r="A1432" s="0"/>
    </row>
    <row r="1433" customFormat="false" ht="12.75" hidden="false" customHeight="false" outlineLevel="0" collapsed="false">
      <c r="A1433" s="0"/>
    </row>
    <row r="1434" customFormat="false" ht="12.75" hidden="false" customHeight="false" outlineLevel="0" collapsed="false">
      <c r="A1434" s="0"/>
    </row>
    <row r="1435" customFormat="false" ht="12.75" hidden="false" customHeight="false" outlineLevel="0" collapsed="false">
      <c r="A1435" s="0"/>
    </row>
    <row r="1436" customFormat="false" ht="12.75" hidden="false" customHeight="false" outlineLevel="0" collapsed="false">
      <c r="A1436" s="0"/>
    </row>
    <row r="1437" customFormat="false" ht="12.75" hidden="false" customHeight="false" outlineLevel="0" collapsed="false">
      <c r="A1437" s="0"/>
    </row>
    <row r="1438" customFormat="false" ht="12.75" hidden="false" customHeight="false" outlineLevel="0" collapsed="false">
      <c r="A1438" s="0"/>
    </row>
    <row r="1439" customFormat="false" ht="12.75" hidden="false" customHeight="false" outlineLevel="0" collapsed="false">
      <c r="A1439" s="0"/>
    </row>
    <row r="1440" customFormat="false" ht="12.75" hidden="false" customHeight="false" outlineLevel="0" collapsed="false">
      <c r="A1440" s="0"/>
    </row>
    <row r="1441" customFormat="false" ht="12.75" hidden="false" customHeight="false" outlineLevel="0" collapsed="false">
      <c r="A1441" s="0"/>
    </row>
    <row r="1442" customFormat="false" ht="12.75" hidden="false" customHeight="false" outlineLevel="0" collapsed="false">
      <c r="A1442" s="0"/>
    </row>
    <row r="1443" customFormat="false" ht="12.75" hidden="false" customHeight="false" outlineLevel="0" collapsed="false">
      <c r="A1443" s="0"/>
    </row>
    <row r="1444" customFormat="false" ht="12.75" hidden="false" customHeight="false" outlineLevel="0" collapsed="false">
      <c r="A1444" s="0"/>
    </row>
    <row r="1445" customFormat="false" ht="12.75" hidden="false" customHeight="false" outlineLevel="0" collapsed="false">
      <c r="A1445" s="0"/>
    </row>
    <row r="1446" customFormat="false" ht="12.75" hidden="false" customHeight="false" outlineLevel="0" collapsed="false">
      <c r="A1446" s="0"/>
    </row>
    <row r="1447" customFormat="false" ht="12.75" hidden="false" customHeight="false" outlineLevel="0" collapsed="false">
      <c r="A1447" s="0"/>
    </row>
    <row r="1448" customFormat="false" ht="12.75" hidden="false" customHeight="false" outlineLevel="0" collapsed="false">
      <c r="A1448" s="0"/>
    </row>
    <row r="1449" customFormat="false" ht="12.75" hidden="false" customHeight="false" outlineLevel="0" collapsed="false">
      <c r="A1449" s="0"/>
    </row>
    <row r="1450" customFormat="false" ht="12.75" hidden="false" customHeight="false" outlineLevel="0" collapsed="false">
      <c r="A1450" s="0"/>
    </row>
    <row r="1451" customFormat="false" ht="12.75" hidden="false" customHeight="false" outlineLevel="0" collapsed="false">
      <c r="A1451" s="0"/>
    </row>
    <row r="1452" customFormat="false" ht="12.75" hidden="false" customHeight="false" outlineLevel="0" collapsed="false">
      <c r="A1452" s="0"/>
    </row>
    <row r="1453" customFormat="false" ht="12.75" hidden="false" customHeight="false" outlineLevel="0" collapsed="false">
      <c r="A1453" s="0"/>
    </row>
    <row r="1454" customFormat="false" ht="12.75" hidden="false" customHeight="false" outlineLevel="0" collapsed="false">
      <c r="A1454" s="0"/>
    </row>
    <row r="1455" customFormat="false" ht="12.75" hidden="false" customHeight="false" outlineLevel="0" collapsed="false">
      <c r="A1455" s="0"/>
    </row>
    <row r="1456" customFormat="false" ht="12.75" hidden="false" customHeight="false" outlineLevel="0" collapsed="false">
      <c r="A1456" s="0"/>
    </row>
    <row r="1457" customFormat="false" ht="12.75" hidden="false" customHeight="false" outlineLevel="0" collapsed="false">
      <c r="A1457" s="0"/>
    </row>
    <row r="1458" customFormat="false" ht="12.75" hidden="false" customHeight="false" outlineLevel="0" collapsed="false">
      <c r="A1458" s="0"/>
    </row>
    <row r="1459" customFormat="false" ht="12.75" hidden="false" customHeight="false" outlineLevel="0" collapsed="false">
      <c r="A1459" s="0"/>
    </row>
    <row r="1460" customFormat="false" ht="12.75" hidden="false" customHeight="false" outlineLevel="0" collapsed="false">
      <c r="A1460" s="0"/>
    </row>
    <row r="1461" customFormat="false" ht="12.75" hidden="false" customHeight="false" outlineLevel="0" collapsed="false">
      <c r="A1461" s="0"/>
    </row>
    <row r="1462" customFormat="false" ht="12.75" hidden="false" customHeight="false" outlineLevel="0" collapsed="false">
      <c r="A1462" s="0"/>
    </row>
  </sheetData>
  <mergeCells count="4">
    <mergeCell ref="B2:F2"/>
    <mergeCell ref="H2:L2"/>
    <mergeCell ref="O2:X2"/>
    <mergeCell ref="Z2:A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4:D5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2.99"/>
    <col collapsed="false" customWidth="true" hidden="false" outlineLevel="0" max="3" min="3" style="0" width="13.41"/>
    <col collapsed="false" customWidth="true" hidden="false" outlineLevel="0" max="4" min="4" style="0" width="13.85"/>
  </cols>
  <sheetData>
    <row r="14" customFormat="false" ht="12" hidden="false" customHeight="true" outlineLevel="0" collapsed="false">
      <c r="A14" s="50" t="s">
        <v>10</v>
      </c>
      <c r="B14" s="50" t="s">
        <v>11</v>
      </c>
      <c r="C14" s="50" t="s">
        <v>12</v>
      </c>
      <c r="D14" s="50" t="s">
        <v>13</v>
      </c>
    </row>
    <row r="15" customFormat="false" ht="12" hidden="false" customHeight="true" outlineLevel="0" collapsed="false">
      <c r="A15" s="51" t="n">
        <v>36528</v>
      </c>
      <c r="B15" s="52" t="s">
        <v>14</v>
      </c>
      <c r="C15" s="53" t="n">
        <v>-1362352.18629742</v>
      </c>
      <c r="D15" s="53" t="n">
        <v>-38161.0976</v>
      </c>
    </row>
    <row r="16" customFormat="false" ht="12" hidden="false" customHeight="true" outlineLevel="0" collapsed="false">
      <c r="A16" s="51" t="n">
        <v>36529</v>
      </c>
      <c r="B16" s="52" t="s">
        <v>14</v>
      </c>
      <c r="C16" s="53" t="n">
        <v>-15744706.7188574</v>
      </c>
      <c r="D16" s="53" t="n">
        <v>1538519.23526136</v>
      </c>
    </row>
    <row r="17" customFormat="false" ht="12" hidden="false" customHeight="true" outlineLevel="0" collapsed="false">
      <c r="A17" s="51" t="n">
        <v>36530</v>
      </c>
      <c r="B17" s="52" t="s">
        <v>14</v>
      </c>
      <c r="C17" s="53" t="n">
        <v>-18244224.3037318</v>
      </c>
      <c r="D17" s="53" t="n">
        <v>3150650.12145023</v>
      </c>
    </row>
    <row r="18" customFormat="false" ht="12" hidden="false" customHeight="true" outlineLevel="0" collapsed="false">
      <c r="A18" s="51" t="n">
        <v>36531</v>
      </c>
      <c r="B18" s="52" t="s">
        <v>14</v>
      </c>
      <c r="C18" s="53" t="n">
        <v>-17757573.1060035</v>
      </c>
      <c r="D18" s="53" t="n">
        <v>-818623.157240964</v>
      </c>
    </row>
    <row r="19" customFormat="false" ht="12" hidden="false" customHeight="true" outlineLevel="0" collapsed="false">
      <c r="A19" s="51" t="n">
        <v>36532</v>
      </c>
      <c r="B19" s="52" t="s">
        <v>14</v>
      </c>
      <c r="C19" s="53" t="n">
        <v>-11840441.0372701</v>
      </c>
      <c r="D19" s="53" t="n">
        <v>15144345.4556972</v>
      </c>
    </row>
    <row r="20" customFormat="false" ht="12" hidden="false" customHeight="true" outlineLevel="0" collapsed="false">
      <c r="A20" s="51" t="n">
        <v>36535</v>
      </c>
      <c r="B20" s="52" t="s">
        <v>14</v>
      </c>
      <c r="C20" s="53" t="n">
        <v>-16296751.3212919</v>
      </c>
      <c r="D20" s="53" t="n">
        <v>4181186.74807077</v>
      </c>
    </row>
    <row r="21" customFormat="false" ht="12" hidden="false" customHeight="true" outlineLevel="0" collapsed="false">
      <c r="A21" s="51" t="n">
        <v>36536</v>
      </c>
      <c r="B21" s="52" t="s">
        <v>14</v>
      </c>
      <c r="C21" s="53" t="n">
        <v>-16139578.5942496</v>
      </c>
      <c r="D21" s="53" t="n">
        <v>-4792225.07952738</v>
      </c>
    </row>
    <row r="22" customFormat="false" ht="12" hidden="false" customHeight="true" outlineLevel="0" collapsed="false">
      <c r="A22" s="51" t="n">
        <v>36537</v>
      </c>
      <c r="B22" s="52" t="s">
        <v>14</v>
      </c>
      <c r="C22" s="53" t="n">
        <v>-14827487.463335</v>
      </c>
      <c r="D22" s="53" t="n">
        <v>-2228185.09939152</v>
      </c>
    </row>
    <row r="23" customFormat="false" ht="12" hidden="false" customHeight="true" outlineLevel="0" collapsed="false">
      <c r="A23" s="51" t="n">
        <v>36538</v>
      </c>
      <c r="B23" s="52" t="s">
        <v>14</v>
      </c>
      <c r="C23" s="53" t="n">
        <v>-16582157.9921587</v>
      </c>
      <c r="D23" s="53" t="n">
        <v>190200.825592187</v>
      </c>
    </row>
    <row r="24" customFormat="false" ht="12" hidden="false" customHeight="true" outlineLevel="0" collapsed="false">
      <c r="A24" s="51" t="n">
        <v>36539</v>
      </c>
      <c r="B24" s="52" t="s">
        <v>14</v>
      </c>
      <c r="C24" s="53" t="n">
        <v>-16124999.2585271</v>
      </c>
      <c r="D24" s="53" t="n">
        <v>2652805.42384757</v>
      </c>
    </row>
    <row r="25" customFormat="false" ht="12" hidden="false" customHeight="true" outlineLevel="0" collapsed="false">
      <c r="A25" s="51" t="n">
        <v>36543</v>
      </c>
      <c r="B25" s="52" t="s">
        <v>14</v>
      </c>
      <c r="C25" s="53" t="n">
        <v>-16605195.1807134</v>
      </c>
      <c r="D25" s="53" t="n">
        <v>2247593.19149834</v>
      </c>
    </row>
    <row r="26" customFormat="false" ht="12" hidden="false" customHeight="true" outlineLevel="0" collapsed="false">
      <c r="A26" s="51" t="n">
        <v>36544</v>
      </c>
      <c r="B26" s="52" t="s">
        <v>14</v>
      </c>
      <c r="C26" s="53" t="n">
        <v>-19108212.4417082</v>
      </c>
      <c r="D26" s="53" t="n">
        <v>3885580.29751757</v>
      </c>
    </row>
    <row r="27" customFormat="false" ht="12" hidden="false" customHeight="true" outlineLevel="0" collapsed="false">
      <c r="A27" s="51" t="n">
        <v>36545</v>
      </c>
      <c r="B27" s="52" t="s">
        <v>14</v>
      </c>
      <c r="C27" s="53" t="n">
        <v>-17175635.2117975</v>
      </c>
      <c r="D27" s="53" t="n">
        <v>4344097.67641361</v>
      </c>
    </row>
    <row r="28" customFormat="false" ht="12" hidden="false" customHeight="true" outlineLevel="0" collapsed="false">
      <c r="A28" s="51" t="n">
        <v>36546</v>
      </c>
      <c r="B28" s="52" t="s">
        <v>14</v>
      </c>
      <c r="C28" s="53" t="n">
        <v>-5901470.10195346</v>
      </c>
      <c r="D28" s="53" t="n">
        <v>5615735.88174823</v>
      </c>
    </row>
    <row r="29" customFormat="false" ht="12" hidden="false" customHeight="true" outlineLevel="0" collapsed="false">
      <c r="A29" s="51" t="n">
        <v>36549</v>
      </c>
      <c r="B29" s="52" t="s">
        <v>14</v>
      </c>
      <c r="C29" s="53" t="n">
        <v>-17514114.5165997</v>
      </c>
      <c r="D29" s="53" t="n">
        <v>519127.611593815</v>
      </c>
    </row>
    <row r="30" customFormat="false" ht="12" hidden="false" customHeight="true" outlineLevel="0" collapsed="false">
      <c r="A30" s="51" t="n">
        <v>36550</v>
      </c>
      <c r="B30" s="52" t="s">
        <v>14</v>
      </c>
      <c r="C30" s="53" t="n">
        <v>-17338327.6817824</v>
      </c>
      <c r="D30" s="53" t="n">
        <v>9050245.89487263</v>
      </c>
    </row>
    <row r="31" customFormat="false" ht="12" hidden="false" customHeight="true" outlineLevel="0" collapsed="false">
      <c r="A31" s="51" t="n">
        <v>36551</v>
      </c>
      <c r="B31" s="52" t="s">
        <v>14</v>
      </c>
      <c r="C31" s="53" t="n">
        <v>-21126744.1978258</v>
      </c>
      <c r="D31" s="53" t="n">
        <v>6000782.16209148</v>
      </c>
    </row>
    <row r="32" customFormat="false" ht="12" hidden="false" customHeight="true" outlineLevel="0" collapsed="false">
      <c r="A32" s="51" t="n">
        <v>36552</v>
      </c>
      <c r="B32" s="52" t="s">
        <v>14</v>
      </c>
      <c r="C32" s="53" t="n">
        <v>-25229590.2459058</v>
      </c>
      <c r="D32" s="53" t="n">
        <v>1278577.03678041</v>
      </c>
    </row>
    <row r="33" customFormat="false" ht="12" hidden="false" customHeight="true" outlineLevel="0" collapsed="false">
      <c r="A33" s="51" t="n">
        <v>36553</v>
      </c>
      <c r="B33" s="52" t="s">
        <v>14</v>
      </c>
      <c r="C33" s="53" t="n">
        <v>-38033777.6170789</v>
      </c>
      <c r="D33" s="53" t="n">
        <v>-6093626.70882941</v>
      </c>
    </row>
    <row r="34" customFormat="false" ht="12" hidden="false" customHeight="true" outlineLevel="0" collapsed="false">
      <c r="A34" s="51" t="n">
        <v>36556</v>
      </c>
      <c r="B34" s="52" t="s">
        <v>14</v>
      </c>
      <c r="C34" s="53" t="n">
        <v>-23648141.9133958</v>
      </c>
      <c r="D34" s="53" t="n">
        <v>14008956.6295843</v>
      </c>
    </row>
    <row r="35" customFormat="false" ht="12" hidden="false" customHeight="true" outlineLevel="0" collapsed="false">
      <c r="A35" s="51" t="n">
        <v>36557</v>
      </c>
      <c r="B35" s="52" t="s">
        <v>14</v>
      </c>
      <c r="C35" s="53" t="n">
        <v>-26452557.7622938</v>
      </c>
      <c r="D35" s="53" t="n">
        <v>-9017352.2605157</v>
      </c>
    </row>
    <row r="36" customFormat="false" ht="12" hidden="false" customHeight="true" outlineLevel="0" collapsed="false">
      <c r="A36" s="51" t="n">
        <v>36558</v>
      </c>
      <c r="B36" s="52" t="s">
        <v>14</v>
      </c>
      <c r="C36" s="53" t="n">
        <v>-27582352.5388083</v>
      </c>
      <c r="D36" s="53" t="n">
        <v>14359740.5339063</v>
      </c>
    </row>
    <row r="37" customFormat="false" ht="12" hidden="false" customHeight="true" outlineLevel="0" collapsed="false">
      <c r="A37" s="51" t="n">
        <v>36559</v>
      </c>
      <c r="B37" s="52" t="s">
        <v>14</v>
      </c>
      <c r="C37" s="53" t="n">
        <v>-27348405.3440954</v>
      </c>
      <c r="D37" s="53" t="n">
        <v>-9607939.01973329</v>
      </c>
    </row>
    <row r="38" customFormat="false" ht="12" hidden="false" customHeight="true" outlineLevel="0" collapsed="false">
      <c r="A38" s="51" t="n">
        <v>36560</v>
      </c>
      <c r="B38" s="52" t="s">
        <v>14</v>
      </c>
      <c r="C38" s="53" t="n">
        <v>-26860095.6829379</v>
      </c>
      <c r="D38" s="53" t="n">
        <v>4982167.94931614</v>
      </c>
    </row>
    <row r="39" customFormat="false" ht="12" hidden="false" customHeight="true" outlineLevel="0" collapsed="false">
      <c r="A39" s="51" t="n">
        <v>36563</v>
      </c>
      <c r="B39" s="52" t="s">
        <v>14</v>
      </c>
      <c r="C39" s="53" t="n">
        <v>-19501549.5076685</v>
      </c>
      <c r="D39" s="53" t="n">
        <v>-15354042.0250678</v>
      </c>
    </row>
    <row r="40" customFormat="false" ht="12" hidden="false" customHeight="true" outlineLevel="0" collapsed="false">
      <c r="A40" s="51" t="n">
        <v>36564</v>
      </c>
      <c r="B40" s="52" t="s">
        <v>14</v>
      </c>
      <c r="C40" s="53" t="n">
        <v>-18191912.5927525</v>
      </c>
      <c r="D40" s="53" t="n">
        <v>-12177071.8435623</v>
      </c>
    </row>
    <row r="41" customFormat="false" ht="12" hidden="false" customHeight="true" outlineLevel="0" collapsed="false">
      <c r="A41" s="51" t="n">
        <v>36565</v>
      </c>
      <c r="B41" s="52" t="s">
        <v>14</v>
      </c>
      <c r="C41" s="53" t="n">
        <v>-18195353.1545216</v>
      </c>
      <c r="D41" s="53" t="n">
        <v>-2726062.18856423</v>
      </c>
    </row>
    <row r="42" customFormat="false" ht="12" hidden="false" customHeight="true" outlineLevel="0" collapsed="false">
      <c r="A42" s="51" t="n">
        <v>36566</v>
      </c>
      <c r="B42" s="52" t="s">
        <v>14</v>
      </c>
      <c r="C42" s="53" t="n">
        <v>-18304292.0894241</v>
      </c>
      <c r="D42" s="53" t="n">
        <v>6203467.84909124</v>
      </c>
    </row>
    <row r="43" customFormat="false" ht="12" hidden="false" customHeight="true" outlineLevel="0" collapsed="false">
      <c r="A43" s="51" t="n">
        <v>36567</v>
      </c>
      <c r="B43" s="52" t="s">
        <v>14</v>
      </c>
      <c r="C43" s="53" t="n">
        <v>-20333992.5230965</v>
      </c>
      <c r="D43" s="53" t="n">
        <v>11855814.9598687</v>
      </c>
    </row>
    <row r="44" customFormat="false" ht="12" hidden="false" customHeight="true" outlineLevel="0" collapsed="false">
      <c r="A44" s="51" t="n">
        <v>36568</v>
      </c>
      <c r="B44" s="52" t="s">
        <v>14</v>
      </c>
      <c r="C44" s="53" t="n">
        <v>0</v>
      </c>
      <c r="D44" s="53" t="n">
        <v>0</v>
      </c>
    </row>
    <row r="45" customFormat="false" ht="12" hidden="false" customHeight="true" outlineLevel="0" collapsed="false">
      <c r="A45" s="51" t="n">
        <v>36570</v>
      </c>
      <c r="B45" s="52" t="s">
        <v>14</v>
      </c>
      <c r="C45" s="53" t="n">
        <v>-20678812.9102919</v>
      </c>
      <c r="D45" s="53" t="n">
        <v>3461324.95716171</v>
      </c>
    </row>
    <row r="46" customFormat="false" ht="12" hidden="false" customHeight="true" outlineLevel="0" collapsed="false">
      <c r="A46" s="51" t="n">
        <v>36571</v>
      </c>
      <c r="B46" s="52" t="s">
        <v>14</v>
      </c>
      <c r="C46" s="53" t="n">
        <v>-21799868.6465041</v>
      </c>
      <c r="D46" s="53" t="n">
        <v>2693722.01237508</v>
      </c>
    </row>
    <row r="47" customFormat="false" ht="12" hidden="false" customHeight="true" outlineLevel="0" collapsed="false">
      <c r="A47" s="51" t="n">
        <v>36572</v>
      </c>
      <c r="B47" s="52" t="s">
        <v>14</v>
      </c>
      <c r="C47" s="53" t="n">
        <v>-22684022.3153995</v>
      </c>
      <c r="D47" s="53" t="n">
        <v>7330729.54335308</v>
      </c>
    </row>
    <row r="48" customFormat="false" ht="12" hidden="false" customHeight="true" outlineLevel="0" collapsed="false">
      <c r="A48" s="51" t="n">
        <v>36573</v>
      </c>
      <c r="B48" s="52" t="s">
        <v>14</v>
      </c>
      <c r="C48" s="53" t="n">
        <v>-22908440.4806949</v>
      </c>
      <c r="D48" s="53" t="n">
        <v>6990469.4772925</v>
      </c>
    </row>
    <row r="49" customFormat="false" ht="12" hidden="false" customHeight="true" outlineLevel="0" collapsed="false">
      <c r="A49" s="51" t="n">
        <v>36574</v>
      </c>
      <c r="B49" s="52" t="s">
        <v>14</v>
      </c>
      <c r="C49" s="53" t="n">
        <v>-24390299.5450076</v>
      </c>
      <c r="D49" s="53" t="n">
        <v>-3755456.59998984</v>
      </c>
    </row>
    <row r="50" customFormat="false" ht="12" hidden="false" customHeight="true" outlineLevel="0" collapsed="false">
      <c r="A50" s="51" t="n">
        <v>36577</v>
      </c>
      <c r="B50" s="52" t="s">
        <v>14</v>
      </c>
      <c r="C50" s="53" t="n">
        <v>-3519623.82633456</v>
      </c>
      <c r="D50" s="53" t="n">
        <v>-1436093.0058</v>
      </c>
    </row>
    <row r="51" customFormat="false" ht="12" hidden="false" customHeight="true" outlineLevel="0" collapsed="false">
      <c r="A51" s="51" t="n">
        <v>36578</v>
      </c>
      <c r="B51" s="52" t="s">
        <v>14</v>
      </c>
      <c r="C51" s="53" t="n">
        <v>-3519623.82633456</v>
      </c>
      <c r="D51" s="53" t="n">
        <v>-1436093.0058</v>
      </c>
    </row>
    <row r="52" customFormat="false" ht="12" hidden="false" customHeight="true" outlineLevel="0" collapsed="false">
      <c r="A52" s="51" t="n">
        <v>36579</v>
      </c>
      <c r="B52" s="52" t="s">
        <v>14</v>
      </c>
      <c r="C52" s="53" t="n">
        <v>-22026598.4131868</v>
      </c>
      <c r="D52" s="53" t="n">
        <v>-5850822.40157844</v>
      </c>
    </row>
    <row r="53" customFormat="false" ht="12" hidden="false" customHeight="true" outlineLevel="0" collapsed="false">
      <c r="A53" s="51" t="n">
        <v>36580</v>
      </c>
      <c r="B53" s="52" t="s">
        <v>14</v>
      </c>
      <c r="C53" s="53" t="n">
        <v>-19801031.4407862</v>
      </c>
      <c r="D53" s="53" t="n">
        <v>2122483.2655196</v>
      </c>
    </row>
    <row r="54" customFormat="false" ht="12" hidden="false" customHeight="true" outlineLevel="0" collapsed="false">
      <c r="A54" s="51" t="n">
        <v>36581</v>
      </c>
      <c r="B54" s="52" t="s">
        <v>14</v>
      </c>
      <c r="C54" s="53" t="n">
        <v>-19006956.4822617</v>
      </c>
      <c r="D54" s="53" t="n">
        <v>4226112.15187717</v>
      </c>
    </row>
    <row r="55" customFormat="false" ht="12" hidden="false" customHeight="true" outlineLevel="0" collapsed="false">
      <c r="A55" s="51" t="n">
        <v>36584</v>
      </c>
      <c r="B55" s="52" t="s">
        <v>14</v>
      </c>
      <c r="C55" s="53" t="n">
        <v>-18661137.4919047</v>
      </c>
      <c r="D55" s="53" t="n">
        <v>-1132100.15828346</v>
      </c>
    </row>
    <row r="56" customFormat="false" ht="12" hidden="false" customHeight="true" outlineLevel="0" collapsed="false">
      <c r="A56" s="51" t="n">
        <v>36585</v>
      </c>
      <c r="B56" s="52" t="s">
        <v>14</v>
      </c>
      <c r="C56" s="53" t="n">
        <v>-18913434.7518375</v>
      </c>
      <c r="D56" s="53" t="n">
        <v>5802812.43449653</v>
      </c>
    </row>
    <row r="57" customFormat="false" ht="12" hidden="false" customHeight="true" outlineLevel="0" collapsed="false">
      <c r="A57" s="51" t="n">
        <v>36586</v>
      </c>
      <c r="B57" s="52" t="s">
        <v>14</v>
      </c>
      <c r="C57" s="53" t="n">
        <v>-20211758.4489852</v>
      </c>
      <c r="D57" s="53" t="n">
        <v>13439307.7155828</v>
      </c>
    </row>
    <row r="58" customFormat="false" ht="12" hidden="false" customHeight="true" outlineLevel="0" collapsed="false">
      <c r="A58" s="51" t="n">
        <v>36587</v>
      </c>
      <c r="B58" s="52" t="s">
        <v>14</v>
      </c>
      <c r="C58" s="53" t="n">
        <v>-21492846.7250284</v>
      </c>
      <c r="D58" s="53" t="n">
        <v>6786308.02158332</v>
      </c>
    </row>
    <row r="59" customFormat="false" ht="12" hidden="false" customHeight="true" outlineLevel="0" collapsed="false">
      <c r="A59" s="51" t="n">
        <v>36588</v>
      </c>
      <c r="B59" s="52" t="s">
        <v>14</v>
      </c>
      <c r="C59" s="53" t="n">
        <v>-21558881.3422294</v>
      </c>
      <c r="D59" s="53" t="n">
        <v>2152723.11785414</v>
      </c>
    </row>
    <row r="60" customFormat="false" ht="12" hidden="false" customHeight="true" outlineLevel="0" collapsed="false">
      <c r="A60" s="51" t="n">
        <v>36591</v>
      </c>
      <c r="B60" s="52" t="s">
        <v>14</v>
      </c>
      <c r="C60" s="53" t="n">
        <v>-9700419.43999618</v>
      </c>
      <c r="D60" s="53" t="n">
        <v>10826174.4323919</v>
      </c>
    </row>
    <row r="61" customFormat="false" ht="12" hidden="false" customHeight="true" outlineLevel="0" collapsed="false">
      <c r="A61" s="51" t="n">
        <v>36592</v>
      </c>
      <c r="B61" s="52" t="s">
        <v>14</v>
      </c>
      <c r="C61" s="53" t="n">
        <v>-20323220.8653478</v>
      </c>
      <c r="D61" s="53" t="n">
        <v>9025593.19597338</v>
      </c>
    </row>
    <row r="62" customFormat="false" ht="12" hidden="false" customHeight="true" outlineLevel="0" collapsed="false">
      <c r="A62" s="51" t="n">
        <v>36593</v>
      </c>
      <c r="B62" s="52" t="s">
        <v>14</v>
      </c>
      <c r="C62" s="53" t="n">
        <v>-20559065.0275795</v>
      </c>
      <c r="D62" s="53" t="n">
        <v>-4059921.76658868</v>
      </c>
    </row>
    <row r="63" customFormat="false" ht="12" hidden="false" customHeight="true" outlineLevel="0" collapsed="false">
      <c r="A63" s="51" t="n">
        <v>36594</v>
      </c>
      <c r="B63" s="52" t="s">
        <v>14</v>
      </c>
      <c r="C63" s="53" t="n">
        <v>-20911201.0473906</v>
      </c>
      <c r="D63" s="53" t="n">
        <v>6225959.71560512</v>
      </c>
    </row>
    <row r="64" customFormat="false" ht="12" hidden="false" customHeight="true" outlineLevel="0" collapsed="false">
      <c r="A64" s="51" t="n">
        <v>36595</v>
      </c>
      <c r="B64" s="52" t="s">
        <v>14</v>
      </c>
      <c r="C64" s="53" t="n">
        <v>-21306162.6039052</v>
      </c>
      <c r="D64" s="53" t="n">
        <v>-9994663.35682197</v>
      </c>
    </row>
    <row r="65" customFormat="false" ht="12" hidden="false" customHeight="true" outlineLevel="0" collapsed="false">
      <c r="A65" s="51" t="n">
        <v>36598</v>
      </c>
      <c r="B65" s="52" t="s">
        <v>14</v>
      </c>
      <c r="C65" s="53" t="n">
        <v>-21601700.7309461</v>
      </c>
      <c r="D65" s="53" t="n">
        <v>-3642670.15527377</v>
      </c>
    </row>
    <row r="66" customFormat="false" ht="12" hidden="false" customHeight="true" outlineLevel="0" collapsed="false">
      <c r="A66" s="51" t="n">
        <v>36599</v>
      </c>
      <c r="B66" s="52" t="s">
        <v>14</v>
      </c>
      <c r="C66" s="53" t="n">
        <v>-22759509.1183265</v>
      </c>
      <c r="D66" s="53" t="n">
        <v>18071084.3745535</v>
      </c>
    </row>
    <row r="67" customFormat="false" ht="12" hidden="false" customHeight="true" outlineLevel="0" collapsed="false">
      <c r="A67" s="51" t="n">
        <v>36600</v>
      </c>
      <c r="B67" s="52" t="s">
        <v>14</v>
      </c>
      <c r="C67" s="53" t="n">
        <v>-23453636.0629488</v>
      </c>
      <c r="D67" s="53" t="n">
        <v>7501608.41519784</v>
      </c>
    </row>
    <row r="68" customFormat="false" ht="12" hidden="false" customHeight="true" outlineLevel="0" collapsed="false">
      <c r="A68" s="51" t="n">
        <v>36601</v>
      </c>
      <c r="B68" s="52" t="s">
        <v>14</v>
      </c>
      <c r="C68" s="53" t="n">
        <v>-23753024.2163085</v>
      </c>
      <c r="D68" s="53" t="n">
        <v>1892031.91360787</v>
      </c>
    </row>
    <row r="69" customFormat="false" ht="12" hidden="false" customHeight="true" outlineLevel="0" collapsed="false">
      <c r="A69" s="51" t="n">
        <v>36602</v>
      </c>
      <c r="B69" s="52" t="s">
        <v>14</v>
      </c>
      <c r="C69" s="53" t="n">
        <v>-21978501.5323169</v>
      </c>
      <c r="D69" s="53" t="n">
        <v>1912453.34670015</v>
      </c>
    </row>
    <row r="70" customFormat="false" ht="12" hidden="false" customHeight="true" outlineLevel="0" collapsed="false">
      <c r="A70" s="51" t="n">
        <v>36605</v>
      </c>
      <c r="B70" s="52" t="s">
        <v>14</v>
      </c>
      <c r="C70" s="53" t="n">
        <v>-24893338.8899601</v>
      </c>
      <c r="D70" s="53" t="n">
        <v>410471.462770975</v>
      </c>
    </row>
    <row r="71" customFormat="false" ht="12" hidden="false" customHeight="true" outlineLevel="0" collapsed="false">
      <c r="A71" s="51" t="n">
        <v>36606</v>
      </c>
      <c r="B71" s="52" t="s">
        <v>14</v>
      </c>
      <c r="C71" s="53" t="n">
        <v>-26004517.110762</v>
      </c>
      <c r="D71" s="53" t="n">
        <v>5883751.83587408</v>
      </c>
    </row>
    <row r="72" customFormat="false" ht="12" hidden="false" customHeight="true" outlineLevel="0" collapsed="false">
      <c r="A72" s="51" t="n">
        <v>36607</v>
      </c>
      <c r="B72" s="52" t="s">
        <v>14</v>
      </c>
      <c r="C72" s="53" t="n">
        <v>-28930602.9966596</v>
      </c>
      <c r="D72" s="53" t="n">
        <v>7636770.4148024</v>
      </c>
    </row>
    <row r="73" customFormat="false" ht="12" hidden="false" customHeight="true" outlineLevel="0" collapsed="false">
      <c r="A73" s="51" t="n">
        <v>36608</v>
      </c>
      <c r="B73" s="52" t="s">
        <v>14</v>
      </c>
      <c r="C73" s="53" t="n">
        <v>-25525772.7985986</v>
      </c>
      <c r="D73" s="53" t="n">
        <v>2644644.60371489</v>
      </c>
    </row>
    <row r="74" customFormat="false" ht="12" hidden="false" customHeight="true" outlineLevel="0" collapsed="false">
      <c r="A74" s="51" t="n">
        <v>36609</v>
      </c>
      <c r="B74" s="52" t="s">
        <v>14</v>
      </c>
      <c r="C74" s="53" t="n">
        <v>-28341390.1456071</v>
      </c>
      <c r="D74" s="53" t="n">
        <v>-1440357.45689012</v>
      </c>
    </row>
    <row r="75" customFormat="false" ht="12" hidden="false" customHeight="true" outlineLevel="0" collapsed="false">
      <c r="A75" s="51" t="n">
        <v>36612</v>
      </c>
      <c r="B75" s="52" t="s">
        <v>14</v>
      </c>
      <c r="C75" s="53" t="n">
        <v>-28161203.1765212</v>
      </c>
      <c r="D75" s="53" t="n">
        <v>5533903.66462139</v>
      </c>
    </row>
    <row r="76" customFormat="false" ht="12" hidden="false" customHeight="true" outlineLevel="0" collapsed="false">
      <c r="A76" s="51" t="n">
        <v>36613</v>
      </c>
      <c r="B76" s="52" t="s">
        <v>14</v>
      </c>
      <c r="C76" s="53" t="n">
        <v>-27264170.7872195</v>
      </c>
      <c r="D76" s="53" t="n">
        <v>3535435.36398618</v>
      </c>
    </row>
    <row r="77" customFormat="false" ht="12" hidden="false" customHeight="true" outlineLevel="0" collapsed="false">
      <c r="A77" s="51" t="n">
        <v>36614</v>
      </c>
      <c r="B77" s="52" t="s">
        <v>14</v>
      </c>
      <c r="C77" s="53" t="n">
        <v>-26011547.6499624</v>
      </c>
      <c r="D77" s="53" t="n">
        <v>290445.362164235</v>
      </c>
    </row>
    <row r="78" customFormat="false" ht="12" hidden="false" customHeight="true" outlineLevel="0" collapsed="false">
      <c r="A78" s="51" t="n">
        <v>36615</v>
      </c>
      <c r="B78" s="52" t="s">
        <v>14</v>
      </c>
      <c r="C78" s="53" t="n">
        <v>-25161351.7432493</v>
      </c>
      <c r="D78" s="53" t="n">
        <v>-4974638.85768134</v>
      </c>
    </row>
    <row r="79" customFormat="false" ht="12" hidden="false" customHeight="true" outlineLevel="0" collapsed="false">
      <c r="A79" s="51" t="n">
        <v>36616</v>
      </c>
      <c r="B79" s="52" t="s">
        <v>14</v>
      </c>
      <c r="C79" s="53" t="n">
        <v>-21987383.6448601</v>
      </c>
      <c r="D79" s="53" t="n">
        <v>1225167.4227204</v>
      </c>
    </row>
    <row r="80" customFormat="false" ht="12" hidden="false" customHeight="true" outlineLevel="0" collapsed="false">
      <c r="A80" s="51" t="n">
        <v>36617</v>
      </c>
      <c r="B80" s="52" t="s">
        <v>14</v>
      </c>
      <c r="C80" s="53" t="n">
        <v>-1549.37567924087</v>
      </c>
      <c r="D80" s="53" t="n">
        <v>0</v>
      </c>
    </row>
    <row r="81" customFormat="false" ht="12" hidden="false" customHeight="true" outlineLevel="0" collapsed="false">
      <c r="A81" s="51" t="n">
        <v>36619</v>
      </c>
      <c r="B81" s="52" t="s">
        <v>14</v>
      </c>
      <c r="C81" s="53" t="n">
        <v>-29507466.8763386</v>
      </c>
      <c r="D81" s="53" t="n">
        <v>-6075533.85106966</v>
      </c>
    </row>
    <row r="82" customFormat="false" ht="12" hidden="false" customHeight="true" outlineLevel="0" collapsed="false">
      <c r="A82" s="51" t="n">
        <v>36620</v>
      </c>
      <c r="B82" s="52" t="s">
        <v>14</v>
      </c>
      <c r="C82" s="53" t="n">
        <v>-29114252.9410143</v>
      </c>
      <c r="D82" s="53" t="n">
        <v>-13124732.3633561</v>
      </c>
    </row>
    <row r="83" customFormat="false" ht="12" hidden="false" customHeight="true" outlineLevel="0" collapsed="false">
      <c r="A83" s="51" t="n">
        <v>36621</v>
      </c>
      <c r="B83" s="52" t="s">
        <v>14</v>
      </c>
      <c r="C83" s="53" t="n">
        <v>-29034512.4665466</v>
      </c>
      <c r="D83" s="53" t="n">
        <v>-1748911.47265094</v>
      </c>
    </row>
    <row r="84" customFormat="false" ht="12" hidden="false" customHeight="true" outlineLevel="0" collapsed="false">
      <c r="A84" s="51" t="n">
        <v>36622</v>
      </c>
      <c r="B84" s="52" t="s">
        <v>14</v>
      </c>
      <c r="C84" s="53" t="n">
        <v>-32210350.414903</v>
      </c>
      <c r="D84" s="53" t="n">
        <v>1233039.63657832</v>
      </c>
    </row>
    <row r="85" customFormat="false" ht="12" hidden="false" customHeight="true" outlineLevel="0" collapsed="false">
      <c r="A85" s="51" t="n">
        <v>36623</v>
      </c>
      <c r="B85" s="52" t="s">
        <v>14</v>
      </c>
      <c r="C85" s="53" t="n">
        <v>-37016384.2074671</v>
      </c>
      <c r="D85" s="53" t="n">
        <v>-997879.517553288</v>
      </c>
    </row>
    <row r="86" customFormat="false" ht="12" hidden="false" customHeight="true" outlineLevel="0" collapsed="false">
      <c r="A86" s="51" t="n">
        <v>36626</v>
      </c>
      <c r="B86" s="52" t="s">
        <v>14</v>
      </c>
      <c r="C86" s="53" t="n">
        <v>-44992308.9607336</v>
      </c>
      <c r="D86" s="53" t="n">
        <v>-5570858.15024597</v>
      </c>
    </row>
    <row r="87" customFormat="false" ht="12" hidden="false" customHeight="true" outlineLevel="0" collapsed="false">
      <c r="A87" s="51" t="n">
        <v>36627</v>
      </c>
      <c r="B87" s="52" t="s">
        <v>14</v>
      </c>
      <c r="C87" s="53" t="n">
        <v>-40289278.689217</v>
      </c>
      <c r="D87" s="53" t="n">
        <v>-11748367.6767525</v>
      </c>
    </row>
    <row r="88" customFormat="false" ht="12" hidden="false" customHeight="true" outlineLevel="0" collapsed="false">
      <c r="A88" s="51" t="n">
        <v>36628</v>
      </c>
      <c r="B88" s="52" t="s">
        <v>14</v>
      </c>
      <c r="C88" s="53" t="n">
        <v>-39574141.9754884</v>
      </c>
      <c r="D88" s="53" t="n">
        <v>25759977.1159607</v>
      </c>
    </row>
    <row r="89" customFormat="false" ht="12" hidden="false" customHeight="true" outlineLevel="0" collapsed="false">
      <c r="A89" s="51" t="n">
        <v>36629</v>
      </c>
      <c r="B89" s="52" t="s">
        <v>14</v>
      </c>
      <c r="C89" s="53" t="n">
        <v>-40437557.2455948</v>
      </c>
      <c r="D89" s="53" t="n">
        <v>13228763.9219149</v>
      </c>
    </row>
    <row r="90" customFormat="false" ht="12" hidden="false" customHeight="true" outlineLevel="0" collapsed="false">
      <c r="A90" s="51" t="n">
        <v>36630</v>
      </c>
      <c r="B90" s="52" t="s">
        <v>14</v>
      </c>
      <c r="C90" s="53" t="n">
        <v>-42023642.308598</v>
      </c>
      <c r="D90" s="53" t="n">
        <v>-5524839.01162095</v>
      </c>
    </row>
    <row r="91" customFormat="false" ht="12" hidden="false" customHeight="true" outlineLevel="0" collapsed="false">
      <c r="A91" s="51" t="n">
        <v>36633</v>
      </c>
      <c r="B91" s="52" t="s">
        <v>14</v>
      </c>
      <c r="C91" s="53" t="n">
        <v>-48041932.1177795</v>
      </c>
      <c r="D91" s="53" t="n">
        <v>20094014.6681468</v>
      </c>
    </row>
    <row r="92" customFormat="false" ht="12" hidden="false" customHeight="true" outlineLevel="0" collapsed="false">
      <c r="A92" s="51" t="n">
        <v>36634</v>
      </c>
      <c r="B92" s="52" t="s">
        <v>14</v>
      </c>
      <c r="C92" s="53" t="n">
        <v>-46521542.6082332</v>
      </c>
      <c r="D92" s="53" t="n">
        <v>-16192613.1289059</v>
      </c>
    </row>
    <row r="93" customFormat="false" ht="12" hidden="false" customHeight="true" outlineLevel="0" collapsed="false">
      <c r="A93" s="51" t="n">
        <v>36635</v>
      </c>
      <c r="B93" s="52" t="s">
        <v>14</v>
      </c>
      <c r="C93" s="53" t="n">
        <v>-45922436.3033024</v>
      </c>
      <c r="D93" s="53" t="n">
        <v>-7333577.3814774</v>
      </c>
    </row>
    <row r="94" customFormat="false" ht="12" hidden="false" customHeight="true" outlineLevel="0" collapsed="false">
      <c r="A94" s="51" t="n">
        <v>36636</v>
      </c>
      <c r="B94" s="52" t="s">
        <v>14</v>
      </c>
      <c r="C94" s="53" t="n">
        <v>-43585960.3666089</v>
      </c>
      <c r="D94" s="53" t="n">
        <v>3889449.79345795</v>
      </c>
    </row>
    <row r="95" customFormat="false" ht="12" hidden="false" customHeight="true" outlineLevel="0" collapsed="false">
      <c r="A95" s="51" t="n">
        <v>36640</v>
      </c>
      <c r="B95" s="52" t="s">
        <v>14</v>
      </c>
      <c r="C95" s="53" t="n">
        <v>-49326806.8444471</v>
      </c>
      <c r="D95" s="53" t="n">
        <v>20875468.1155385</v>
      </c>
    </row>
    <row r="96" customFormat="false" ht="12" hidden="false" customHeight="true" outlineLevel="0" collapsed="false">
      <c r="A96" s="51" t="n">
        <v>36641</v>
      </c>
      <c r="B96" s="52" t="s">
        <v>14</v>
      </c>
      <c r="C96" s="53" t="n">
        <v>-43947069.011821</v>
      </c>
      <c r="D96" s="53" t="n">
        <v>-7990381.14669716</v>
      </c>
    </row>
    <row r="97" customFormat="false" ht="12" hidden="false" customHeight="true" outlineLevel="0" collapsed="false">
      <c r="A97" s="51" t="n">
        <v>36642</v>
      </c>
      <c r="B97" s="52" t="s">
        <v>14</v>
      </c>
      <c r="C97" s="53" t="n">
        <v>-42527536.480736</v>
      </c>
      <c r="D97" s="53" t="n">
        <v>-6029650.86100425</v>
      </c>
    </row>
    <row r="98" customFormat="false" ht="12" hidden="false" customHeight="true" outlineLevel="0" collapsed="false">
      <c r="A98" s="51" t="n">
        <v>36643</v>
      </c>
      <c r="B98" s="52" t="s">
        <v>14</v>
      </c>
      <c r="C98" s="53" t="n">
        <v>-39276558.8797358</v>
      </c>
      <c r="D98" s="53" t="n">
        <v>2860143.1259613</v>
      </c>
    </row>
    <row r="99" customFormat="false" ht="12" hidden="false" customHeight="true" outlineLevel="0" collapsed="false">
      <c r="A99" s="51" t="n">
        <v>36644</v>
      </c>
      <c r="B99" s="52" t="s">
        <v>14</v>
      </c>
      <c r="C99" s="53" t="n">
        <v>-41945854.6486553</v>
      </c>
      <c r="D99" s="53" t="n">
        <v>33569788.3896001</v>
      </c>
    </row>
    <row r="100" customFormat="false" ht="12" hidden="false" customHeight="true" outlineLevel="0" collapsed="false">
      <c r="A100" s="51" t="n">
        <v>36646</v>
      </c>
      <c r="B100" s="52" t="s">
        <v>14</v>
      </c>
      <c r="C100" s="53" t="n">
        <v>0</v>
      </c>
      <c r="D100" s="53" t="n">
        <v>0</v>
      </c>
    </row>
    <row r="101" customFormat="false" ht="12" hidden="false" customHeight="true" outlineLevel="0" collapsed="false">
      <c r="A101" s="51" t="n">
        <v>36647</v>
      </c>
      <c r="B101" s="52" t="s">
        <v>14</v>
      </c>
      <c r="C101" s="53" t="n">
        <v>-35303350.0878996</v>
      </c>
      <c r="D101" s="53" t="n">
        <v>29609954.1410203</v>
      </c>
    </row>
    <row r="102" customFormat="false" ht="12" hidden="false" customHeight="true" outlineLevel="0" collapsed="false">
      <c r="A102" s="51" t="n">
        <v>36648</v>
      </c>
      <c r="B102" s="52" t="s">
        <v>14</v>
      </c>
      <c r="C102" s="53" t="n">
        <v>-33848374.060715</v>
      </c>
      <c r="D102" s="53" t="n">
        <v>15538103.0444031</v>
      </c>
    </row>
    <row r="103" customFormat="false" ht="12" hidden="false" customHeight="true" outlineLevel="0" collapsed="false">
      <c r="A103" s="51" t="n">
        <v>36649</v>
      </c>
      <c r="B103" s="52" t="s">
        <v>14</v>
      </c>
      <c r="C103" s="53" t="n">
        <v>-30345155.7293137</v>
      </c>
      <c r="D103" s="53" t="n">
        <v>-31350532.4828539</v>
      </c>
    </row>
    <row r="104" customFormat="false" ht="12" hidden="false" customHeight="true" outlineLevel="0" collapsed="false">
      <c r="A104" s="51" t="n">
        <v>36650</v>
      </c>
      <c r="B104" s="52" t="s">
        <v>14</v>
      </c>
      <c r="C104" s="53" t="n">
        <v>-24054825.5119412</v>
      </c>
      <c r="D104" s="53" t="n">
        <v>-492795.095490731</v>
      </c>
    </row>
    <row r="105" customFormat="false" ht="12" hidden="false" customHeight="true" outlineLevel="0" collapsed="false">
      <c r="A105" s="51" t="n">
        <v>36651</v>
      </c>
      <c r="B105" s="52" t="s">
        <v>14</v>
      </c>
      <c r="C105" s="53" t="n">
        <v>-23731287.9266784</v>
      </c>
      <c r="D105" s="53" t="n">
        <v>-3226916.18177259</v>
      </c>
    </row>
    <row r="106" customFormat="false" ht="12" hidden="false" customHeight="true" outlineLevel="0" collapsed="false">
      <c r="A106" s="51" t="n">
        <v>36652</v>
      </c>
      <c r="B106" s="52" t="s">
        <v>14</v>
      </c>
      <c r="C106" s="53" t="n">
        <v>0</v>
      </c>
      <c r="D106" s="53" t="n">
        <v>0</v>
      </c>
    </row>
    <row r="107" customFormat="false" ht="12" hidden="false" customHeight="true" outlineLevel="0" collapsed="false">
      <c r="A107" s="51" t="n">
        <v>36654</v>
      </c>
      <c r="B107" s="52" t="s">
        <v>14</v>
      </c>
      <c r="C107" s="53" t="n">
        <v>0</v>
      </c>
      <c r="D107" s="53" t="n">
        <v>0</v>
      </c>
    </row>
    <row r="108" customFormat="false" ht="12" hidden="false" customHeight="true" outlineLevel="0" collapsed="false">
      <c r="A108" s="51" t="n">
        <v>36655</v>
      </c>
      <c r="B108" s="52" t="s">
        <v>14</v>
      </c>
      <c r="C108" s="53" t="n">
        <v>0</v>
      </c>
      <c r="D108" s="53" t="n">
        <v>0</v>
      </c>
    </row>
    <row r="109" customFormat="false" ht="12" hidden="false" customHeight="true" outlineLevel="0" collapsed="false">
      <c r="A109" s="51" t="n">
        <v>36656</v>
      </c>
      <c r="B109" s="52" t="s">
        <v>14</v>
      </c>
      <c r="C109" s="53" t="n">
        <v>0</v>
      </c>
      <c r="D109" s="53" t="n">
        <v>0</v>
      </c>
    </row>
    <row r="110" customFormat="false" ht="12" hidden="false" customHeight="true" outlineLevel="0" collapsed="false">
      <c r="A110" s="51" t="n">
        <v>36657</v>
      </c>
      <c r="B110" s="52" t="s">
        <v>14</v>
      </c>
      <c r="C110" s="53" t="n">
        <v>0</v>
      </c>
      <c r="D110" s="53" t="n">
        <v>0</v>
      </c>
    </row>
    <row r="111" customFormat="false" ht="12" hidden="false" customHeight="true" outlineLevel="0" collapsed="false">
      <c r="A111" s="51" t="n">
        <v>36658</v>
      </c>
      <c r="B111" s="52" t="s">
        <v>14</v>
      </c>
      <c r="C111" s="53" t="n">
        <v>-25087806.9105639</v>
      </c>
      <c r="D111" s="53" t="n">
        <v>1.08122748945517E+098</v>
      </c>
    </row>
    <row r="112" customFormat="false" ht="12" hidden="false" customHeight="true" outlineLevel="0" collapsed="false">
      <c r="A112" s="51" t="n">
        <v>36661</v>
      </c>
      <c r="B112" s="52" t="s">
        <v>14</v>
      </c>
      <c r="C112" s="53" t="n">
        <v>-23388911.5441092</v>
      </c>
      <c r="D112" s="53" t="n">
        <v>10526727.2137289</v>
      </c>
    </row>
    <row r="113" customFormat="false" ht="12" hidden="false" customHeight="true" outlineLevel="0" collapsed="false">
      <c r="A113" s="51" t="n">
        <v>36662</v>
      </c>
      <c r="B113" s="52" t="s">
        <v>14</v>
      </c>
      <c r="C113" s="53" t="n">
        <v>-27009815.2722026</v>
      </c>
      <c r="D113" s="53" t="n">
        <v>18623234.3653633</v>
      </c>
    </row>
    <row r="114" customFormat="false" ht="12" hidden="false" customHeight="true" outlineLevel="0" collapsed="false">
      <c r="A114" s="51" t="n">
        <v>36663</v>
      </c>
      <c r="B114" s="52" t="s">
        <v>14</v>
      </c>
      <c r="C114" s="53" t="n">
        <v>-31857282.7650078</v>
      </c>
      <c r="D114" s="53" t="n">
        <v>37585031.9954808</v>
      </c>
    </row>
    <row r="115" customFormat="false" ht="12" hidden="false" customHeight="true" outlineLevel="0" collapsed="false">
      <c r="A115" s="51" t="n">
        <v>36664</v>
      </c>
      <c r="B115" s="52" t="s">
        <v>14</v>
      </c>
      <c r="C115" s="53" t="n">
        <v>-33617097.5290712</v>
      </c>
      <c r="D115" s="53" t="n">
        <v>5203051.14879288</v>
      </c>
    </row>
    <row r="116" customFormat="false" ht="12" hidden="false" customHeight="true" outlineLevel="0" collapsed="false">
      <c r="A116" s="51" t="n">
        <v>36665</v>
      </c>
      <c r="B116" s="52" t="s">
        <v>14</v>
      </c>
      <c r="C116" s="53" t="n">
        <v>-36679530.8005536</v>
      </c>
      <c r="D116" s="53" t="n">
        <v>5526587.01262081</v>
      </c>
    </row>
    <row r="117" customFormat="false" ht="12" hidden="false" customHeight="true" outlineLevel="0" collapsed="false">
      <c r="A117" s="51" t="n">
        <v>36668</v>
      </c>
      <c r="B117" s="52" t="s">
        <v>14</v>
      </c>
      <c r="C117" s="53" t="n">
        <v>-43514680.8990041</v>
      </c>
      <c r="D117" s="53" t="n">
        <v>23594260.0484961</v>
      </c>
    </row>
    <row r="118" customFormat="false" ht="12" hidden="false" customHeight="true" outlineLevel="0" collapsed="false">
      <c r="A118" s="51" t="n">
        <v>36669</v>
      </c>
      <c r="B118" s="52" t="s">
        <v>14</v>
      </c>
      <c r="C118" s="53" t="n">
        <v>-49134500.6731536</v>
      </c>
      <c r="D118" s="53" t="n">
        <v>-12193149.4273003</v>
      </c>
    </row>
    <row r="119" customFormat="false" ht="12" hidden="false" customHeight="true" outlineLevel="0" collapsed="false">
      <c r="A119" s="51" t="n">
        <v>36670</v>
      </c>
      <c r="B119" s="52" t="s">
        <v>14</v>
      </c>
      <c r="C119" s="53" t="n">
        <v>-40264654.3490479</v>
      </c>
      <c r="D119" s="53" t="n">
        <v>50162116.612135</v>
      </c>
    </row>
    <row r="120" customFormat="false" ht="12" hidden="false" customHeight="true" outlineLevel="0" collapsed="false">
      <c r="A120" s="51" t="n">
        <v>36671</v>
      </c>
      <c r="B120" s="52" t="s">
        <v>14</v>
      </c>
      <c r="C120" s="53" t="n">
        <v>-42483769.1757555</v>
      </c>
      <c r="D120" s="53" t="n">
        <v>53286704.456318</v>
      </c>
    </row>
    <row r="121" customFormat="false" ht="12" hidden="false" customHeight="true" outlineLevel="0" collapsed="false">
      <c r="A121" s="51" t="n">
        <v>36672</v>
      </c>
      <c r="B121" s="52" t="s">
        <v>14</v>
      </c>
      <c r="C121" s="53" t="n">
        <v>-52440148.4494353</v>
      </c>
      <c r="D121" s="53" t="n">
        <v>15860186.3759899</v>
      </c>
    </row>
    <row r="122" customFormat="false" ht="12" hidden="false" customHeight="true" outlineLevel="0" collapsed="false">
      <c r="A122" s="51" t="n">
        <v>36675</v>
      </c>
      <c r="B122" s="52" t="s">
        <v>14</v>
      </c>
      <c r="C122" s="53" t="n">
        <v>-2686449.06216741</v>
      </c>
      <c r="D122" s="53" t="n">
        <v>-8586.83270000103</v>
      </c>
    </row>
    <row r="123" customFormat="false" ht="12" hidden="false" customHeight="true" outlineLevel="0" collapsed="false">
      <c r="A123" s="51" t="n">
        <v>36676</v>
      </c>
      <c r="B123" s="52" t="s">
        <v>14</v>
      </c>
      <c r="C123" s="53" t="n">
        <v>-41104544.7047105</v>
      </c>
      <c r="D123" s="53" t="n">
        <v>10833647.9968275</v>
      </c>
    </row>
    <row r="124" customFormat="false" ht="12" hidden="false" customHeight="true" outlineLevel="0" collapsed="false">
      <c r="A124" s="51" t="n">
        <v>36677</v>
      </c>
      <c r="B124" s="52" t="s">
        <v>14</v>
      </c>
      <c r="C124" s="53" t="n">
        <v>-46324606.1509234</v>
      </c>
      <c r="D124" s="53" t="n">
        <v>-14811635.3590934</v>
      </c>
    </row>
    <row r="125" customFormat="false" ht="12" hidden="false" customHeight="true" outlineLevel="0" collapsed="false">
      <c r="A125" s="51" t="n">
        <v>36678</v>
      </c>
      <c r="B125" s="52" t="s">
        <v>14</v>
      </c>
      <c r="C125" s="53" t="n">
        <v>-39832654.2218438</v>
      </c>
      <c r="D125" s="53" t="n">
        <v>-811676252.228788</v>
      </c>
    </row>
    <row r="126" customFormat="false" ht="12" hidden="false" customHeight="true" outlineLevel="0" collapsed="false">
      <c r="A126" s="51" t="n">
        <v>36679</v>
      </c>
      <c r="B126" s="52" t="s">
        <v>14</v>
      </c>
      <c r="C126" s="53" t="n">
        <v>-37848512.4127232</v>
      </c>
      <c r="D126" s="53" t="n">
        <v>193767576.460816</v>
      </c>
    </row>
    <row r="127" customFormat="false" ht="12" hidden="false" customHeight="true" outlineLevel="0" collapsed="false">
      <c r="A127" s="51" t="n">
        <v>36682</v>
      </c>
      <c r="B127" s="52" t="s">
        <v>14</v>
      </c>
      <c r="C127" s="53" t="n">
        <v>-50442659.3133143</v>
      </c>
      <c r="D127" s="53" t="n">
        <v>334255506.363165</v>
      </c>
    </row>
    <row r="128" customFormat="false" ht="12" hidden="false" customHeight="true" outlineLevel="0" collapsed="false">
      <c r="A128" s="51" t="n">
        <v>36683</v>
      </c>
      <c r="B128" s="52" t="s">
        <v>14</v>
      </c>
      <c r="C128" s="53" t="n">
        <v>-57803046.8387701</v>
      </c>
      <c r="D128" s="53" t="n">
        <v>-58968664.5639306</v>
      </c>
    </row>
    <row r="129" customFormat="false" ht="12" hidden="false" customHeight="true" outlineLevel="0" collapsed="false">
      <c r="A129" s="51" t="n">
        <v>36684</v>
      </c>
      <c r="B129" s="52" t="s">
        <v>14</v>
      </c>
      <c r="C129" s="53" t="n">
        <v>-42633373.3164948</v>
      </c>
      <c r="D129" s="53" t="n">
        <v>-130722358.37362</v>
      </c>
    </row>
    <row r="130" customFormat="false" ht="12" hidden="false" customHeight="true" outlineLevel="0" collapsed="false">
      <c r="A130" s="51" t="n">
        <v>36685</v>
      </c>
      <c r="B130" s="52" t="s">
        <v>14</v>
      </c>
      <c r="C130" s="53" t="n">
        <v>-43233211.4486711</v>
      </c>
      <c r="D130" s="53" t="n">
        <v>-169593474.632123</v>
      </c>
    </row>
    <row r="131" customFormat="false" ht="12" hidden="false" customHeight="true" outlineLevel="0" collapsed="false">
      <c r="A131" s="51" t="n">
        <v>36686</v>
      </c>
      <c r="B131" s="52" t="s">
        <v>14</v>
      </c>
      <c r="C131" s="53" t="n">
        <v>-43210961.3181394</v>
      </c>
      <c r="D131" s="53" t="n">
        <v>-86351351.0239643</v>
      </c>
    </row>
    <row r="132" customFormat="false" ht="12" hidden="false" customHeight="true" outlineLevel="0" collapsed="false">
      <c r="A132" s="51" t="n">
        <v>36689</v>
      </c>
      <c r="B132" s="52" t="s">
        <v>14</v>
      </c>
      <c r="C132" s="53" t="n">
        <v>-46068031.7186963</v>
      </c>
      <c r="D132" s="53" t="n">
        <v>-105655667.632733</v>
      </c>
    </row>
    <row r="133" customFormat="false" ht="12" hidden="false" customHeight="true" outlineLevel="0" collapsed="false">
      <c r="A133" s="51" t="n">
        <v>36690</v>
      </c>
      <c r="B133" s="52" t="s">
        <v>14</v>
      </c>
      <c r="C133" s="53" t="n">
        <v>-45477681.05718</v>
      </c>
      <c r="D133" s="53" t="n">
        <v>122559353.731079</v>
      </c>
    </row>
    <row r="134" customFormat="false" ht="12" hidden="false" customHeight="true" outlineLevel="0" collapsed="false">
      <c r="A134" s="51" t="n">
        <v>36691</v>
      </c>
      <c r="B134" s="52" t="s">
        <v>14</v>
      </c>
      <c r="C134" s="53" t="n">
        <v>-41579584.2329081</v>
      </c>
      <c r="D134" s="53" t="n">
        <v>-5169959.2909173</v>
      </c>
    </row>
    <row r="135" customFormat="false" ht="12" hidden="false" customHeight="true" outlineLevel="0" collapsed="false">
      <c r="A135" s="51" t="n">
        <v>36692</v>
      </c>
      <c r="B135" s="52" t="s">
        <v>14</v>
      </c>
      <c r="C135" s="53" t="n">
        <v>-42805644.6269573</v>
      </c>
      <c r="D135" s="53" t="n">
        <v>321587766.897867</v>
      </c>
    </row>
    <row r="136" customFormat="false" ht="12" hidden="false" customHeight="true" outlineLevel="0" collapsed="false">
      <c r="A136" s="51" t="n">
        <v>36693</v>
      </c>
      <c r="B136" s="52" t="s">
        <v>14</v>
      </c>
      <c r="C136" s="53" t="n">
        <v>-44798634.2098079</v>
      </c>
      <c r="D136" s="53" t="n">
        <v>58369133.1281466</v>
      </c>
    </row>
    <row r="137" customFormat="false" ht="12" hidden="false" customHeight="true" outlineLevel="0" collapsed="false">
      <c r="A137" s="51" t="n">
        <v>36696</v>
      </c>
      <c r="B137" s="52" t="s">
        <v>14</v>
      </c>
      <c r="C137" s="53" t="n">
        <v>-33927825.3030723</v>
      </c>
      <c r="D137" s="53" t="n">
        <v>3.17941510252966E+059</v>
      </c>
    </row>
    <row r="138" customFormat="false" ht="12" hidden="false" customHeight="true" outlineLevel="0" collapsed="false">
      <c r="A138" s="51" t="n">
        <v>36697</v>
      </c>
      <c r="B138" s="52" t="s">
        <v>14</v>
      </c>
      <c r="C138" s="53" t="n">
        <v>-28940406.232084</v>
      </c>
      <c r="D138" s="53" t="n">
        <v>120665231.290609</v>
      </c>
    </row>
    <row r="139" customFormat="false" ht="12" hidden="false" customHeight="true" outlineLevel="0" collapsed="false">
      <c r="A139" s="51" t="n">
        <v>36698</v>
      </c>
      <c r="B139" s="52" t="s">
        <v>14</v>
      </c>
      <c r="C139" s="53" t="n">
        <v>-29762504.8035264</v>
      </c>
      <c r="D139" s="53" t="n">
        <v>108230204.329049</v>
      </c>
    </row>
    <row r="140" customFormat="false" ht="12" hidden="false" customHeight="true" outlineLevel="0" collapsed="false">
      <c r="A140" s="51" t="n">
        <v>36699</v>
      </c>
      <c r="B140" s="52" t="s">
        <v>14</v>
      </c>
      <c r="C140" s="53" t="n">
        <v>-46702024.2847764</v>
      </c>
      <c r="D140" s="53" t="n">
        <v>-63488078.7610758</v>
      </c>
    </row>
    <row r="141" customFormat="false" ht="12" hidden="false" customHeight="true" outlineLevel="0" collapsed="false">
      <c r="A141" s="51" t="n">
        <v>36700</v>
      </c>
      <c r="B141" s="52" t="s">
        <v>14</v>
      </c>
      <c r="C141" s="53" t="n">
        <v>-49133275.5807433</v>
      </c>
      <c r="D141" s="53" t="n">
        <v>3835420.82702668</v>
      </c>
    </row>
    <row r="142" customFormat="false" ht="12" hidden="false" customHeight="true" outlineLevel="0" collapsed="false">
      <c r="A142" s="51" t="n">
        <v>36703</v>
      </c>
      <c r="B142" s="52" t="s">
        <v>14</v>
      </c>
      <c r="C142" s="53" t="n">
        <v>-40601310.296649</v>
      </c>
      <c r="D142" s="53" t="n">
        <v>2257257.15356989</v>
      </c>
    </row>
    <row r="143" customFormat="false" ht="12" hidden="false" customHeight="true" outlineLevel="0" collapsed="false">
      <c r="A143" s="51" t="n">
        <v>36704</v>
      </c>
      <c r="B143" s="52" t="s">
        <v>14</v>
      </c>
      <c r="C143" s="53" t="n">
        <v>-54744568.4139721</v>
      </c>
      <c r="D143" s="53" t="n">
        <v>12198731.9632724</v>
      </c>
    </row>
    <row r="144" customFormat="false" ht="12" hidden="false" customHeight="true" outlineLevel="0" collapsed="false">
      <c r="A144" s="51" t="n">
        <v>36705</v>
      </c>
      <c r="B144" s="52" t="s">
        <v>14</v>
      </c>
      <c r="C144" s="53" t="n">
        <v>-54947111.7768979</v>
      </c>
      <c r="D144" s="53" t="n">
        <v>-6815898.06837448</v>
      </c>
    </row>
    <row r="145" customFormat="false" ht="12" hidden="false" customHeight="true" outlineLevel="0" collapsed="false">
      <c r="A145" s="51" t="n">
        <v>36706</v>
      </c>
      <c r="B145" s="52" t="s">
        <v>14</v>
      </c>
      <c r="C145" s="53" t="n">
        <v>-47238166.7163875</v>
      </c>
      <c r="D145" s="53" t="n">
        <v>23715179.9415616</v>
      </c>
    </row>
    <row r="146" customFormat="false" ht="12" hidden="false" customHeight="true" outlineLevel="0" collapsed="false">
      <c r="A146" s="51" t="n">
        <v>36707</v>
      </c>
      <c r="B146" s="52" t="s">
        <v>14</v>
      </c>
      <c r="C146" s="53" t="n">
        <v>-49267360.5571446</v>
      </c>
      <c r="D146" s="53" t="n">
        <v>-10789389.6193442</v>
      </c>
    </row>
    <row r="147" customFormat="false" ht="12" hidden="false" customHeight="true" outlineLevel="0" collapsed="false">
      <c r="A147" s="51" t="n">
        <v>36710</v>
      </c>
      <c r="B147" s="52" t="s">
        <v>14</v>
      </c>
      <c r="C147" s="53" t="n">
        <v>-47684196.8346171</v>
      </c>
      <c r="D147" s="53" t="n">
        <v>-10771999.0730047</v>
      </c>
    </row>
    <row r="148" customFormat="false" ht="12" hidden="false" customHeight="true" outlineLevel="0" collapsed="false">
      <c r="A148" s="51" t="n">
        <v>36711</v>
      </c>
      <c r="B148" s="52" t="s">
        <v>14</v>
      </c>
      <c r="C148" s="53" t="n">
        <v>-5043603.96428804</v>
      </c>
      <c r="D148" s="53" t="n">
        <v>-6836054.01960001</v>
      </c>
    </row>
    <row r="149" customFormat="false" ht="12" hidden="false" customHeight="true" outlineLevel="0" collapsed="false">
      <c r="A149" s="51" t="n">
        <v>36712</v>
      </c>
      <c r="B149" s="52" t="s">
        <v>14</v>
      </c>
      <c r="C149" s="53" t="n">
        <v>-42696300.5934637</v>
      </c>
      <c r="D149" s="53" t="n">
        <v>-29107235.6234375</v>
      </c>
    </row>
    <row r="150" customFormat="false" ht="12" hidden="false" customHeight="true" outlineLevel="0" collapsed="false">
      <c r="A150" s="51" t="n">
        <v>36713</v>
      </c>
      <c r="B150" s="52" t="s">
        <v>14</v>
      </c>
      <c r="C150" s="53" t="n">
        <v>-31510581.6400461</v>
      </c>
      <c r="D150" s="53" t="n">
        <v>-671999.640459192</v>
      </c>
    </row>
    <row r="151" customFormat="false" ht="12" hidden="false" customHeight="true" outlineLevel="0" collapsed="false">
      <c r="A151" s="51" t="n">
        <v>36714</v>
      </c>
      <c r="B151" s="52" t="s">
        <v>14</v>
      </c>
      <c r="C151" s="53" t="n">
        <v>-38306559.4080062</v>
      </c>
      <c r="D151" s="53" t="n">
        <v>22908177.056535</v>
      </c>
    </row>
    <row r="152" customFormat="false" ht="12" hidden="false" customHeight="true" outlineLevel="0" collapsed="false">
      <c r="A152" s="51" t="n">
        <v>36717</v>
      </c>
      <c r="B152" s="52" t="s">
        <v>14</v>
      </c>
      <c r="C152" s="53" t="n">
        <v>-45842266.2411779</v>
      </c>
      <c r="D152" s="53" t="n">
        <v>-5617733.25315224</v>
      </c>
    </row>
    <row r="153" customFormat="false" ht="12" hidden="false" customHeight="true" outlineLevel="0" collapsed="false">
      <c r="A153" s="51" t="n">
        <v>36718</v>
      </c>
      <c r="B153" s="52" t="s">
        <v>14</v>
      </c>
      <c r="C153" s="53" t="n">
        <v>-49328238.8504976</v>
      </c>
      <c r="D153" s="53" t="n">
        <v>11448631.149104</v>
      </c>
    </row>
    <row r="154" customFormat="false" ht="12" hidden="false" customHeight="true" outlineLevel="0" collapsed="false">
      <c r="A154" s="51" t="n">
        <v>36719</v>
      </c>
      <c r="B154" s="52" t="s">
        <v>14</v>
      </c>
      <c r="C154" s="53" t="n">
        <v>-46688449.5267932</v>
      </c>
      <c r="D154" s="53" t="n">
        <v>-11171437.9812774</v>
      </c>
    </row>
    <row r="155" customFormat="false" ht="12" hidden="false" customHeight="true" outlineLevel="0" collapsed="false">
      <c r="A155" s="51" t="n">
        <v>36720</v>
      </c>
      <c r="B155" s="52" t="s">
        <v>14</v>
      </c>
      <c r="C155" s="53" t="n">
        <v>-45385246.9360475</v>
      </c>
      <c r="D155" s="53" t="n">
        <v>17373509.1718891</v>
      </c>
    </row>
    <row r="156" customFormat="false" ht="12" hidden="false" customHeight="true" outlineLevel="0" collapsed="false">
      <c r="A156" s="51" t="n">
        <v>36721</v>
      </c>
      <c r="B156" s="52" t="s">
        <v>14</v>
      </c>
      <c r="C156" s="53" t="n">
        <v>-51016065.8619967</v>
      </c>
      <c r="D156" s="53" t="n">
        <v>8814642.37624289</v>
      </c>
    </row>
    <row r="157" customFormat="false" ht="12" hidden="false" customHeight="true" outlineLevel="0" collapsed="false">
      <c r="A157" s="51" t="n">
        <v>36724</v>
      </c>
      <c r="B157" s="52" t="s">
        <v>14</v>
      </c>
      <c r="C157" s="53" t="n">
        <v>-65748737.1990366</v>
      </c>
      <c r="D157" s="53" t="n">
        <v>-29258311.9732337</v>
      </c>
    </row>
    <row r="158" customFormat="false" ht="12" hidden="false" customHeight="true" outlineLevel="0" collapsed="false">
      <c r="A158" s="51" t="n">
        <v>36725</v>
      </c>
      <c r="B158" s="52" t="s">
        <v>14</v>
      </c>
      <c r="C158" s="53" t="n">
        <v>-49209467.1706322</v>
      </c>
      <c r="D158" s="53" t="n">
        <v>24311374.2988187</v>
      </c>
    </row>
    <row r="159" customFormat="false" ht="12" hidden="false" customHeight="true" outlineLevel="0" collapsed="false">
      <c r="A159" s="51" t="n">
        <v>36726</v>
      </c>
      <c r="B159" s="52" t="s">
        <v>14</v>
      </c>
      <c r="C159" s="53" t="n">
        <v>-44279149.7218004</v>
      </c>
      <c r="D159" s="53" t="n">
        <v>-17408165.1787744</v>
      </c>
    </row>
    <row r="160" customFormat="false" ht="12" hidden="false" customHeight="true" outlineLevel="0" collapsed="false">
      <c r="A160" s="51" t="n">
        <v>36727</v>
      </c>
      <c r="B160" s="52" t="s">
        <v>14</v>
      </c>
      <c r="C160" s="53" t="n">
        <v>-39549289.3299275</v>
      </c>
      <c r="D160" s="53" t="n">
        <v>-7781388.81084301</v>
      </c>
    </row>
    <row r="161" customFormat="false" ht="12" hidden="false" customHeight="true" outlineLevel="0" collapsed="false">
      <c r="A161" s="51" t="n">
        <v>36728</v>
      </c>
      <c r="B161" s="52" t="s">
        <v>14</v>
      </c>
      <c r="C161" s="53" t="n">
        <v>-51857898.9072133</v>
      </c>
      <c r="D161" s="53" t="n">
        <v>15024294.2096598</v>
      </c>
    </row>
    <row r="162" customFormat="false" ht="12" hidden="false" customHeight="true" outlineLevel="0" collapsed="false">
      <c r="A162" s="51" t="n">
        <v>36731</v>
      </c>
      <c r="B162" s="52" t="s">
        <v>14</v>
      </c>
      <c r="C162" s="53" t="n">
        <v>-38374822.5833653</v>
      </c>
      <c r="D162" s="53" t="n">
        <v>8659626.16746813</v>
      </c>
    </row>
    <row r="163" customFormat="false" ht="12" hidden="false" customHeight="true" outlineLevel="0" collapsed="false">
      <c r="A163" s="51" t="n">
        <v>36732</v>
      </c>
      <c r="B163" s="52" t="s">
        <v>14</v>
      </c>
      <c r="C163" s="53" t="n">
        <v>-32145979.4165327</v>
      </c>
      <c r="D163" s="53" t="n">
        <v>-21336581.3710469</v>
      </c>
    </row>
    <row r="164" customFormat="false" ht="12" hidden="false" customHeight="true" outlineLevel="0" collapsed="false">
      <c r="A164" s="51" t="n">
        <v>36733</v>
      </c>
      <c r="B164" s="52" t="s">
        <v>14</v>
      </c>
      <c r="C164" s="53" t="n">
        <v>-26728571.7157464</v>
      </c>
      <c r="D164" s="53" t="n">
        <v>3701742.56127801</v>
      </c>
    </row>
    <row r="165" customFormat="false" ht="12" hidden="false" customHeight="true" outlineLevel="0" collapsed="false">
      <c r="A165" s="51" t="n">
        <v>36734</v>
      </c>
      <c r="B165" s="52" t="s">
        <v>14</v>
      </c>
      <c r="C165" s="53" t="n">
        <v>-35783935.9506189</v>
      </c>
      <c r="D165" s="53" t="n">
        <v>-17737545.4703016</v>
      </c>
    </row>
    <row r="166" customFormat="false" ht="12" hidden="false" customHeight="true" outlineLevel="0" collapsed="false">
      <c r="A166" s="51" t="n">
        <v>36735</v>
      </c>
      <c r="B166" s="52" t="s">
        <v>14</v>
      </c>
      <c r="C166" s="53" t="n">
        <v>-43387997.0194694</v>
      </c>
      <c r="D166" s="53" t="n">
        <v>20438979.7431403</v>
      </c>
    </row>
    <row r="167" customFormat="false" ht="12" hidden="false" customHeight="true" outlineLevel="0" collapsed="false">
      <c r="A167" s="51" t="n">
        <v>36738</v>
      </c>
      <c r="B167" s="52" t="s">
        <v>14</v>
      </c>
      <c r="C167" s="53" t="n">
        <v>-48824427.7958866</v>
      </c>
      <c r="D167" s="53" t="n">
        <v>-11672116.2485212</v>
      </c>
    </row>
    <row r="168" customFormat="false" ht="12" hidden="false" customHeight="true" outlineLevel="0" collapsed="false">
      <c r="A168" s="51" t="n">
        <v>36739</v>
      </c>
      <c r="B168" s="52" t="s">
        <v>14</v>
      </c>
      <c r="C168" s="53" t="n">
        <v>-75458672.9021299</v>
      </c>
      <c r="D168" s="53" t="n">
        <v>29144190.4200986</v>
      </c>
    </row>
    <row r="169" customFormat="false" ht="12" hidden="false" customHeight="true" outlineLevel="0" collapsed="false">
      <c r="A169" s="51" t="n">
        <v>36740</v>
      </c>
      <c r="B169" s="52" t="s">
        <v>14</v>
      </c>
      <c r="C169" s="53" t="n">
        <v>-63693237.1530556</v>
      </c>
      <c r="D169" s="53" t="n">
        <v>40680279.3312721</v>
      </c>
    </row>
    <row r="170" customFormat="false" ht="12" hidden="false" customHeight="true" outlineLevel="0" collapsed="false">
      <c r="A170" s="51" t="n">
        <v>36741</v>
      </c>
      <c r="B170" s="52" t="s">
        <v>14</v>
      </c>
      <c r="C170" s="53" t="n">
        <v>-59389233.0689697</v>
      </c>
      <c r="D170" s="53" t="n">
        <v>21193063.5759919</v>
      </c>
    </row>
    <row r="171" customFormat="false" ht="12" hidden="false" customHeight="true" outlineLevel="0" collapsed="false">
      <c r="A171" s="51" t="n">
        <v>36742</v>
      </c>
      <c r="B171" s="52" t="s">
        <v>14</v>
      </c>
      <c r="C171" s="53" t="n">
        <v>-60823316.927823</v>
      </c>
      <c r="D171" s="53" t="n">
        <v>20078020.1252937</v>
      </c>
    </row>
    <row r="172" customFormat="false" ht="12" hidden="false" customHeight="true" outlineLevel="0" collapsed="false">
      <c r="A172" s="51" t="n">
        <v>36745</v>
      </c>
      <c r="B172" s="52" t="s">
        <v>14</v>
      </c>
      <c r="C172" s="53" t="n">
        <v>-81369589.3029731</v>
      </c>
      <c r="D172" s="53" t="n">
        <v>57878489.6529835</v>
      </c>
    </row>
    <row r="173" customFormat="false" ht="12" hidden="false" customHeight="true" outlineLevel="0" collapsed="false">
      <c r="A173" s="51" t="n">
        <v>36746</v>
      </c>
      <c r="B173" s="52" t="s">
        <v>14</v>
      </c>
      <c r="C173" s="53" t="n">
        <v>-56986806.2406694</v>
      </c>
      <c r="D173" s="53" t="n">
        <v>19711572.1317243</v>
      </c>
    </row>
    <row r="174" customFormat="false" ht="12" hidden="false" customHeight="true" outlineLevel="0" collapsed="false">
      <c r="A174" s="51" t="n">
        <v>36747</v>
      </c>
      <c r="B174" s="52" t="s">
        <v>14</v>
      </c>
      <c r="C174" s="53" t="n">
        <v>-57923289.4051184</v>
      </c>
      <c r="D174" s="53" t="n">
        <v>15697142.2326824</v>
      </c>
    </row>
    <row r="175" customFormat="false" ht="12" hidden="false" customHeight="true" outlineLevel="0" collapsed="false">
      <c r="A175" s="51" t="n">
        <v>36748</v>
      </c>
      <c r="B175" s="52" t="s">
        <v>14</v>
      </c>
      <c r="C175" s="53" t="n">
        <v>-57009448.524056</v>
      </c>
      <c r="D175" s="53" t="n">
        <v>23780370.529369</v>
      </c>
    </row>
    <row r="176" customFormat="false" ht="12" hidden="false" customHeight="true" outlineLevel="0" collapsed="false">
      <c r="A176" s="51" t="n">
        <v>36749</v>
      </c>
      <c r="B176" s="52" t="s">
        <v>14</v>
      </c>
      <c r="C176" s="53" t="n">
        <v>-55303508.7754805</v>
      </c>
      <c r="D176" s="53" t="n">
        <v>21365812.8764157</v>
      </c>
    </row>
    <row r="177" customFormat="false" ht="12" hidden="false" customHeight="true" outlineLevel="0" collapsed="false">
      <c r="A177" s="51" t="n">
        <v>36752</v>
      </c>
      <c r="B177" s="52" t="s">
        <v>14</v>
      </c>
      <c r="C177" s="53" t="n">
        <v>-76058162.4741336</v>
      </c>
      <c r="D177" s="53" t="n">
        <v>-36657356.6460027</v>
      </c>
    </row>
    <row r="178" customFormat="false" ht="12" hidden="false" customHeight="true" outlineLevel="0" collapsed="false">
      <c r="A178" s="51" t="n">
        <v>36753</v>
      </c>
      <c r="B178" s="52" t="s">
        <v>14</v>
      </c>
      <c r="C178" s="53" t="n">
        <v>-45878145.5829473</v>
      </c>
      <c r="D178" s="53" t="n">
        <v>-32818538.0525623</v>
      </c>
    </row>
    <row r="179" customFormat="false" ht="12" hidden="false" customHeight="true" outlineLevel="0" collapsed="false">
      <c r="A179" s="51" t="n">
        <v>36754</v>
      </c>
      <c r="B179" s="52" t="s">
        <v>14</v>
      </c>
      <c r="C179" s="53" t="n">
        <v>-43011308.9278657</v>
      </c>
      <c r="D179" s="53" t="n">
        <v>17189558.8085231</v>
      </c>
    </row>
    <row r="180" customFormat="false" ht="12" hidden="false" customHeight="true" outlineLevel="0" collapsed="false">
      <c r="A180" s="51" t="n">
        <v>36755</v>
      </c>
      <c r="B180" s="52" t="s">
        <v>14</v>
      </c>
      <c r="C180" s="53" t="n">
        <v>-43233247.9425546</v>
      </c>
      <c r="D180" s="53" t="n">
        <v>19892090.2711586</v>
      </c>
    </row>
    <row r="181" customFormat="false" ht="12" hidden="false" customHeight="true" outlineLevel="0" collapsed="false">
      <c r="A181" s="51" t="n">
        <v>36756</v>
      </c>
      <c r="B181" s="52" t="s">
        <v>14</v>
      </c>
      <c r="C181" s="53" t="n">
        <v>-49440894.4346693</v>
      </c>
      <c r="D181" s="53" t="n">
        <v>25851884.6739472</v>
      </c>
    </row>
    <row r="182" customFormat="false" ht="12" hidden="false" customHeight="true" outlineLevel="0" collapsed="false">
      <c r="A182" s="51" t="n">
        <v>36759</v>
      </c>
      <c r="B182" s="52" t="s">
        <v>14</v>
      </c>
      <c r="C182" s="53" t="n">
        <v>-55398479.8046941</v>
      </c>
      <c r="D182" s="53" t="n">
        <v>143038950.550114</v>
      </c>
    </row>
    <row r="183" customFormat="false" ht="12" hidden="false" customHeight="true" outlineLevel="0" collapsed="false">
      <c r="A183" s="51" t="n">
        <v>36760</v>
      </c>
      <c r="B183" s="52" t="s">
        <v>14</v>
      </c>
      <c r="C183" s="53" t="n">
        <v>-59065632.2298394</v>
      </c>
      <c r="D183" s="53" t="n">
        <v>45457690.0090717</v>
      </c>
    </row>
    <row r="184" customFormat="false" ht="12" hidden="false" customHeight="true" outlineLevel="0" collapsed="false">
      <c r="A184" s="51" t="n">
        <v>36761</v>
      </c>
      <c r="B184" s="52" t="s">
        <v>14</v>
      </c>
      <c r="C184" s="53" t="n">
        <v>-60399274.4180729</v>
      </c>
      <c r="D184" s="53" t="n">
        <v>86209157.3490114</v>
      </c>
    </row>
    <row r="185" customFormat="false" ht="12" hidden="false" customHeight="true" outlineLevel="0" collapsed="false">
      <c r="A185" s="51" t="n">
        <v>36762</v>
      </c>
      <c r="B185" s="52" t="s">
        <v>14</v>
      </c>
      <c r="C185" s="53" t="n">
        <v>-62448780.8480379</v>
      </c>
      <c r="D185" s="53" t="n">
        <v>171608696.412495</v>
      </c>
    </row>
    <row r="186" customFormat="false" ht="12" hidden="false" customHeight="true" outlineLevel="0" collapsed="false">
      <c r="A186" s="51" t="n">
        <v>36763</v>
      </c>
      <c r="B186" s="52" t="s">
        <v>14</v>
      </c>
      <c r="C186" s="53" t="n">
        <v>-67561307.4450696</v>
      </c>
      <c r="D186" s="53" t="n">
        <v>195740370.565393</v>
      </c>
    </row>
    <row r="187" customFormat="false" ht="12" hidden="false" customHeight="true" outlineLevel="0" collapsed="false">
      <c r="A187" s="51" t="n">
        <v>36766</v>
      </c>
      <c r="B187" s="52" t="s">
        <v>14</v>
      </c>
      <c r="C187" s="53" t="n">
        <v>-68540701.2796985</v>
      </c>
      <c r="D187" s="53" t="n">
        <v>36210101.5121305</v>
      </c>
    </row>
    <row r="188" customFormat="false" ht="12" hidden="false" customHeight="true" outlineLevel="0" collapsed="false">
      <c r="A188" s="51" t="n">
        <v>36767</v>
      </c>
      <c r="B188" s="52" t="s">
        <v>14</v>
      </c>
      <c r="C188" s="53" t="n">
        <v>-59062290.9854683</v>
      </c>
      <c r="D188" s="53" t="n">
        <v>-69039162.5264429</v>
      </c>
    </row>
    <row r="189" customFormat="false" ht="12" hidden="false" customHeight="true" outlineLevel="0" collapsed="false">
      <c r="A189" s="51" t="n">
        <v>36768</v>
      </c>
      <c r="B189" s="52" t="s">
        <v>14</v>
      </c>
      <c r="C189" s="53" t="n">
        <v>-59827102.8558254</v>
      </c>
      <c r="D189" s="53" t="n">
        <v>-207607764.810964</v>
      </c>
    </row>
    <row r="190" customFormat="false" ht="12" hidden="false" customHeight="true" outlineLevel="0" collapsed="false">
      <c r="A190" s="51" t="n">
        <v>36769</v>
      </c>
      <c r="B190" s="52" t="s">
        <v>14</v>
      </c>
      <c r="C190" s="53" t="n">
        <v>-72747412.997819</v>
      </c>
      <c r="D190" s="53" t="n">
        <v>42599109.169774</v>
      </c>
    </row>
    <row r="191" customFormat="false" ht="12" hidden="false" customHeight="true" outlineLevel="0" collapsed="false">
      <c r="A191" s="51" t="n">
        <v>36770</v>
      </c>
      <c r="B191" s="52" t="s">
        <v>14</v>
      </c>
      <c r="C191" s="53" t="n">
        <v>-65132879.1592082</v>
      </c>
      <c r="D191" s="53" t="n">
        <v>-39551455.2539175</v>
      </c>
    </row>
    <row r="192" customFormat="false" ht="12" hidden="false" customHeight="true" outlineLevel="0" collapsed="false">
      <c r="A192" s="51" t="n">
        <v>36773</v>
      </c>
      <c r="B192" s="52" t="s">
        <v>14</v>
      </c>
      <c r="C192" s="53" t="n">
        <v>-9380221.76525468</v>
      </c>
      <c r="D192" s="53" t="n">
        <v>3594526.95479999</v>
      </c>
    </row>
    <row r="193" customFormat="false" ht="12" hidden="false" customHeight="true" outlineLevel="0" collapsed="false">
      <c r="A193" s="51" t="n">
        <v>36774</v>
      </c>
      <c r="B193" s="52" t="s">
        <v>14</v>
      </c>
      <c r="C193" s="53" t="n">
        <v>-58008910.4862355</v>
      </c>
      <c r="D193" s="53" t="n">
        <v>-37061892.698549</v>
      </c>
    </row>
    <row r="194" customFormat="false" ht="12" hidden="false" customHeight="true" outlineLevel="0" collapsed="false">
      <c r="A194" s="51" t="n">
        <v>36775</v>
      </c>
      <c r="B194" s="52" t="s">
        <v>14</v>
      </c>
      <c r="C194" s="53" t="n">
        <v>-54625281.2299585</v>
      </c>
      <c r="D194" s="53" t="n">
        <v>38813671.3290141</v>
      </c>
    </row>
    <row r="195" customFormat="false" ht="12" hidden="false" customHeight="true" outlineLevel="0" collapsed="false">
      <c r="A195" s="51" t="n">
        <v>36776</v>
      </c>
      <c r="B195" s="52" t="s">
        <v>14</v>
      </c>
      <c r="C195" s="53" t="n">
        <v>-51662219.1553842</v>
      </c>
      <c r="D195" s="53" t="n">
        <v>4549013.01501632</v>
      </c>
    </row>
    <row r="196" customFormat="false" ht="12" hidden="false" customHeight="true" outlineLevel="0" collapsed="false">
      <c r="A196" s="51" t="n">
        <v>36777</v>
      </c>
      <c r="B196" s="52" t="s">
        <v>14</v>
      </c>
      <c r="C196" s="53" t="n">
        <v>-56358427.8644338</v>
      </c>
      <c r="D196" s="53" t="n">
        <v>-8726090.1322126</v>
      </c>
    </row>
    <row r="197" customFormat="false" ht="12" hidden="false" customHeight="true" outlineLevel="0" collapsed="false">
      <c r="A197" s="51" t="n">
        <v>36780</v>
      </c>
      <c r="B197" s="52" t="s">
        <v>14</v>
      </c>
      <c r="C197" s="53" t="n">
        <v>-58277094.7364149</v>
      </c>
      <c r="D197" s="53" t="n">
        <v>17939808.2363815</v>
      </c>
    </row>
    <row r="198" customFormat="false" ht="12" hidden="false" customHeight="true" outlineLevel="0" collapsed="false">
      <c r="A198" s="51" t="n">
        <v>36781</v>
      </c>
      <c r="B198" s="52" t="s">
        <v>14</v>
      </c>
      <c r="C198" s="53" t="n">
        <v>-55224382.0821908</v>
      </c>
      <c r="D198" s="53" t="n">
        <v>-14286838.1651586</v>
      </c>
    </row>
    <row r="199" customFormat="false" ht="12" hidden="false" customHeight="true" outlineLevel="0" collapsed="false">
      <c r="A199" s="51" t="n">
        <v>36782</v>
      </c>
      <c r="B199" s="52" t="s">
        <v>14</v>
      </c>
      <c r="C199" s="53" t="n">
        <v>-48992420.1091455</v>
      </c>
      <c r="D199" s="53" t="n">
        <v>-26216465.6401149</v>
      </c>
    </row>
    <row r="200" customFormat="false" ht="12" hidden="false" customHeight="true" outlineLevel="0" collapsed="false">
      <c r="A200" s="51" t="n">
        <v>36783</v>
      </c>
      <c r="B200" s="52" t="s">
        <v>14</v>
      </c>
      <c r="C200" s="53" t="n">
        <v>-55508492.450188</v>
      </c>
      <c r="D200" s="53" t="n">
        <v>10293629.7818761</v>
      </c>
    </row>
    <row r="201" customFormat="false" ht="12" hidden="false" customHeight="true" outlineLevel="0" collapsed="false">
      <c r="A201" s="51" t="n">
        <v>36784</v>
      </c>
      <c r="B201" s="52" t="s">
        <v>14</v>
      </c>
      <c r="C201" s="53" t="n">
        <v>-50485901.3120938</v>
      </c>
      <c r="D201" s="53" t="n">
        <v>-28620491.5911775</v>
      </c>
    </row>
    <row r="202" customFormat="false" ht="12" hidden="false" customHeight="true" outlineLevel="0" collapsed="false">
      <c r="A202" s="51" t="n">
        <v>36787</v>
      </c>
      <c r="B202" s="52" t="s">
        <v>14</v>
      </c>
      <c r="C202" s="53" t="n">
        <v>-46652693.8659992</v>
      </c>
      <c r="D202" s="53" t="n">
        <v>12213882.8012139</v>
      </c>
    </row>
    <row r="203" customFormat="false" ht="12" hidden="false" customHeight="true" outlineLevel="0" collapsed="false">
      <c r="A203" s="51" t="n">
        <v>36788</v>
      </c>
      <c r="B203" s="52" t="s">
        <v>14</v>
      </c>
      <c r="C203" s="53" t="n">
        <v>-44722902.4993727</v>
      </c>
      <c r="D203" s="53" t="n">
        <v>32104118.706353</v>
      </c>
    </row>
    <row r="204" customFormat="false" ht="12" hidden="false" customHeight="true" outlineLevel="0" collapsed="false">
      <c r="A204" s="51" t="n">
        <v>36789</v>
      </c>
      <c r="B204" s="52" t="s">
        <v>14</v>
      </c>
      <c r="C204" s="53" t="n">
        <v>-48404245.1261975</v>
      </c>
      <c r="D204" s="53" t="n">
        <v>-30528859.0410226</v>
      </c>
    </row>
    <row r="205" customFormat="false" ht="12" hidden="false" customHeight="true" outlineLevel="0" collapsed="false">
      <c r="A205" s="51" t="n">
        <v>36790</v>
      </c>
      <c r="B205" s="52" t="s">
        <v>14</v>
      </c>
      <c r="C205" s="53" t="n">
        <v>-50669398.0257459</v>
      </c>
      <c r="D205" s="53" t="n">
        <v>-13561584.4032449</v>
      </c>
    </row>
    <row r="206" customFormat="false" ht="12" hidden="false" customHeight="true" outlineLevel="0" collapsed="false">
      <c r="A206" s="51" t="n">
        <v>36791</v>
      </c>
      <c r="B206" s="52" t="s">
        <v>14</v>
      </c>
      <c r="C206" s="53" t="n">
        <v>-54228200.9870028</v>
      </c>
      <c r="D206" s="53" t="n">
        <v>-31377261.1868272</v>
      </c>
    </row>
    <row r="207" customFormat="false" ht="12" hidden="false" customHeight="true" outlineLevel="0" collapsed="false">
      <c r="A207" s="51" t="n">
        <v>36794</v>
      </c>
      <c r="B207" s="52" t="s">
        <v>14</v>
      </c>
      <c r="C207" s="53" t="n">
        <v>-52045115.4124236</v>
      </c>
      <c r="D207" s="53" t="n">
        <v>34326578.10541</v>
      </c>
    </row>
    <row r="208" customFormat="false" ht="12" hidden="false" customHeight="true" outlineLevel="0" collapsed="false">
      <c r="A208" s="51" t="n">
        <v>36795</v>
      </c>
      <c r="B208" s="52" t="s">
        <v>14</v>
      </c>
      <c r="C208" s="53" t="n">
        <v>-57681318.2263233</v>
      </c>
      <c r="D208" s="53" t="n">
        <v>-1136282.13573654</v>
      </c>
    </row>
    <row r="209" customFormat="false" ht="12" hidden="false" customHeight="true" outlineLevel="0" collapsed="false">
      <c r="A209" s="51" t="n">
        <v>36796</v>
      </c>
      <c r="B209" s="52" t="s">
        <v>14</v>
      </c>
      <c r="C209" s="53" t="n">
        <v>-55841099.9117148</v>
      </c>
      <c r="D209" s="53" t="n">
        <v>1540836.03659783</v>
      </c>
    </row>
    <row r="210" customFormat="false" ht="12" hidden="false" customHeight="true" outlineLevel="0" collapsed="false">
      <c r="A210" s="51" t="n">
        <v>36797</v>
      </c>
      <c r="B210" s="52" t="s">
        <v>14</v>
      </c>
      <c r="C210" s="53" t="n">
        <v>-54823166.2911273</v>
      </c>
      <c r="D210" s="53" t="n">
        <v>-38386993.2816372</v>
      </c>
    </row>
    <row r="211" customFormat="false" ht="12" hidden="false" customHeight="true" outlineLevel="0" collapsed="false">
      <c r="A211" s="51" t="n">
        <v>36798</v>
      </c>
      <c r="B211" s="52" t="s">
        <v>14</v>
      </c>
      <c r="C211" s="53" t="n">
        <v>-47000252.7202917</v>
      </c>
      <c r="D211" s="53" t="n">
        <v>-25517447.9133607</v>
      </c>
    </row>
    <row r="212" customFormat="false" ht="12" hidden="false" customHeight="true" outlineLevel="0" collapsed="false">
      <c r="A212" s="51" t="n">
        <v>36799</v>
      </c>
      <c r="B212" s="52" t="s">
        <v>14</v>
      </c>
      <c r="C212" s="53" t="n">
        <v>-3915135.60749993</v>
      </c>
      <c r="D212" s="53" t="n">
        <v>822278.109800001</v>
      </c>
    </row>
    <row r="213" customFormat="false" ht="12" hidden="false" customHeight="true" outlineLevel="0" collapsed="false">
      <c r="A213" s="51" t="n">
        <v>36801</v>
      </c>
      <c r="B213" s="52" t="s">
        <v>14</v>
      </c>
      <c r="C213" s="53" t="n">
        <v>-51276806.9911218</v>
      </c>
      <c r="D213" s="53" t="n">
        <v>30954312.4117833</v>
      </c>
    </row>
    <row r="214" customFormat="false" ht="12" hidden="false" customHeight="true" outlineLevel="0" collapsed="false">
      <c r="A214" s="51" t="n">
        <v>36802</v>
      </c>
      <c r="B214" s="52" t="s">
        <v>14</v>
      </c>
      <c r="C214" s="53" t="n">
        <v>-51786744.4169662</v>
      </c>
      <c r="D214" s="53" t="n">
        <v>-12234301.4457161</v>
      </c>
    </row>
    <row r="215" customFormat="false" ht="12" hidden="false" customHeight="true" outlineLevel="0" collapsed="false">
      <c r="A215" s="51" t="n">
        <v>36803</v>
      </c>
      <c r="B215" s="52" t="s">
        <v>14</v>
      </c>
      <c r="C215" s="53" t="n">
        <v>-57869947.2832451</v>
      </c>
      <c r="D215" s="53" t="n">
        <v>-20273270.142148</v>
      </c>
    </row>
    <row r="216" customFormat="false" ht="12" hidden="false" customHeight="true" outlineLevel="0" collapsed="false">
      <c r="A216" s="51" t="n">
        <v>36804</v>
      </c>
      <c r="B216" s="52" t="s">
        <v>14</v>
      </c>
      <c r="C216" s="53" t="n">
        <v>-60120934.6863522</v>
      </c>
      <c r="D216" s="53" t="n">
        <v>-29791807.7103579</v>
      </c>
    </row>
    <row r="217" customFormat="false" ht="12" hidden="false" customHeight="true" outlineLevel="0" collapsed="false">
      <c r="A217" s="51" t="n">
        <v>36805</v>
      </c>
      <c r="B217" s="52" t="s">
        <v>14</v>
      </c>
      <c r="C217" s="53" t="n">
        <v>-53886382.028909</v>
      </c>
      <c r="D217" s="53" t="n">
        <v>-2125921641654.8</v>
      </c>
    </row>
    <row r="218" customFormat="false" ht="12" hidden="false" customHeight="true" outlineLevel="0" collapsed="false">
      <c r="A218" s="51" t="n">
        <v>36808</v>
      </c>
      <c r="B218" s="52" t="s">
        <v>14</v>
      </c>
      <c r="C218" s="53" t="n">
        <v>-54870854.5939373</v>
      </c>
      <c r="D218" s="53" t="n">
        <v>20941684.8667509</v>
      </c>
    </row>
    <row r="219" customFormat="false" ht="12" hidden="false" customHeight="true" outlineLevel="0" collapsed="false">
      <c r="A219" s="51" t="n">
        <v>36809</v>
      </c>
      <c r="B219" s="52" t="s">
        <v>14</v>
      </c>
      <c r="C219" s="53" t="n">
        <v>-52403358.8111775</v>
      </c>
      <c r="D219" s="53" t="n">
        <v>-3480705.64195988</v>
      </c>
    </row>
    <row r="220" customFormat="false" ht="12" hidden="false" customHeight="true" outlineLevel="0" collapsed="false">
      <c r="A220" s="51" t="n">
        <v>36810</v>
      </c>
      <c r="B220" s="52" t="s">
        <v>14</v>
      </c>
      <c r="C220" s="53" t="n">
        <v>-46629910.9810711</v>
      </c>
      <c r="D220" s="53" t="n">
        <v>36131719.5195969</v>
      </c>
    </row>
    <row r="221" customFormat="false" ht="12" hidden="false" customHeight="true" outlineLevel="0" collapsed="false">
      <c r="A221" s="51" t="n">
        <v>36811</v>
      </c>
      <c r="B221" s="52" t="s">
        <v>14</v>
      </c>
      <c r="C221" s="53" t="n">
        <v>-43387265.7677338</v>
      </c>
      <c r="D221" s="53" t="n">
        <v>72286015.5956327</v>
      </c>
    </row>
    <row r="222" customFormat="false" ht="12" hidden="false" customHeight="true" outlineLevel="0" collapsed="false">
      <c r="A222" s="51" t="n">
        <v>36812</v>
      </c>
      <c r="B222" s="52" t="s">
        <v>14</v>
      </c>
      <c r="C222" s="53" t="n">
        <v>-62411446.1357763</v>
      </c>
      <c r="D222" s="53" t="n">
        <v>-24120858.0091224</v>
      </c>
    </row>
    <row r="223" customFormat="false" ht="12" hidden="false" customHeight="true" outlineLevel="0" collapsed="false">
      <c r="A223" s="51" t="n">
        <v>36815</v>
      </c>
      <c r="B223" s="52" t="s">
        <v>14</v>
      </c>
      <c r="C223" s="53" t="n">
        <v>-53790996.7587154</v>
      </c>
      <c r="D223" s="53" t="n">
        <v>-47136772.0965129</v>
      </c>
    </row>
    <row r="224" customFormat="false" ht="12" hidden="false" customHeight="true" outlineLevel="0" collapsed="false">
      <c r="A224" s="51" t="n">
        <v>36816</v>
      </c>
      <c r="B224" s="52" t="s">
        <v>14</v>
      </c>
      <c r="C224" s="53" t="n">
        <v>-45753486.8322649</v>
      </c>
      <c r="D224" s="53" t="n">
        <v>-3879590.34192562</v>
      </c>
    </row>
    <row r="225" customFormat="false" ht="12" hidden="false" customHeight="true" outlineLevel="0" collapsed="false">
      <c r="A225" s="51" t="n">
        <v>36817</v>
      </c>
      <c r="B225" s="52" t="s">
        <v>14</v>
      </c>
      <c r="C225" s="53" t="n">
        <v>-44626848.6970988</v>
      </c>
      <c r="D225" s="53" t="n">
        <v>-16191259.6666589</v>
      </c>
    </row>
    <row r="226" customFormat="false" ht="12" hidden="false" customHeight="true" outlineLevel="0" collapsed="false">
      <c r="A226" s="51" t="n">
        <v>36818</v>
      </c>
      <c r="B226" s="52" t="s">
        <v>14</v>
      </c>
      <c r="C226" s="53" t="n">
        <v>-36218702.6587597</v>
      </c>
      <c r="D226" s="53" t="n">
        <v>-30917313.1164971</v>
      </c>
    </row>
    <row r="227" customFormat="false" ht="12" hidden="false" customHeight="true" outlineLevel="0" collapsed="false">
      <c r="A227" s="51" t="n">
        <v>36819</v>
      </c>
      <c r="B227" s="52" t="s">
        <v>14</v>
      </c>
      <c r="C227" s="53" t="n">
        <v>-34968814.7484559</v>
      </c>
      <c r="D227" s="53" t="n">
        <v>331331.117115652</v>
      </c>
    </row>
    <row r="228" customFormat="false" ht="12" hidden="false" customHeight="true" outlineLevel="0" collapsed="false">
      <c r="A228" s="51" t="n">
        <v>36822</v>
      </c>
      <c r="B228" s="52" t="s">
        <v>14</v>
      </c>
      <c r="C228" s="53" t="n">
        <v>-36465620.8847519</v>
      </c>
      <c r="D228" s="53" t="n">
        <v>-1184409.77126033</v>
      </c>
    </row>
    <row r="229" customFormat="false" ht="12" hidden="false" customHeight="true" outlineLevel="0" collapsed="false">
      <c r="A229" s="51" t="n">
        <v>36823</v>
      </c>
      <c r="B229" s="52" t="s">
        <v>14</v>
      </c>
      <c r="C229" s="53" t="n">
        <v>-33813156.9204008</v>
      </c>
      <c r="D229" s="53" t="n">
        <v>-22223476.8414681</v>
      </c>
    </row>
    <row r="230" customFormat="false" ht="12" hidden="false" customHeight="true" outlineLevel="0" collapsed="false">
      <c r="A230" s="51" t="n">
        <v>36824</v>
      </c>
      <c r="B230" s="52" t="s">
        <v>14</v>
      </c>
      <c r="C230" s="53" t="n">
        <v>-30838015.5014625</v>
      </c>
      <c r="D230" s="53" t="n">
        <v>-18594657.3965092</v>
      </c>
    </row>
    <row r="231" customFormat="false" ht="12" hidden="false" customHeight="true" outlineLevel="0" collapsed="false">
      <c r="A231" s="51" t="n">
        <v>36825</v>
      </c>
      <c r="B231" s="52" t="s">
        <v>14</v>
      </c>
      <c r="C231" s="53" t="n">
        <v>-29236596.3963286</v>
      </c>
      <c r="D231" s="53" t="n">
        <v>3280517.16475548</v>
      </c>
    </row>
    <row r="232" customFormat="false" ht="12" hidden="false" customHeight="true" outlineLevel="0" collapsed="false">
      <c r="A232" s="51" t="n">
        <v>36826</v>
      </c>
      <c r="B232" s="52" t="s">
        <v>14</v>
      </c>
      <c r="C232" s="53" t="n">
        <v>-33557639.4118602</v>
      </c>
      <c r="D232" s="53" t="n">
        <v>-49810149.7719242</v>
      </c>
    </row>
    <row r="233" customFormat="false" ht="12" hidden="false" customHeight="true" outlineLevel="0" collapsed="false">
      <c r="A233" s="51" t="n">
        <v>36829</v>
      </c>
      <c r="B233" s="52" t="s">
        <v>14</v>
      </c>
      <c r="C233" s="53" t="n">
        <v>-33968562.6711731</v>
      </c>
      <c r="D233" s="53" t="n">
        <v>-32757950.4891475</v>
      </c>
    </row>
    <row r="234" customFormat="false" ht="12" hidden="false" customHeight="true" outlineLevel="0" collapsed="false">
      <c r="A234" s="51" t="n">
        <v>36830</v>
      </c>
      <c r="B234" s="52" t="s">
        <v>14</v>
      </c>
      <c r="C234" s="53" t="n">
        <v>-27755226.3312541</v>
      </c>
      <c r="D234" s="53" t="n">
        <v>-6227952.36501125</v>
      </c>
    </row>
    <row r="235" customFormat="false" ht="12" hidden="false" customHeight="true" outlineLevel="0" collapsed="false">
      <c r="A235" s="51" t="n">
        <v>36831</v>
      </c>
      <c r="B235" s="52" t="s">
        <v>14</v>
      </c>
      <c r="C235" s="53" t="n">
        <v>-33412024.055194</v>
      </c>
      <c r="D235" s="53" t="n">
        <v>8517034.62882729</v>
      </c>
    </row>
    <row r="236" customFormat="false" ht="12" hidden="false" customHeight="true" outlineLevel="0" collapsed="false">
      <c r="A236" s="51" t="n">
        <v>36832</v>
      </c>
      <c r="B236" s="52" t="s">
        <v>14</v>
      </c>
      <c r="C236" s="53" t="n">
        <v>-35022919.3847906</v>
      </c>
      <c r="D236" s="53" t="n">
        <v>4246545.91936061</v>
      </c>
    </row>
    <row r="237" customFormat="false" ht="12" hidden="false" customHeight="true" outlineLevel="0" collapsed="false">
      <c r="A237" s="51" t="n">
        <v>36833</v>
      </c>
      <c r="B237" s="52" t="s">
        <v>14</v>
      </c>
      <c r="C237" s="53" t="n">
        <v>-30309105.021556</v>
      </c>
      <c r="D237" s="53" t="n">
        <v>30353203.105913</v>
      </c>
    </row>
    <row r="238" customFormat="false" ht="12" hidden="false" customHeight="true" outlineLevel="0" collapsed="false">
      <c r="A238" s="51" t="n">
        <v>36836</v>
      </c>
      <c r="B238" s="52" t="s">
        <v>14</v>
      </c>
      <c r="C238" s="53" t="n">
        <v>-33097719.4940838</v>
      </c>
      <c r="D238" s="53" t="n">
        <v>2338477.6468366</v>
      </c>
    </row>
    <row r="239" customFormat="false" ht="12" hidden="false" customHeight="true" outlineLevel="0" collapsed="false">
      <c r="A239" s="51" t="n">
        <v>36837</v>
      </c>
      <c r="B239" s="52" t="s">
        <v>14</v>
      </c>
      <c r="C239" s="53" t="n">
        <v>-24293425.7714017</v>
      </c>
      <c r="D239" s="53" t="n">
        <v>15481962.5918617</v>
      </c>
    </row>
    <row r="240" customFormat="false" ht="12" hidden="false" customHeight="true" outlineLevel="0" collapsed="false">
      <c r="A240" s="51" t="n">
        <v>36838</v>
      </c>
      <c r="B240" s="52" t="s">
        <v>14</v>
      </c>
      <c r="C240" s="53" t="n">
        <v>-26359576.0667014</v>
      </c>
      <c r="D240" s="53" t="n">
        <v>18726500.2665431</v>
      </c>
    </row>
    <row r="241" customFormat="false" ht="12" hidden="false" customHeight="true" outlineLevel="0" collapsed="false">
      <c r="A241" s="51" t="n">
        <v>36839</v>
      </c>
      <c r="B241" s="52" t="s">
        <v>14</v>
      </c>
      <c r="C241" s="53" t="n">
        <v>-37522623.4558953</v>
      </c>
      <c r="D241" s="53" t="n">
        <v>28914220.6176487</v>
      </c>
    </row>
    <row r="242" customFormat="false" ht="12" hidden="false" customHeight="true" outlineLevel="0" collapsed="false">
      <c r="A242" s="51" t="n">
        <v>36840</v>
      </c>
      <c r="B242" s="52" t="s">
        <v>14</v>
      </c>
      <c r="C242" s="53" t="n">
        <v>-34388088.3135227</v>
      </c>
      <c r="D242" s="53" t="n">
        <v>1360324.3544846</v>
      </c>
    </row>
    <row r="243" customFormat="false" ht="12" hidden="false" customHeight="true" outlineLevel="0" collapsed="false">
      <c r="A243" s="51" t="n">
        <v>36843</v>
      </c>
      <c r="B243" s="52" t="s">
        <v>14</v>
      </c>
      <c r="C243" s="53" t="n">
        <v>-37544346.9877673</v>
      </c>
      <c r="D243" s="53" t="n">
        <v>32587616.3748091</v>
      </c>
    </row>
    <row r="244" customFormat="false" ht="12" hidden="false" customHeight="true" outlineLevel="0" collapsed="false">
      <c r="A244" s="51" t="n">
        <v>36844</v>
      </c>
      <c r="B244" s="52" t="s">
        <v>14</v>
      </c>
      <c r="C244" s="53" t="n">
        <v>-35500445.4666695</v>
      </c>
      <c r="D244" s="53" t="n">
        <v>64361802.1735914</v>
      </c>
    </row>
    <row r="245" customFormat="false" ht="12" hidden="false" customHeight="true" outlineLevel="0" collapsed="false">
      <c r="A245" s="51" t="n">
        <v>36845</v>
      </c>
      <c r="B245" s="52" t="s">
        <v>14</v>
      </c>
      <c r="C245" s="53" t="n">
        <v>-37585724.5894677</v>
      </c>
      <c r="D245" s="53" t="n">
        <v>24182304.9687344</v>
      </c>
    </row>
    <row r="246" customFormat="false" ht="12" hidden="false" customHeight="true" outlineLevel="0" collapsed="false">
      <c r="A246" s="51" t="n">
        <v>36846</v>
      </c>
      <c r="B246" s="52" t="s">
        <v>14</v>
      </c>
      <c r="C246" s="53" t="n">
        <v>-44781325.0506049</v>
      </c>
      <c r="D246" s="53" t="n">
        <v>-89923582.1808582</v>
      </c>
    </row>
    <row r="247" customFormat="false" ht="12" hidden="false" customHeight="true" outlineLevel="0" collapsed="false">
      <c r="A247" s="51" t="n">
        <v>36847</v>
      </c>
      <c r="B247" s="52" t="s">
        <v>14</v>
      </c>
      <c r="C247" s="53" t="n">
        <v>-40356710.0950462</v>
      </c>
      <c r="D247" s="53" t="n">
        <v>79062537.7649135</v>
      </c>
    </row>
    <row r="248" customFormat="false" ht="12" hidden="false" customHeight="true" outlineLevel="0" collapsed="false">
      <c r="A248" s="51" t="n">
        <v>36850</v>
      </c>
      <c r="B248" s="52" t="s">
        <v>14</v>
      </c>
      <c r="C248" s="53" t="n">
        <v>-50115240.5176294</v>
      </c>
      <c r="D248" s="53" t="n">
        <v>114063239.769092</v>
      </c>
    </row>
    <row r="249" customFormat="false" ht="12" hidden="false" customHeight="true" outlineLevel="0" collapsed="false">
      <c r="A249" s="51" t="n">
        <v>36851</v>
      </c>
      <c r="B249" s="52" t="s">
        <v>14</v>
      </c>
      <c r="C249" s="53" t="n">
        <v>-54462325.0918243</v>
      </c>
      <c r="D249" s="53" t="n">
        <v>128453740.589391</v>
      </c>
    </row>
    <row r="250" customFormat="false" ht="12" hidden="false" customHeight="true" outlineLevel="0" collapsed="false">
      <c r="A250" s="51" t="n">
        <v>36852</v>
      </c>
      <c r="B250" s="52" t="s">
        <v>14</v>
      </c>
      <c r="C250" s="53" t="n">
        <v>-75651137.3756875</v>
      </c>
      <c r="D250" s="53" t="n">
        <v>-46355252.3032532</v>
      </c>
    </row>
    <row r="251" customFormat="false" ht="12" hidden="false" customHeight="true" outlineLevel="0" collapsed="false">
      <c r="A251" s="51" t="n">
        <v>36853</v>
      </c>
      <c r="B251" s="52" t="s">
        <v>14</v>
      </c>
      <c r="C251" s="53" t="n">
        <v>-2207174.5812771</v>
      </c>
      <c r="D251" s="53" t="n">
        <v>727743.385200002</v>
      </c>
    </row>
    <row r="252" customFormat="false" ht="12" hidden="false" customHeight="true" outlineLevel="0" collapsed="false">
      <c r="A252" s="51" t="n">
        <v>36854</v>
      </c>
      <c r="B252" s="52" t="s">
        <v>14</v>
      </c>
      <c r="C252" s="53" t="n">
        <v>-2256506.60188752</v>
      </c>
      <c r="D252" s="53" t="n">
        <v>127055.0608</v>
      </c>
    </row>
    <row r="253" customFormat="false" ht="12" hidden="false" customHeight="true" outlineLevel="0" collapsed="false">
      <c r="A253" s="51" t="n">
        <v>36857</v>
      </c>
      <c r="B253" s="52" t="s">
        <v>14</v>
      </c>
      <c r="C253" s="53" t="n">
        <v>-48596665.0912529</v>
      </c>
      <c r="D253" s="53" t="n">
        <v>116275143.228892</v>
      </c>
    </row>
    <row r="254" customFormat="false" ht="12" hidden="false" customHeight="true" outlineLevel="0" collapsed="false">
      <c r="A254" s="51" t="n">
        <v>36858</v>
      </c>
      <c r="B254" s="52" t="s">
        <v>14</v>
      </c>
      <c r="C254" s="53" t="n">
        <v>-51757444.8653588</v>
      </c>
      <c r="D254" s="53" t="n">
        <v>71283033.820984</v>
      </c>
    </row>
    <row r="255" customFormat="false" ht="12" hidden="false" customHeight="true" outlineLevel="0" collapsed="false">
      <c r="A255" s="51" t="n">
        <v>36859</v>
      </c>
      <c r="B255" s="52" t="s">
        <v>14</v>
      </c>
      <c r="C255" s="53" t="n">
        <v>-67108290.7318191</v>
      </c>
      <c r="D255" s="53" t="n">
        <v>74972336.6163706</v>
      </c>
    </row>
    <row r="256" customFormat="false" ht="12" hidden="false" customHeight="true" outlineLevel="0" collapsed="false">
      <c r="A256" s="51" t="n">
        <v>36860</v>
      </c>
      <c r="B256" s="52" t="s">
        <v>14</v>
      </c>
      <c r="C256" s="53" t="n">
        <v>-71551459.7462032</v>
      </c>
      <c r="D256" s="53" t="n">
        <v>35700177.6557669</v>
      </c>
    </row>
    <row r="257" customFormat="false" ht="12" hidden="false" customHeight="true" outlineLevel="0" collapsed="false">
      <c r="A257" s="51" t="n">
        <v>36861</v>
      </c>
      <c r="B257" s="52" t="s">
        <v>14</v>
      </c>
      <c r="C257" s="53" t="n">
        <v>-65198196.6650434</v>
      </c>
      <c r="D257" s="53" t="n">
        <v>-12934075.9430929</v>
      </c>
    </row>
    <row r="258" customFormat="false" ht="12" hidden="false" customHeight="true" outlineLevel="0" collapsed="false">
      <c r="A258" s="51" t="n">
        <v>36864</v>
      </c>
      <c r="B258" s="52" t="s">
        <v>14</v>
      </c>
      <c r="C258" s="53" t="n">
        <v>-102908939.996024</v>
      </c>
      <c r="D258" s="53" t="n">
        <v>476729355.832553</v>
      </c>
    </row>
    <row r="259" customFormat="false" ht="12" hidden="false" customHeight="true" outlineLevel="0" collapsed="false">
      <c r="A259" s="51" t="n">
        <v>36865</v>
      </c>
      <c r="B259" s="52" t="s">
        <v>14</v>
      </c>
      <c r="C259" s="53" t="n">
        <v>-107494642.82789</v>
      </c>
      <c r="D259" s="53" t="n">
        <v>-1.55875176371626E+018</v>
      </c>
    </row>
    <row r="260" customFormat="false" ht="12" hidden="false" customHeight="true" outlineLevel="0" collapsed="false">
      <c r="A260" s="51" t="n">
        <v>36866</v>
      </c>
      <c r="B260" s="52" t="s">
        <v>14</v>
      </c>
      <c r="C260" s="53" t="n">
        <v>-118687354.760484</v>
      </c>
      <c r="D260" s="53" t="n">
        <v>-10736727.3825548</v>
      </c>
    </row>
    <row r="261" customFormat="false" ht="12" hidden="false" customHeight="true" outlineLevel="0" collapsed="false">
      <c r="A261" s="51" t="n">
        <v>36867</v>
      </c>
      <c r="B261" s="52" t="s">
        <v>14</v>
      </c>
      <c r="C261" s="53" t="n">
        <v>-133626589.987812</v>
      </c>
      <c r="D261" s="53" t="n">
        <v>-120725923.497506</v>
      </c>
    </row>
    <row r="262" customFormat="false" ht="12" hidden="false" customHeight="true" outlineLevel="0" collapsed="false">
      <c r="A262" s="51" t="n">
        <v>36868</v>
      </c>
      <c r="B262" s="52" t="s">
        <v>14</v>
      </c>
      <c r="C262" s="53" t="n">
        <v>-121277676.862125</v>
      </c>
      <c r="D262" s="53" t="n">
        <v>-2055767.67025567</v>
      </c>
    </row>
    <row r="263" customFormat="false" ht="12" hidden="false" customHeight="true" outlineLevel="0" collapsed="false">
      <c r="A263" s="51" t="n">
        <v>36871</v>
      </c>
      <c r="B263" s="52" t="s">
        <v>14</v>
      </c>
      <c r="C263" s="53" t="n">
        <v>-168621302.694642</v>
      </c>
      <c r="D263" s="53" t="n">
        <v>-77182354.7591342</v>
      </c>
    </row>
    <row r="264" customFormat="false" ht="12" hidden="false" customHeight="true" outlineLevel="0" collapsed="false">
      <c r="A264" s="51" t="n">
        <v>36872</v>
      </c>
      <c r="B264" s="52" t="s">
        <v>14</v>
      </c>
      <c r="C264" s="53" t="n">
        <v>-115919759.1808</v>
      </c>
      <c r="D264" s="53" t="n">
        <v>-546507777.557932</v>
      </c>
    </row>
    <row r="265" customFormat="false" ht="12" hidden="false" customHeight="true" outlineLevel="0" collapsed="false">
      <c r="A265" s="51" t="n">
        <v>36873</v>
      </c>
      <c r="B265" s="52" t="s">
        <v>14</v>
      </c>
      <c r="C265" s="53" t="n">
        <v>-85710280.2100452</v>
      </c>
      <c r="D265" s="53" t="n">
        <v>-202169430.988686</v>
      </c>
    </row>
    <row r="266" customFormat="false" ht="12" hidden="false" customHeight="true" outlineLevel="0" collapsed="false">
      <c r="A266" s="51" t="n">
        <v>36874</v>
      </c>
      <c r="B266" s="52" t="s">
        <v>14</v>
      </c>
      <c r="C266" s="53" t="n">
        <v>-90699811.9218544</v>
      </c>
      <c r="D266" s="53" t="n">
        <v>2432739.33229322</v>
      </c>
    </row>
    <row r="267" customFormat="false" ht="12" hidden="false" customHeight="true" outlineLevel="0" collapsed="false">
      <c r="A267" s="51" t="n">
        <v>36875</v>
      </c>
      <c r="B267" s="52" t="s">
        <v>14</v>
      </c>
      <c r="C267" s="53" t="n">
        <v>-86935453.8890628</v>
      </c>
      <c r="D267" s="53" t="n">
        <v>112829914.261694</v>
      </c>
    </row>
    <row r="268" customFormat="false" ht="12" hidden="false" customHeight="true" outlineLevel="0" collapsed="false">
      <c r="A268" s="51" t="n">
        <v>36878</v>
      </c>
      <c r="B268" s="52" t="s">
        <v>14</v>
      </c>
      <c r="C268" s="53" t="n">
        <v>-105555625.699015</v>
      </c>
      <c r="D268" s="53" t="n">
        <v>146184515.852555</v>
      </c>
    </row>
    <row r="269" customFormat="false" ht="12" hidden="false" customHeight="true" outlineLevel="0" collapsed="false">
      <c r="A269" s="51" t="n">
        <v>36879</v>
      </c>
      <c r="B269" s="52" t="s">
        <v>14</v>
      </c>
      <c r="C269" s="53" t="n">
        <v>-103938051.457966</v>
      </c>
      <c r="D269" s="53" t="n">
        <v>80398283.1892108</v>
      </c>
    </row>
    <row r="270" customFormat="false" ht="12" hidden="false" customHeight="true" outlineLevel="0" collapsed="false">
      <c r="A270" s="51" t="n">
        <v>36880</v>
      </c>
      <c r="B270" s="52" t="s">
        <v>14</v>
      </c>
      <c r="C270" s="53" t="n">
        <v>-117282552.19053</v>
      </c>
      <c r="D270" s="53" t="n">
        <v>99086180.438385</v>
      </c>
    </row>
    <row r="271" customFormat="false" ht="12" hidden="false" customHeight="true" outlineLevel="0" collapsed="false">
      <c r="A271" s="51" t="n">
        <v>36881</v>
      </c>
      <c r="B271" s="52" t="s">
        <v>14</v>
      </c>
      <c r="C271" s="53" t="n">
        <v>-126522352.475195</v>
      </c>
      <c r="D271" s="53" t="n">
        <v>131595720.8297</v>
      </c>
    </row>
    <row r="272" customFormat="false" ht="12" hidden="false" customHeight="true" outlineLevel="0" collapsed="false">
      <c r="A272" s="51" t="n">
        <v>36882</v>
      </c>
      <c r="B272" s="52" t="s">
        <v>14</v>
      </c>
      <c r="C272" s="53" t="n">
        <v>-107030411.120988</v>
      </c>
      <c r="D272" s="53" t="n">
        <v>18279521.5363911</v>
      </c>
    </row>
    <row r="273" customFormat="false" ht="12" hidden="false" customHeight="true" outlineLevel="0" collapsed="false">
      <c r="A273" s="51" t="n">
        <v>36885</v>
      </c>
      <c r="B273" s="52" t="s">
        <v>14</v>
      </c>
      <c r="C273" s="53" t="n">
        <v>0</v>
      </c>
      <c r="D273" s="53" t="n">
        <v>0</v>
      </c>
    </row>
    <row r="274" customFormat="false" ht="12" hidden="false" customHeight="true" outlineLevel="0" collapsed="false">
      <c r="A274" s="51" t="n">
        <v>36886</v>
      </c>
      <c r="B274" s="52" t="s">
        <v>14</v>
      </c>
      <c r="C274" s="53" t="n">
        <v>-89615993.299873</v>
      </c>
      <c r="D274" s="53" t="n">
        <v>62574401.0743278</v>
      </c>
    </row>
    <row r="275" customFormat="false" ht="12" hidden="false" customHeight="true" outlineLevel="0" collapsed="false">
      <c r="A275" s="51" t="n">
        <v>36887</v>
      </c>
      <c r="B275" s="52" t="s">
        <v>14</v>
      </c>
      <c r="C275" s="53" t="n">
        <v>-59217101.4604738</v>
      </c>
      <c r="D275" s="53" t="n">
        <v>-37294747.4520666</v>
      </c>
    </row>
    <row r="276" customFormat="false" ht="12" hidden="false" customHeight="true" outlineLevel="0" collapsed="false">
      <c r="A276" s="51" t="n">
        <v>36888</v>
      </c>
      <c r="B276" s="52" t="s">
        <v>14</v>
      </c>
      <c r="C276" s="53" t="n">
        <v>-65840229.0293331</v>
      </c>
      <c r="D276" s="53" t="n">
        <v>-136599705.286161</v>
      </c>
    </row>
    <row r="277" customFormat="false" ht="12" hidden="false" customHeight="true" outlineLevel="0" collapsed="false">
      <c r="A277" s="51" t="n">
        <v>36889</v>
      </c>
      <c r="B277" s="52" t="s">
        <v>14</v>
      </c>
      <c r="C277" s="53" t="n">
        <v>-58748587.7613608</v>
      </c>
      <c r="D277" s="53" t="n">
        <v>24456103.2256713</v>
      </c>
    </row>
    <row r="278" customFormat="false" ht="12" hidden="false" customHeight="true" outlineLevel="0" collapsed="false">
      <c r="A278" s="51" t="n">
        <v>36891</v>
      </c>
      <c r="B278" s="52" t="s">
        <v>14</v>
      </c>
      <c r="C278" s="53" t="n">
        <v>0</v>
      </c>
      <c r="D278" s="53" t="n">
        <v>0</v>
      </c>
    </row>
    <row r="279" customFormat="false" ht="12" hidden="false" customHeight="true" outlineLevel="0" collapsed="false">
      <c r="A279" s="51" t="n">
        <v>36893</v>
      </c>
      <c r="B279" s="52" t="s">
        <v>14</v>
      </c>
      <c r="C279" s="53" t="n">
        <v>-71620781.5232876</v>
      </c>
      <c r="D279" s="53" t="n">
        <v>-124220573.168876</v>
      </c>
    </row>
    <row r="280" customFormat="false" ht="12" hidden="false" customHeight="true" outlineLevel="0" collapsed="false">
      <c r="A280" s="51" t="n">
        <v>36894</v>
      </c>
      <c r="B280" s="52" t="s">
        <v>14</v>
      </c>
      <c r="C280" s="53" t="n">
        <v>-62113257.8792013</v>
      </c>
      <c r="D280" s="53" t="n">
        <v>-58730213.9952838</v>
      </c>
    </row>
    <row r="281" customFormat="false" ht="12" hidden="false" customHeight="true" outlineLevel="0" collapsed="false">
      <c r="A281" s="51" t="n">
        <v>36895</v>
      </c>
      <c r="B281" s="52" t="s">
        <v>14</v>
      </c>
      <c r="C281" s="53" t="n">
        <v>-58774544.996617</v>
      </c>
      <c r="D281" s="53" t="n">
        <v>28344306.9756032</v>
      </c>
    </row>
    <row r="282" customFormat="false" ht="12" hidden="false" customHeight="true" outlineLevel="0" collapsed="false">
      <c r="A282" s="51" t="n">
        <v>36896</v>
      </c>
      <c r="B282" s="52" t="s">
        <v>14</v>
      </c>
      <c r="C282" s="53" t="n">
        <v>-74471150.0094038</v>
      </c>
      <c r="D282" s="53" t="n">
        <v>63625900.1218991</v>
      </c>
    </row>
    <row r="283" customFormat="false" ht="12" hidden="false" customHeight="true" outlineLevel="0" collapsed="false">
      <c r="A283" s="51" t="n">
        <v>36899</v>
      </c>
      <c r="B283" s="52" t="s">
        <v>14</v>
      </c>
      <c r="C283" s="53" t="n">
        <v>-96586868.8045824</v>
      </c>
      <c r="D283" s="53" t="n">
        <v>-70635011.6261071</v>
      </c>
    </row>
    <row r="284" customFormat="false" ht="12" hidden="false" customHeight="true" outlineLevel="0" collapsed="false">
      <c r="A284" s="51" t="n">
        <v>36900</v>
      </c>
      <c r="B284" s="52" t="s">
        <v>14</v>
      </c>
      <c r="C284" s="53" t="n">
        <v>-90588087.2710496</v>
      </c>
      <c r="D284" s="53" t="n">
        <v>26959662.4943451</v>
      </c>
    </row>
    <row r="285" customFormat="false" ht="12" hidden="false" customHeight="true" outlineLevel="0" collapsed="false">
      <c r="A285" s="51" t="n">
        <v>36901</v>
      </c>
      <c r="B285" s="52" t="s">
        <v>14</v>
      </c>
      <c r="C285" s="53" t="n">
        <v>-81711781.3194079</v>
      </c>
      <c r="D285" s="53" t="n">
        <v>357341454.915467</v>
      </c>
    </row>
    <row r="286" customFormat="false" ht="12" hidden="false" customHeight="true" outlineLevel="0" collapsed="false">
      <c r="A286" s="51" t="n">
        <v>36902</v>
      </c>
      <c r="B286" s="52" t="s">
        <v>14</v>
      </c>
      <c r="C286" s="53" t="n">
        <v>-75171091.7590686</v>
      </c>
      <c r="D286" s="53" t="n">
        <v>243199669.573348</v>
      </c>
    </row>
    <row r="287" customFormat="false" ht="12" hidden="false" customHeight="true" outlineLevel="0" collapsed="false">
      <c r="A287" s="51" t="n">
        <v>36903</v>
      </c>
      <c r="B287" s="52" t="s">
        <v>14</v>
      </c>
      <c r="C287" s="53" t="n">
        <v>-57424883.0903194</v>
      </c>
      <c r="D287" s="53" t="n">
        <v>-34885575.2104603</v>
      </c>
    </row>
    <row r="288" customFormat="false" ht="12" hidden="false" customHeight="true" outlineLevel="0" collapsed="false">
      <c r="A288" s="51" t="n">
        <v>36906</v>
      </c>
      <c r="B288" s="52" t="s">
        <v>14</v>
      </c>
      <c r="C288" s="53" t="n">
        <v>-2707332.32354066</v>
      </c>
      <c r="D288" s="53" t="n">
        <v>162909.6621</v>
      </c>
    </row>
    <row r="289" customFormat="false" ht="12" hidden="false" customHeight="true" outlineLevel="0" collapsed="false">
      <c r="A289" s="51" t="n">
        <v>36907</v>
      </c>
      <c r="B289" s="52" t="s">
        <v>14</v>
      </c>
      <c r="C289" s="53" t="n">
        <v>-58409371.5854071</v>
      </c>
      <c r="D289" s="53" t="n">
        <v>-2446923.69930557</v>
      </c>
    </row>
    <row r="290" customFormat="false" ht="12" hidden="false" customHeight="true" outlineLevel="0" collapsed="false">
      <c r="A290" s="51" t="n">
        <v>36908</v>
      </c>
      <c r="B290" s="52" t="s">
        <v>14</v>
      </c>
      <c r="C290" s="53" t="n">
        <v>-45547134.6594762</v>
      </c>
      <c r="D290" s="53" t="n">
        <v>-27522221.722899</v>
      </c>
    </row>
    <row r="291" customFormat="false" ht="12" hidden="false" customHeight="true" outlineLevel="0" collapsed="false">
      <c r="A291" s="51" t="n">
        <v>36909</v>
      </c>
      <c r="B291" s="52" t="s">
        <v>14</v>
      </c>
      <c r="C291" s="53" t="n">
        <v>-38630901.1648506</v>
      </c>
      <c r="D291" s="53" t="n">
        <v>103947064.876789</v>
      </c>
    </row>
    <row r="292" customFormat="false" ht="12" hidden="false" customHeight="true" outlineLevel="0" collapsed="false">
      <c r="A292" s="51" t="n">
        <v>36910</v>
      </c>
      <c r="B292" s="52" t="s">
        <v>14</v>
      </c>
      <c r="C292" s="53" t="n">
        <v>-45687499.5539664</v>
      </c>
      <c r="D292" s="53" t="n">
        <v>82209646.1269261</v>
      </c>
    </row>
    <row r="293" customFormat="false" ht="12" hidden="false" customHeight="true" outlineLevel="0" collapsed="false">
      <c r="A293" s="51" t="n">
        <v>36913</v>
      </c>
      <c r="B293" s="52" t="s">
        <v>14</v>
      </c>
      <c r="C293" s="53" t="n">
        <v>-54613079.0199806</v>
      </c>
      <c r="D293" s="53" t="n">
        <v>70656655.1571043</v>
      </c>
    </row>
    <row r="294" customFormat="false" ht="12" hidden="false" customHeight="true" outlineLevel="0" collapsed="false">
      <c r="A294" s="51" t="n">
        <v>36914</v>
      </c>
      <c r="B294" s="52" t="s">
        <v>14</v>
      </c>
      <c r="C294" s="53" t="n">
        <v>-59404896.5315981</v>
      </c>
      <c r="D294" s="53" t="n">
        <v>-3295746.33851878</v>
      </c>
    </row>
    <row r="295" customFormat="false" ht="12" hidden="false" customHeight="true" outlineLevel="0" collapsed="false">
      <c r="A295" s="51" t="n">
        <v>36915</v>
      </c>
      <c r="B295" s="52" t="s">
        <v>14</v>
      </c>
      <c r="C295" s="53" t="n">
        <v>-64875703.5456489</v>
      </c>
      <c r="D295" s="53" t="n">
        <v>21388952.0352906</v>
      </c>
    </row>
    <row r="296" customFormat="false" ht="12" hidden="false" customHeight="true" outlineLevel="0" collapsed="false">
      <c r="A296" s="51" t="n">
        <v>36916</v>
      </c>
      <c r="B296" s="52" t="s">
        <v>14</v>
      </c>
      <c r="C296" s="53" t="n">
        <v>-68146319.7126851</v>
      </c>
      <c r="D296" s="53" t="n">
        <v>-12560224.3252309</v>
      </c>
    </row>
    <row r="297" customFormat="false" ht="12" hidden="false" customHeight="true" outlineLevel="0" collapsed="false">
      <c r="A297" s="51" t="n">
        <v>36917</v>
      </c>
      <c r="B297" s="52" t="s">
        <v>14</v>
      </c>
      <c r="C297" s="53" t="n">
        <v>-55074643.3989518</v>
      </c>
      <c r="D297" s="53" t="n">
        <v>-8009461.48971576</v>
      </c>
    </row>
    <row r="298" customFormat="false" ht="12" hidden="false" customHeight="true" outlineLevel="0" collapsed="false">
      <c r="A298" s="51" t="n">
        <v>36920</v>
      </c>
      <c r="B298" s="52" t="s">
        <v>14</v>
      </c>
      <c r="C298" s="53" t="n">
        <v>-48026791.362698</v>
      </c>
      <c r="D298" s="53" t="n">
        <v>-87156055.8594619</v>
      </c>
    </row>
    <row r="299" customFormat="false" ht="12" hidden="false" customHeight="true" outlineLevel="0" collapsed="false">
      <c r="A299" s="51" t="n">
        <v>36921</v>
      </c>
      <c r="B299" s="52" t="s">
        <v>14</v>
      </c>
      <c r="C299" s="53" t="n">
        <v>-64369014.348198</v>
      </c>
      <c r="D299" s="53" t="n">
        <v>26227433.6145083</v>
      </c>
    </row>
    <row r="300" customFormat="false" ht="12" hidden="false" customHeight="true" outlineLevel="0" collapsed="false">
      <c r="A300" s="51" t="n">
        <v>36922</v>
      </c>
      <c r="B300" s="52" t="s">
        <v>14</v>
      </c>
      <c r="C300" s="53" t="n">
        <v>-63103127.6488776</v>
      </c>
      <c r="D300" s="53" t="n">
        <v>94342517.5574441</v>
      </c>
    </row>
    <row r="301" customFormat="false" ht="12" hidden="false" customHeight="true" outlineLevel="0" collapsed="false">
      <c r="A301" s="51" t="n">
        <v>36923</v>
      </c>
      <c r="B301" s="52" t="s">
        <v>14</v>
      </c>
      <c r="C301" s="53" t="n">
        <v>-73754780.6095908</v>
      </c>
      <c r="D301" s="53" t="n">
        <v>36420015.0978201</v>
      </c>
    </row>
    <row r="302" customFormat="false" ht="12" hidden="false" customHeight="true" outlineLevel="0" collapsed="false">
      <c r="A302" s="51" t="n">
        <v>36924</v>
      </c>
      <c r="B302" s="52" t="s">
        <v>14</v>
      </c>
      <c r="C302" s="53" t="n">
        <v>-88100666.1694377</v>
      </c>
      <c r="D302" s="53" t="n">
        <v>-47065412.7747525</v>
      </c>
    </row>
    <row r="303" customFormat="false" ht="12" hidden="false" customHeight="true" outlineLevel="0" collapsed="false">
      <c r="A303" s="51" t="n">
        <v>36927</v>
      </c>
      <c r="B303" s="52" t="s">
        <v>14</v>
      </c>
      <c r="C303" s="53" t="n">
        <v>-72551183.3402133</v>
      </c>
      <c r="D303" s="53" t="n">
        <v>-69703305.8601483</v>
      </c>
    </row>
    <row r="304" customFormat="false" ht="12" hidden="false" customHeight="true" outlineLevel="0" collapsed="false">
      <c r="A304" s="51" t="n">
        <v>36928</v>
      </c>
      <c r="B304" s="52" t="s">
        <v>14</v>
      </c>
      <c r="C304" s="53" t="n">
        <v>-70063333.6000478</v>
      </c>
      <c r="D304" s="53" t="n">
        <v>-15578584.3823013</v>
      </c>
    </row>
    <row r="305" customFormat="false" ht="12" hidden="false" customHeight="true" outlineLevel="0" collapsed="false">
      <c r="A305" s="51" t="n">
        <v>36929</v>
      </c>
      <c r="B305" s="52" t="s">
        <v>14</v>
      </c>
      <c r="C305" s="53" t="n">
        <v>-82052388.2379655</v>
      </c>
      <c r="D305" s="53" t="n">
        <v>-80231326.327225</v>
      </c>
    </row>
    <row r="306" customFormat="false" ht="12" hidden="false" customHeight="true" outlineLevel="0" collapsed="false">
      <c r="A306" s="51" t="n">
        <v>36930</v>
      </c>
      <c r="B306" s="52" t="s">
        <v>14</v>
      </c>
      <c r="C306" s="53" t="n">
        <v>-96445774.5822202</v>
      </c>
      <c r="D306" s="53" t="n">
        <v>-25275754.5906945</v>
      </c>
    </row>
    <row r="307" customFormat="false" ht="12" hidden="false" customHeight="true" outlineLevel="0" collapsed="false">
      <c r="A307" s="51" t="n">
        <v>36931</v>
      </c>
      <c r="B307" s="52" t="s">
        <v>14</v>
      </c>
      <c r="C307" s="53" t="n">
        <v>-93273875.4647024</v>
      </c>
      <c r="D307" s="53" t="n">
        <v>10781160.9301189</v>
      </c>
    </row>
    <row r="308" customFormat="false" ht="12" hidden="false" customHeight="true" outlineLevel="0" collapsed="false">
      <c r="A308" s="51" t="n">
        <v>36934</v>
      </c>
      <c r="B308" s="52" t="s">
        <v>14</v>
      </c>
      <c r="C308" s="53" t="n">
        <v>-92359335.6533794</v>
      </c>
      <c r="D308" s="53" t="n">
        <v>-3130924.44210302</v>
      </c>
    </row>
    <row r="309" customFormat="false" ht="12" hidden="false" customHeight="true" outlineLevel="0" collapsed="false">
      <c r="A309" s="51" t="n">
        <v>36935</v>
      </c>
      <c r="B309" s="52" t="s">
        <v>14</v>
      </c>
      <c r="C309" s="53" t="n">
        <v>-91719935.5075037</v>
      </c>
      <c r="D309" s="53" t="n">
        <v>65121520.1990484</v>
      </c>
    </row>
    <row r="310" customFormat="false" ht="12" hidden="false" customHeight="true" outlineLevel="0" collapsed="false">
      <c r="A310" s="51" t="n">
        <v>36936</v>
      </c>
      <c r="B310" s="52" t="s">
        <v>14</v>
      </c>
      <c r="C310" s="53" t="n">
        <v>-86135328.2743804</v>
      </c>
      <c r="D310" s="53" t="n">
        <v>-22195020.295858</v>
      </c>
    </row>
    <row r="311" customFormat="false" ht="12" hidden="false" customHeight="true" outlineLevel="0" collapsed="false">
      <c r="A311" s="51" t="n">
        <v>36937</v>
      </c>
      <c r="B311" s="52" t="s">
        <v>14</v>
      </c>
      <c r="C311" s="53" t="n">
        <v>-70926188.7985861</v>
      </c>
      <c r="D311" s="53" t="n">
        <v>725051.609474185</v>
      </c>
    </row>
    <row r="312" customFormat="false" ht="12" hidden="false" customHeight="true" outlineLevel="0" collapsed="false">
      <c r="A312" s="51" t="n">
        <v>36938</v>
      </c>
      <c r="B312" s="52" t="s">
        <v>14</v>
      </c>
      <c r="C312" s="53" t="n">
        <v>-70146994.3793533</v>
      </c>
      <c r="D312" s="53" t="n">
        <v>26351383.1410217</v>
      </c>
    </row>
    <row r="313" customFormat="false" ht="12" hidden="false" customHeight="true" outlineLevel="0" collapsed="false">
      <c r="A313" s="51" t="n">
        <v>36941</v>
      </c>
      <c r="B313" s="52" t="s">
        <v>14</v>
      </c>
      <c r="C313" s="53" t="n">
        <v>0</v>
      </c>
      <c r="D313" s="53" t="n">
        <v>719541.246700001</v>
      </c>
    </row>
    <row r="314" customFormat="false" ht="12" hidden="false" customHeight="true" outlineLevel="0" collapsed="false">
      <c r="A314" s="51" t="n">
        <v>36942</v>
      </c>
      <c r="B314" s="52" t="s">
        <v>14</v>
      </c>
      <c r="C314" s="53" t="n">
        <v>-60360814.0980113</v>
      </c>
      <c r="D314" s="53" t="n">
        <v>-34800260.5516879</v>
      </c>
    </row>
    <row r="315" customFormat="false" ht="12" hidden="false" customHeight="true" outlineLevel="0" collapsed="false">
      <c r="A315" s="51" t="n">
        <v>36943</v>
      </c>
      <c r="B315" s="52" t="s">
        <v>14</v>
      </c>
      <c r="C315" s="53" t="n">
        <v>-40684830.3790367</v>
      </c>
      <c r="D315" s="53" t="n">
        <v>4295534.49683343</v>
      </c>
    </row>
    <row r="316" customFormat="false" ht="12" hidden="false" customHeight="true" outlineLevel="0" collapsed="false">
      <c r="A316" s="51" t="n">
        <v>36944</v>
      </c>
      <c r="B316" s="52" t="s">
        <v>14</v>
      </c>
      <c r="C316" s="53" t="n">
        <v>-38933310.2989443</v>
      </c>
      <c r="D316" s="53" t="n">
        <v>-58356715.0881707</v>
      </c>
    </row>
    <row r="317" customFormat="false" ht="12" hidden="false" customHeight="true" outlineLevel="0" collapsed="false">
      <c r="A317" s="51" t="n">
        <v>36945</v>
      </c>
      <c r="B317" s="52" t="s">
        <v>14</v>
      </c>
      <c r="C317" s="53" t="n">
        <v>-37124600.3806859</v>
      </c>
      <c r="D317" s="53" t="n">
        <v>-12372469.4723316</v>
      </c>
    </row>
    <row r="318" customFormat="false" ht="12" hidden="false" customHeight="true" outlineLevel="0" collapsed="false">
      <c r="A318" s="51" t="n">
        <v>36948</v>
      </c>
      <c r="B318" s="52" t="s">
        <v>14</v>
      </c>
      <c r="C318" s="53" t="n">
        <v>-41310678.4820447</v>
      </c>
      <c r="D318" s="53" t="n">
        <v>-31886925.8868211</v>
      </c>
    </row>
    <row r="319" customFormat="false" ht="12" hidden="false" customHeight="true" outlineLevel="0" collapsed="false">
      <c r="A319" s="51" t="n">
        <v>36949</v>
      </c>
      <c r="B319" s="52" t="s">
        <v>14</v>
      </c>
      <c r="C319" s="53" t="n">
        <v>-48398790.8525649</v>
      </c>
      <c r="D319" s="53" t="n">
        <v>4380694.64620243</v>
      </c>
    </row>
    <row r="320" customFormat="false" ht="12" hidden="false" customHeight="true" outlineLevel="0" collapsed="false">
      <c r="A320" s="51" t="n">
        <v>36950</v>
      </c>
      <c r="B320" s="52" t="s">
        <v>14</v>
      </c>
      <c r="C320" s="53" t="n">
        <v>-62618749.4779746</v>
      </c>
      <c r="D320" s="53" t="n">
        <v>-41922309.3769964</v>
      </c>
    </row>
    <row r="321" customFormat="false" ht="12" hidden="false" customHeight="true" outlineLevel="0" collapsed="false">
      <c r="A321" s="51" t="n">
        <v>36951</v>
      </c>
      <c r="B321" s="52" t="s">
        <v>14</v>
      </c>
      <c r="C321" s="53" t="n">
        <v>-57671916.7217207</v>
      </c>
      <c r="D321" s="53" t="n">
        <v>5751694.07688246</v>
      </c>
    </row>
    <row r="322" customFormat="false" ht="12" hidden="false" customHeight="true" outlineLevel="0" collapsed="false">
      <c r="A322" s="51" t="n">
        <v>36952</v>
      </c>
      <c r="B322" s="52" t="s">
        <v>14</v>
      </c>
      <c r="C322" s="53" t="n">
        <v>-56030783.9055226</v>
      </c>
      <c r="D322" s="53" t="n">
        <v>14836452.9406731</v>
      </c>
    </row>
    <row r="323" customFormat="false" ht="12" hidden="false" customHeight="true" outlineLevel="0" collapsed="false">
      <c r="A323" s="51" t="n">
        <v>36955</v>
      </c>
      <c r="B323" s="52" t="s">
        <v>14</v>
      </c>
      <c r="C323" s="53" t="n">
        <v>-57126287.6217638</v>
      </c>
      <c r="D323" s="53" t="n">
        <v>60608649.8826759</v>
      </c>
    </row>
    <row r="324" customFormat="false" ht="12" hidden="false" customHeight="true" outlineLevel="0" collapsed="false">
      <c r="A324" s="51" t="n">
        <v>36956</v>
      </c>
      <c r="B324" s="52" t="s">
        <v>14</v>
      </c>
      <c r="C324" s="53" t="n">
        <v>-54711825.8137082</v>
      </c>
      <c r="D324" s="53" t="n">
        <v>-14301902.3185054</v>
      </c>
    </row>
    <row r="325" customFormat="false" ht="12" hidden="false" customHeight="true" outlineLevel="0" collapsed="false">
      <c r="A325" s="51" t="n">
        <v>36957</v>
      </c>
      <c r="B325" s="52" t="s">
        <v>14</v>
      </c>
      <c r="C325" s="53" t="n">
        <v>-55048008.2261269</v>
      </c>
      <c r="D325" s="53" t="n">
        <v>-4839820.71143613</v>
      </c>
    </row>
    <row r="326" customFormat="false" ht="12" hidden="false" customHeight="true" outlineLevel="0" collapsed="false">
      <c r="A326" s="51" t="n">
        <v>36958</v>
      </c>
      <c r="B326" s="52" t="s">
        <v>14</v>
      </c>
      <c r="C326" s="53" t="n">
        <v>-44174393.117298</v>
      </c>
      <c r="D326" s="53" t="n">
        <v>-25471292.5996921</v>
      </c>
    </row>
    <row r="327" customFormat="false" ht="12" hidden="false" customHeight="true" outlineLevel="0" collapsed="false">
      <c r="A327" s="51" t="n">
        <v>36959</v>
      </c>
      <c r="B327" s="52" t="s">
        <v>14</v>
      </c>
      <c r="C327" s="53" t="n">
        <v>-46175321.1820465</v>
      </c>
      <c r="D327" s="53" t="n">
        <v>26337669.5884391</v>
      </c>
    </row>
    <row r="328" customFormat="false" ht="12" hidden="false" customHeight="true" outlineLevel="0" collapsed="false">
      <c r="A328" s="51" t="n">
        <v>36962</v>
      </c>
      <c r="B328" s="52" t="s">
        <v>14</v>
      </c>
      <c r="C328" s="53" t="n">
        <v>-44756791.9825293</v>
      </c>
      <c r="D328" s="53" t="n">
        <v>3561563.82142918</v>
      </c>
    </row>
    <row r="329" customFormat="false" ht="12" hidden="false" customHeight="true" outlineLevel="0" collapsed="false">
      <c r="A329" s="51" t="n">
        <v>36963</v>
      </c>
      <c r="B329" s="52" t="s">
        <v>14</v>
      </c>
      <c r="C329" s="53" t="n">
        <v>-45383244.8386113</v>
      </c>
      <c r="D329" s="53" t="n">
        <v>-31508519.1079982</v>
      </c>
    </row>
    <row r="330" customFormat="false" ht="12" hidden="false" customHeight="true" outlineLevel="0" collapsed="false">
      <c r="A330" s="51" t="n">
        <v>36964</v>
      </c>
      <c r="B330" s="52" t="s">
        <v>14</v>
      </c>
      <c r="C330" s="53" t="n">
        <v>-44921178.2105367</v>
      </c>
      <c r="D330" s="53" t="n">
        <v>-15503322.9484076</v>
      </c>
    </row>
    <row r="331" customFormat="false" ht="12" hidden="false" customHeight="true" outlineLevel="0" collapsed="false">
      <c r="A331" s="51" t="n">
        <v>36965</v>
      </c>
      <c r="B331" s="52" t="s">
        <v>14</v>
      </c>
      <c r="C331" s="53" t="n">
        <v>-48971844.1707913</v>
      </c>
      <c r="D331" s="53" t="n">
        <v>1872691.81774005</v>
      </c>
    </row>
    <row r="332" customFormat="false" ht="12" hidden="false" customHeight="true" outlineLevel="0" collapsed="false">
      <c r="A332" s="51" t="n">
        <v>36966</v>
      </c>
      <c r="B332" s="52" t="s">
        <v>14</v>
      </c>
      <c r="C332" s="53" t="n">
        <v>-41064069.2463722</v>
      </c>
      <c r="D332" s="53" t="n">
        <v>50069250.4318311</v>
      </c>
    </row>
    <row r="333" customFormat="false" ht="12" hidden="false" customHeight="true" outlineLevel="0" collapsed="false">
      <c r="A333" s="51" t="n">
        <v>36969</v>
      </c>
      <c r="B333" s="52" t="s">
        <v>14</v>
      </c>
      <c r="C333" s="53" t="n">
        <v>-36004745.4285273</v>
      </c>
      <c r="D333" s="53" t="n">
        <v>41503089.9261185</v>
      </c>
    </row>
    <row r="334" customFormat="false" ht="12" hidden="false" customHeight="true" outlineLevel="0" collapsed="false">
      <c r="A334" s="51" t="n">
        <v>36970</v>
      </c>
      <c r="B334" s="52" t="s">
        <v>14</v>
      </c>
      <c r="C334" s="53" t="n">
        <v>-32560412.0795554</v>
      </c>
      <c r="D334" s="53" t="n">
        <v>53498303.442508</v>
      </c>
    </row>
    <row r="335" customFormat="false" ht="12" hidden="false" customHeight="true" outlineLevel="0" collapsed="false">
      <c r="A335" s="51" t="n">
        <v>36971</v>
      </c>
      <c r="B335" s="52" t="s">
        <v>14</v>
      </c>
      <c r="C335" s="53" t="n">
        <v>-37676949.2309257</v>
      </c>
      <c r="D335" s="53" t="n">
        <v>38447620.2303886</v>
      </c>
    </row>
    <row r="336" customFormat="false" ht="12" hidden="false" customHeight="true" outlineLevel="0" collapsed="false">
      <c r="A336" s="51" t="n">
        <v>36972</v>
      </c>
      <c r="B336" s="52" t="s">
        <v>14</v>
      </c>
      <c r="C336" s="53" t="n">
        <v>-39574829.7886706</v>
      </c>
      <c r="D336" s="53" t="n">
        <v>-19565056.669258</v>
      </c>
    </row>
    <row r="337" customFormat="false" ht="12" hidden="false" customHeight="true" outlineLevel="0" collapsed="false">
      <c r="A337" s="51" t="n">
        <v>36973</v>
      </c>
      <c r="B337" s="52" t="s">
        <v>14</v>
      </c>
      <c r="C337" s="53" t="n">
        <v>-43021302.8044469</v>
      </c>
      <c r="D337" s="53" t="n">
        <v>7415973.0180807</v>
      </c>
    </row>
    <row r="338" customFormat="false" ht="12" hidden="false" customHeight="true" outlineLevel="0" collapsed="false">
      <c r="A338" s="51" t="n">
        <v>36976</v>
      </c>
      <c r="B338" s="52" t="s">
        <v>14</v>
      </c>
      <c r="C338" s="53" t="n">
        <v>-50689307.2635403</v>
      </c>
      <c r="D338" s="53" t="n">
        <v>31083058.3705515</v>
      </c>
    </row>
    <row r="339" customFormat="false" ht="12" hidden="false" customHeight="true" outlineLevel="0" collapsed="false">
      <c r="A339" s="51" t="n">
        <v>36977</v>
      </c>
      <c r="B339" s="52" t="s">
        <v>14</v>
      </c>
      <c r="C339" s="53" t="n">
        <v>-48736335.2889376</v>
      </c>
      <c r="D339" s="53" t="n">
        <v>-60565043.5138404</v>
      </c>
    </row>
    <row r="340" customFormat="false" ht="12" hidden="false" customHeight="true" outlineLevel="0" collapsed="false">
      <c r="A340" s="51" t="n">
        <v>36978</v>
      </c>
      <c r="B340" s="52" t="s">
        <v>14</v>
      </c>
      <c r="C340" s="53" t="n">
        <v>-41985860.2199314</v>
      </c>
      <c r="D340" s="53" t="n">
        <v>126098719.452496</v>
      </c>
    </row>
    <row r="341" customFormat="false" ht="12" hidden="false" customHeight="true" outlineLevel="0" collapsed="false">
      <c r="A341" s="51" t="n">
        <v>36979</v>
      </c>
      <c r="B341" s="52" t="s">
        <v>14</v>
      </c>
      <c r="C341" s="53" t="n">
        <v>-47763643.8887979</v>
      </c>
      <c r="D341" s="53" t="n">
        <v>22730677.6317387</v>
      </c>
    </row>
    <row r="342" customFormat="false" ht="12" hidden="false" customHeight="true" outlineLevel="0" collapsed="false">
      <c r="A342" s="51" t="n">
        <v>36980</v>
      </c>
      <c r="B342" s="52" t="s">
        <v>14</v>
      </c>
      <c r="C342" s="53" t="n">
        <v>-53935892.0486196</v>
      </c>
      <c r="D342" s="53" t="n">
        <v>109723243.873762</v>
      </c>
    </row>
    <row r="343" customFormat="false" ht="12" hidden="false" customHeight="true" outlineLevel="0" collapsed="false">
      <c r="A343" s="51" t="n">
        <v>36981</v>
      </c>
      <c r="B343" s="52" t="s">
        <v>14</v>
      </c>
      <c r="C343" s="53" t="n">
        <v>-25346464.9386074</v>
      </c>
      <c r="D343" s="53" t="n">
        <v>5072242.16955195</v>
      </c>
    </row>
    <row r="344" customFormat="false" ht="12" hidden="false" customHeight="true" outlineLevel="0" collapsed="false">
      <c r="A344" s="51" t="n">
        <v>36983</v>
      </c>
      <c r="B344" s="52" t="s">
        <v>14</v>
      </c>
      <c r="C344" s="53" t="n">
        <v>-60733699.6214896</v>
      </c>
      <c r="D344" s="53" t="n">
        <v>58411414.6965124</v>
      </c>
    </row>
    <row r="345" customFormat="false" ht="12" hidden="false" customHeight="true" outlineLevel="0" collapsed="false">
      <c r="A345" s="51" t="n">
        <v>36984</v>
      </c>
      <c r="B345" s="52" t="s">
        <v>14</v>
      </c>
      <c r="C345" s="53" t="n">
        <v>-59154113.3672379</v>
      </c>
      <c r="D345" s="53" t="n">
        <v>19590588.7898284</v>
      </c>
    </row>
    <row r="346" customFormat="false" ht="12" hidden="false" customHeight="true" outlineLevel="0" collapsed="false">
      <c r="A346" s="51" t="n">
        <v>36985</v>
      </c>
      <c r="B346" s="52" t="s">
        <v>14</v>
      </c>
      <c r="C346" s="53" t="n">
        <v>-61271062.4670626</v>
      </c>
      <c r="D346" s="53" t="n">
        <v>88485756.9531646</v>
      </c>
    </row>
    <row r="347" customFormat="false" ht="12" hidden="false" customHeight="true" outlineLevel="0" collapsed="false">
      <c r="A347" s="51" t="n">
        <v>36986</v>
      </c>
      <c r="B347" s="52" t="s">
        <v>14</v>
      </c>
      <c r="C347" s="53" t="n">
        <v>-57603932.9431041</v>
      </c>
      <c r="D347" s="53" t="n">
        <v>-56300091.0682713</v>
      </c>
    </row>
    <row r="348" customFormat="false" ht="12" hidden="false" customHeight="true" outlineLevel="0" collapsed="false">
      <c r="A348" s="51" t="n">
        <v>36987</v>
      </c>
      <c r="B348" s="52" t="s">
        <v>14</v>
      </c>
      <c r="C348" s="53" t="n">
        <v>-57364167.9847105</v>
      </c>
      <c r="D348" s="53" t="n">
        <v>-62779473.9285713</v>
      </c>
    </row>
    <row r="349" customFormat="false" ht="12" hidden="false" customHeight="true" outlineLevel="0" collapsed="false">
      <c r="A349" s="51" t="n">
        <v>36990</v>
      </c>
      <c r="B349" s="52" t="s">
        <v>14</v>
      </c>
      <c r="C349" s="53" t="n">
        <v>-48728762.1282221</v>
      </c>
      <c r="D349" s="53" t="n">
        <v>-197167159.765584</v>
      </c>
    </row>
    <row r="350" customFormat="false" ht="12" hidden="false" customHeight="true" outlineLevel="0" collapsed="false">
      <c r="A350" s="51" t="n">
        <v>36991</v>
      </c>
      <c r="B350" s="52" t="s">
        <v>14</v>
      </c>
      <c r="C350" s="53" t="n">
        <v>-51649780.097176</v>
      </c>
      <c r="D350" s="53" t="n">
        <v>96497436.5856953</v>
      </c>
    </row>
    <row r="351" customFormat="false" ht="12" hidden="false" customHeight="true" outlineLevel="0" collapsed="false">
      <c r="A351" s="51" t="n">
        <v>36992</v>
      </c>
      <c r="B351" s="52" t="s">
        <v>14</v>
      </c>
      <c r="C351" s="53" t="n">
        <v>-46686553.5752435</v>
      </c>
      <c r="D351" s="53" t="n">
        <v>-79962697.3233483</v>
      </c>
    </row>
    <row r="352" customFormat="false" ht="12" hidden="false" customHeight="true" outlineLevel="0" collapsed="false">
      <c r="A352" s="51" t="n">
        <v>36993</v>
      </c>
      <c r="B352" s="52" t="s">
        <v>14</v>
      </c>
      <c r="C352" s="53" t="n">
        <v>-42530976.5896374</v>
      </c>
      <c r="D352" s="53" t="n">
        <v>-41002032.0854799</v>
      </c>
    </row>
    <row r="353" customFormat="false" ht="12" hidden="false" customHeight="true" outlineLevel="0" collapsed="false">
      <c r="A353" s="51" t="n">
        <v>36997</v>
      </c>
      <c r="B353" s="52" t="s">
        <v>14</v>
      </c>
      <c r="C353" s="53" t="n">
        <v>-42386890.623169</v>
      </c>
      <c r="D353" s="53" t="n">
        <v>-24069374.6224474</v>
      </c>
    </row>
    <row r="354" customFormat="false" ht="12" hidden="false" customHeight="true" outlineLevel="0" collapsed="false">
      <c r="A354" s="51" t="n">
        <v>36998</v>
      </c>
      <c r="B354" s="52" t="s">
        <v>14</v>
      </c>
      <c r="C354" s="53" t="n">
        <v>-45156943.1548749</v>
      </c>
      <c r="D354" s="53" t="n">
        <v>-18754132.5006419</v>
      </c>
    </row>
    <row r="355" customFormat="false" ht="12" hidden="false" customHeight="true" outlineLevel="0" collapsed="false">
      <c r="A355" s="51" t="n">
        <v>36999</v>
      </c>
      <c r="B355" s="52" t="s">
        <v>14</v>
      </c>
      <c r="C355" s="53" t="n">
        <v>-66054521.5926813</v>
      </c>
      <c r="D355" s="53" t="n">
        <v>15084086.7048774</v>
      </c>
    </row>
    <row r="356" customFormat="false" ht="12" hidden="false" customHeight="true" outlineLevel="0" collapsed="false">
      <c r="A356" s="51" t="n">
        <v>37000</v>
      </c>
      <c r="B356" s="52" t="s">
        <v>14</v>
      </c>
      <c r="C356" s="53" t="n">
        <v>-81895248.1642256</v>
      </c>
      <c r="D356" s="53" t="n">
        <v>-12715980.0177872</v>
      </c>
    </row>
    <row r="357" customFormat="false" ht="12" hidden="false" customHeight="true" outlineLevel="0" collapsed="false">
      <c r="A357" s="51" t="n">
        <v>37001</v>
      </c>
      <c r="B357" s="52" t="s">
        <v>14</v>
      </c>
      <c r="C357" s="53" t="n">
        <v>-118503222.694006</v>
      </c>
      <c r="D357" s="53" t="n">
        <v>-57570381.5486976</v>
      </c>
    </row>
    <row r="358" customFormat="false" ht="12" hidden="false" customHeight="true" outlineLevel="0" collapsed="false">
      <c r="A358" s="51" t="n">
        <v>37004</v>
      </c>
      <c r="B358" s="52" t="s">
        <v>14</v>
      </c>
      <c r="C358" s="53" t="n">
        <v>-111901178.998367</v>
      </c>
      <c r="D358" s="53" t="n">
        <v>13556706.8605294</v>
      </c>
    </row>
    <row r="359" customFormat="false" ht="12" hidden="false" customHeight="true" outlineLevel="0" collapsed="false">
      <c r="A359" s="51" t="n">
        <v>37005</v>
      </c>
      <c r="B359" s="52" t="s">
        <v>14</v>
      </c>
      <c r="C359" s="53" t="n">
        <v>-120153572.014663</v>
      </c>
      <c r="D359" s="53" t="n">
        <v>7150397.17413557</v>
      </c>
    </row>
    <row r="360" customFormat="false" ht="12" hidden="false" customHeight="true" outlineLevel="0" collapsed="false">
      <c r="A360" s="51" t="n">
        <v>37006</v>
      </c>
      <c r="B360" s="52" t="s">
        <v>14</v>
      </c>
      <c r="C360" s="53" t="n">
        <v>-117025392.360135</v>
      </c>
      <c r="D360" s="53" t="n">
        <v>-149478650.791097</v>
      </c>
    </row>
    <row r="361" customFormat="false" ht="12" hidden="false" customHeight="true" outlineLevel="0" collapsed="false">
      <c r="A361" s="51" t="n">
        <v>37007</v>
      </c>
      <c r="B361" s="52" t="s">
        <v>14</v>
      </c>
      <c r="C361" s="53" t="n">
        <v>-90674448.2131015</v>
      </c>
      <c r="D361" s="53" t="n">
        <v>30027521.2996215</v>
      </c>
    </row>
    <row r="362" customFormat="false" ht="12" hidden="false" customHeight="true" outlineLevel="0" collapsed="false">
      <c r="A362" s="51" t="n">
        <v>37008</v>
      </c>
      <c r="B362" s="52" t="s">
        <v>14</v>
      </c>
      <c r="C362" s="53" t="n">
        <v>-89661806.8831645</v>
      </c>
      <c r="D362" s="53" t="n">
        <v>72557187.0007649</v>
      </c>
    </row>
    <row r="363" customFormat="false" ht="12" hidden="false" customHeight="true" outlineLevel="0" collapsed="false">
      <c r="A363" s="51" t="n">
        <v>37011</v>
      </c>
      <c r="B363" s="52" t="s">
        <v>14</v>
      </c>
      <c r="C363" s="53" t="n">
        <v>-92892330.6188511</v>
      </c>
      <c r="D363" s="53" t="n">
        <v>-12179732.3021498</v>
      </c>
    </row>
    <row r="364" customFormat="false" ht="12" hidden="false" customHeight="true" outlineLevel="0" collapsed="false">
      <c r="A364" s="51" t="n">
        <v>37012</v>
      </c>
      <c r="B364" s="52" t="s">
        <v>14</v>
      </c>
      <c r="C364" s="53" t="n">
        <v>-97078153.9477456</v>
      </c>
      <c r="D364" s="53" t="n">
        <v>-21875626.966335</v>
      </c>
    </row>
    <row r="365" customFormat="false" ht="12" hidden="false" customHeight="true" outlineLevel="0" collapsed="false">
      <c r="A365" s="51" t="n">
        <v>37013</v>
      </c>
      <c r="B365" s="52" t="s">
        <v>14</v>
      </c>
      <c r="C365" s="53" t="n">
        <v>-107190006.102729</v>
      </c>
      <c r="D365" s="53" t="n">
        <v>22686350.4992742</v>
      </c>
    </row>
    <row r="366" customFormat="false" ht="12" hidden="false" customHeight="true" outlineLevel="0" collapsed="false">
      <c r="A366" s="51" t="n">
        <v>37014</v>
      </c>
      <c r="B366" s="52" t="s">
        <v>14</v>
      </c>
      <c r="C366" s="53" t="n">
        <v>-105142235.220185</v>
      </c>
      <c r="D366" s="53" t="n">
        <v>-16133728.9840021</v>
      </c>
    </row>
    <row r="367" customFormat="false" ht="12" hidden="false" customHeight="true" outlineLevel="0" collapsed="false">
      <c r="A367" s="51" t="n">
        <v>37015</v>
      </c>
      <c r="B367" s="52" t="s">
        <v>14</v>
      </c>
      <c r="C367" s="53" t="n">
        <v>-104460641.085615</v>
      </c>
      <c r="D367" s="53" t="n">
        <v>17767629.1003479</v>
      </c>
    </row>
    <row r="368" customFormat="false" ht="12" hidden="false" customHeight="true" outlineLevel="0" collapsed="false">
      <c r="A368" s="51" t="n">
        <v>37018</v>
      </c>
      <c r="B368" s="52" t="s">
        <v>14</v>
      </c>
      <c r="C368" s="53" t="n">
        <v>-93315758.6752994</v>
      </c>
      <c r="D368" s="53" t="n">
        <v>69254392.0124601</v>
      </c>
    </row>
    <row r="369" customFormat="false" ht="12" hidden="false" customHeight="true" outlineLevel="0" collapsed="false">
      <c r="A369" s="51" t="n">
        <v>37019</v>
      </c>
      <c r="B369" s="52" t="s">
        <v>14</v>
      </c>
      <c r="C369" s="53" t="n">
        <v>-92211055.2838935</v>
      </c>
      <c r="D369" s="53" t="n">
        <v>-111075907.966172</v>
      </c>
    </row>
    <row r="370" customFormat="false" ht="12" hidden="false" customHeight="true" outlineLevel="0" collapsed="false">
      <c r="A370" s="51" t="n">
        <v>37020</v>
      </c>
      <c r="B370" s="52" t="s">
        <v>14</v>
      </c>
      <c r="C370" s="53" t="n">
        <v>-88368551.9669264</v>
      </c>
      <c r="D370" s="53" t="n">
        <v>66432636.8289197</v>
      </c>
    </row>
    <row r="371" customFormat="false" ht="12" hidden="false" customHeight="true" outlineLevel="0" collapsed="false">
      <c r="A371" s="51" t="n">
        <v>37021</v>
      </c>
      <c r="B371" s="52" t="s">
        <v>14</v>
      </c>
      <c r="C371" s="53" t="n">
        <v>-105569541.91644</v>
      </c>
      <c r="D371" s="53" t="n">
        <v>-32800922.1827961</v>
      </c>
    </row>
    <row r="372" customFormat="false" ht="12" hidden="false" customHeight="true" outlineLevel="0" collapsed="false">
      <c r="A372" s="51" t="n">
        <v>37022</v>
      </c>
      <c r="B372" s="52" t="s">
        <v>14</v>
      </c>
      <c r="C372" s="53" t="n">
        <v>-102990648.759612</v>
      </c>
      <c r="D372" s="53" t="n">
        <v>-81469380.2290147</v>
      </c>
    </row>
    <row r="373" customFormat="false" ht="12" hidden="false" customHeight="true" outlineLevel="0" collapsed="false">
      <c r="A373" s="51" t="n">
        <v>37025</v>
      </c>
      <c r="B373" s="52" t="s">
        <v>14</v>
      </c>
      <c r="C373" s="53" t="n">
        <v>-105636905.048173</v>
      </c>
      <c r="D373" s="53" t="n">
        <v>-52485028.4803298</v>
      </c>
    </row>
    <row r="374" customFormat="false" ht="12" hidden="false" customHeight="true" outlineLevel="0" collapsed="false">
      <c r="A374" s="51" t="n">
        <v>37026</v>
      </c>
      <c r="B374" s="52" t="s">
        <v>14</v>
      </c>
      <c r="C374" s="53" t="n">
        <v>-109118245.380164</v>
      </c>
      <c r="D374" s="53" t="n">
        <v>-34042268.9355272</v>
      </c>
    </row>
    <row r="375" customFormat="false" ht="12" hidden="false" customHeight="true" outlineLevel="0" collapsed="false">
      <c r="A375" s="51" t="n">
        <v>37027</v>
      </c>
      <c r="B375" s="52" t="s">
        <v>14</v>
      </c>
      <c r="C375" s="53" t="n">
        <v>-95861363.5320271</v>
      </c>
      <c r="D375" s="53" t="n">
        <v>54198086.4534043</v>
      </c>
    </row>
    <row r="376" customFormat="false" ht="12" hidden="false" customHeight="true" outlineLevel="0" collapsed="false">
      <c r="A376" s="51" t="n">
        <v>37028</v>
      </c>
      <c r="B376" s="52" t="s">
        <v>14</v>
      </c>
      <c r="C376" s="53" t="n">
        <v>-89156254.9028365</v>
      </c>
      <c r="D376" s="53" t="n">
        <v>140244958.898816</v>
      </c>
    </row>
    <row r="377" customFormat="false" ht="12" hidden="false" customHeight="true" outlineLevel="0" collapsed="false">
      <c r="A377" s="51" t="n">
        <v>37029</v>
      </c>
      <c r="B377" s="52" t="s">
        <v>14</v>
      </c>
      <c r="C377" s="53" t="n">
        <v>-99030399.4793227</v>
      </c>
      <c r="D377" s="53" t="n">
        <v>56060731.0981535</v>
      </c>
    </row>
    <row r="378" customFormat="false" ht="12" hidden="false" customHeight="true" outlineLevel="0" collapsed="false">
      <c r="A378" s="51" t="n">
        <v>37032</v>
      </c>
      <c r="B378" s="52" t="s">
        <v>14</v>
      </c>
      <c r="C378" s="53" t="n">
        <v>-88717540.6612892</v>
      </c>
      <c r="D378" s="53" t="n">
        <v>116777719.038248</v>
      </c>
    </row>
    <row r="379" customFormat="false" ht="12" hidden="false" customHeight="true" outlineLevel="0" collapsed="false">
      <c r="A379" s="51" t="n">
        <v>37033</v>
      </c>
      <c r="B379" s="52" t="s">
        <v>14</v>
      </c>
      <c r="C379" s="53" t="n">
        <v>-93173314.1243331</v>
      </c>
      <c r="D379" s="53" t="n">
        <v>17609560.8461998</v>
      </c>
    </row>
    <row r="380" customFormat="false" ht="12" hidden="false" customHeight="true" outlineLevel="0" collapsed="false">
      <c r="A380" s="51" t="n">
        <v>37034</v>
      </c>
      <c r="B380" s="52" t="s">
        <v>14</v>
      </c>
      <c r="C380" s="53" t="n">
        <v>-98685386.5254137</v>
      </c>
      <c r="D380" s="53" t="n">
        <v>-52092055.4291398</v>
      </c>
    </row>
    <row r="381" customFormat="false" ht="12" hidden="false" customHeight="true" outlineLevel="0" collapsed="false">
      <c r="A381" s="51" t="n">
        <v>37035</v>
      </c>
      <c r="B381" s="52" t="s">
        <v>14</v>
      </c>
      <c r="C381" s="53" t="n">
        <v>-98253936.4297636</v>
      </c>
      <c r="D381" s="53" t="n">
        <v>-22579841.7271172</v>
      </c>
    </row>
    <row r="382" customFormat="false" ht="12" hidden="false" customHeight="true" outlineLevel="0" collapsed="false">
      <c r="A382" s="51" t="n">
        <v>37036</v>
      </c>
      <c r="B382" s="52" t="s">
        <v>14</v>
      </c>
      <c r="C382" s="53" t="n">
        <v>-102236317.124942</v>
      </c>
      <c r="D382" s="53" t="n">
        <v>23687323.4481021</v>
      </c>
    </row>
    <row r="383" customFormat="false" ht="12" hidden="false" customHeight="true" outlineLevel="0" collapsed="false">
      <c r="A383" s="51" t="n">
        <v>37039</v>
      </c>
      <c r="B383" s="52" t="s">
        <v>14</v>
      </c>
      <c r="C383" s="53" t="n">
        <v>-2419862.16628643</v>
      </c>
      <c r="D383" s="53" t="n">
        <v>1255836.67072558</v>
      </c>
    </row>
    <row r="384" customFormat="false" ht="12" hidden="false" customHeight="true" outlineLevel="0" collapsed="false">
      <c r="A384" s="51" t="n">
        <v>37040</v>
      </c>
      <c r="B384" s="52" t="s">
        <v>14</v>
      </c>
      <c r="C384" s="53" t="n">
        <v>-72164913.0737645</v>
      </c>
      <c r="D384" s="53" t="n">
        <v>10271208.0794039</v>
      </c>
    </row>
    <row r="385" customFormat="false" ht="12" hidden="false" customHeight="true" outlineLevel="0" collapsed="false">
      <c r="A385" s="51" t="n">
        <v>37041</v>
      </c>
      <c r="B385" s="52" t="s">
        <v>14</v>
      </c>
      <c r="C385" s="53" t="n">
        <v>-66204511.6982407</v>
      </c>
      <c r="D385" s="53" t="n">
        <v>-93726054.6872757</v>
      </c>
    </row>
    <row r="386" customFormat="false" ht="12" hidden="false" customHeight="true" outlineLevel="0" collapsed="false">
      <c r="A386" s="51" t="n">
        <v>37042</v>
      </c>
      <c r="B386" s="52" t="s">
        <v>14</v>
      </c>
      <c r="C386" s="53" t="n">
        <v>-74319223.0952207</v>
      </c>
      <c r="D386" s="53" t="n">
        <v>-41336163.8273671</v>
      </c>
    </row>
    <row r="387" customFormat="false" ht="12" hidden="false" customHeight="true" outlineLevel="0" collapsed="false">
      <c r="A387" s="51" t="n">
        <v>37043</v>
      </c>
      <c r="B387" s="52" t="s">
        <v>14</v>
      </c>
      <c r="C387" s="53" t="n">
        <v>-80424866.5285033</v>
      </c>
      <c r="D387" s="53" t="n">
        <v>-70777037.5584414</v>
      </c>
    </row>
    <row r="388" customFormat="false" ht="12" hidden="false" customHeight="true" outlineLevel="0" collapsed="false">
      <c r="A388" s="51" t="n">
        <v>37046</v>
      </c>
      <c r="B388" s="52" t="s">
        <v>14</v>
      </c>
      <c r="C388" s="53" t="n">
        <v>-91517847.0799486</v>
      </c>
      <c r="D388" s="53" t="n">
        <v>17312524.3386646</v>
      </c>
    </row>
    <row r="389" customFormat="false" ht="12" hidden="false" customHeight="true" outlineLevel="0" collapsed="false">
      <c r="A389" s="51" t="n">
        <v>37047</v>
      </c>
      <c r="B389" s="52" t="s">
        <v>14</v>
      </c>
      <c r="C389" s="53" t="n">
        <v>-72978426.8126389</v>
      </c>
      <c r="D389" s="53" t="n">
        <v>12801512.0155703</v>
      </c>
    </row>
    <row r="390" customFormat="false" ht="12" hidden="false" customHeight="true" outlineLevel="0" collapsed="false">
      <c r="A390" s="51" t="n">
        <v>37048</v>
      </c>
      <c r="B390" s="52" t="s">
        <v>14</v>
      </c>
      <c r="C390" s="53" t="n">
        <v>-76688154.0051779</v>
      </c>
      <c r="D390" s="53" t="n">
        <v>65022529.9760294</v>
      </c>
    </row>
    <row r="391" customFormat="false" ht="12" hidden="false" customHeight="true" outlineLevel="0" collapsed="false">
      <c r="A391" s="51" t="n">
        <v>37049</v>
      </c>
      <c r="B391" s="52" t="s">
        <v>14</v>
      </c>
      <c r="C391" s="53" t="n">
        <v>-89123187.9135707</v>
      </c>
      <c r="D391" s="53" t="n">
        <v>6763953.49871103</v>
      </c>
    </row>
    <row r="392" customFormat="false" ht="12" hidden="false" customHeight="true" outlineLevel="0" collapsed="false">
      <c r="A392" s="51" t="n">
        <v>37050</v>
      </c>
      <c r="B392" s="52" t="s">
        <v>14</v>
      </c>
      <c r="C392" s="53" t="n">
        <v>-105047712.632946</v>
      </c>
      <c r="D392" s="53" t="n">
        <v>-74986234.1996247</v>
      </c>
    </row>
    <row r="393" customFormat="false" ht="12" hidden="false" customHeight="true" outlineLevel="0" collapsed="false">
      <c r="A393" s="51" t="n">
        <v>37053</v>
      </c>
      <c r="B393" s="52" t="s">
        <v>14</v>
      </c>
      <c r="C393" s="53" t="n">
        <v>-129318264.50633</v>
      </c>
      <c r="D393" s="53" t="n">
        <v>-99981574.0329341</v>
      </c>
    </row>
    <row r="394" customFormat="false" ht="12" hidden="false" customHeight="true" outlineLevel="0" collapsed="false">
      <c r="A394" s="51" t="n">
        <v>37054</v>
      </c>
      <c r="B394" s="52" t="s">
        <v>14</v>
      </c>
      <c r="C394" s="53" t="n">
        <v>-121570722.669784</v>
      </c>
      <c r="D394" s="53" t="n">
        <v>-73685027.1485163</v>
      </c>
    </row>
    <row r="395" customFormat="false" ht="12" hidden="false" customHeight="true" outlineLevel="0" collapsed="false">
      <c r="A395" s="51" t="n">
        <v>37055</v>
      </c>
      <c r="B395" s="52" t="s">
        <v>14</v>
      </c>
      <c r="C395" s="53" t="n">
        <v>-116636030.773916</v>
      </c>
      <c r="D395" s="53" t="n">
        <v>100558765.546149</v>
      </c>
    </row>
    <row r="396" customFormat="false" ht="12" hidden="false" customHeight="true" outlineLevel="0" collapsed="false">
      <c r="A396" s="51" t="n">
        <v>37056</v>
      </c>
      <c r="B396" s="52" t="s">
        <v>14</v>
      </c>
      <c r="C396" s="53" t="n">
        <v>-118278248.187022</v>
      </c>
      <c r="D396" s="53" t="n">
        <v>43595196.1632835</v>
      </c>
    </row>
    <row r="397" customFormat="false" ht="12" hidden="false" customHeight="true" outlineLevel="0" collapsed="false">
      <c r="A397" s="51" t="n">
        <v>37057</v>
      </c>
      <c r="B397" s="52" t="s">
        <v>14</v>
      </c>
      <c r="C397" s="53" t="n">
        <v>-109569488.729408</v>
      </c>
      <c r="D397" s="53" t="n">
        <v>41771955.7300824</v>
      </c>
    </row>
    <row r="398" customFormat="false" ht="12" hidden="false" customHeight="true" outlineLevel="0" collapsed="false">
      <c r="A398" s="51" t="n">
        <v>37060</v>
      </c>
      <c r="B398" s="52" t="s">
        <v>14</v>
      </c>
      <c r="C398" s="53" t="n">
        <v>-102584061.580745</v>
      </c>
      <c r="D398" s="53" t="n">
        <v>-13831709.7266841</v>
      </c>
    </row>
    <row r="399" customFormat="false" ht="12" hidden="false" customHeight="true" outlineLevel="0" collapsed="false">
      <c r="A399" s="51" t="n">
        <v>37061</v>
      </c>
      <c r="B399" s="52" t="s">
        <v>14</v>
      </c>
      <c r="C399" s="53" t="n">
        <v>-113447715.397182</v>
      </c>
      <c r="D399" s="53" t="n">
        <v>28281080.6673147</v>
      </c>
    </row>
    <row r="400" customFormat="false" ht="12" hidden="false" customHeight="true" outlineLevel="0" collapsed="false">
      <c r="A400" s="51" t="n">
        <v>37062</v>
      </c>
      <c r="B400" s="52" t="s">
        <v>14</v>
      </c>
      <c r="C400" s="53" t="n">
        <v>-98992766.6691922</v>
      </c>
      <c r="D400" s="53" t="n">
        <v>139875596.165232</v>
      </c>
    </row>
    <row r="401" customFormat="false" ht="12" hidden="false" customHeight="true" outlineLevel="0" collapsed="false">
      <c r="A401" s="51" t="n">
        <v>37063</v>
      </c>
      <c r="B401" s="52" t="s">
        <v>14</v>
      </c>
      <c r="C401" s="53" t="n">
        <v>-106236094.184998</v>
      </c>
      <c r="D401" s="53" t="n">
        <v>12071031.2790309</v>
      </c>
    </row>
    <row r="402" customFormat="false" ht="12" hidden="false" customHeight="true" outlineLevel="0" collapsed="false">
      <c r="A402" s="51" t="n">
        <v>37064</v>
      </c>
      <c r="B402" s="52" t="s">
        <v>14</v>
      </c>
      <c r="C402" s="53" t="n">
        <v>-107172653.560713</v>
      </c>
      <c r="D402" s="53" t="n">
        <v>34127644.5492539</v>
      </c>
    </row>
    <row r="403" customFormat="false" ht="12" hidden="false" customHeight="true" outlineLevel="0" collapsed="false">
      <c r="A403" s="51" t="n">
        <v>37067</v>
      </c>
      <c r="B403" s="52" t="s">
        <v>14</v>
      </c>
      <c r="C403" s="53" t="n">
        <v>-89328829.6355137</v>
      </c>
      <c r="D403" s="53" t="n">
        <v>157615455.88671</v>
      </c>
    </row>
    <row r="404" customFormat="false" ht="12" hidden="false" customHeight="true" outlineLevel="0" collapsed="false">
      <c r="A404" s="51" t="n">
        <v>37068</v>
      </c>
      <c r="B404" s="52" t="s">
        <v>14</v>
      </c>
      <c r="C404" s="53" t="n">
        <v>-87200291.4024347</v>
      </c>
      <c r="D404" s="53" t="n">
        <v>16807666.2837346</v>
      </c>
    </row>
    <row r="405" customFormat="false" ht="12" hidden="false" customHeight="true" outlineLevel="0" collapsed="false">
      <c r="A405" s="51" t="n">
        <v>37069</v>
      </c>
      <c r="B405" s="52" t="s">
        <v>14</v>
      </c>
      <c r="C405" s="53" t="n">
        <v>-60388980.9430576</v>
      </c>
      <c r="D405" s="53" t="n">
        <v>62542101.1031734</v>
      </c>
    </row>
    <row r="406" customFormat="false" ht="12" hidden="false" customHeight="true" outlineLevel="0" collapsed="false">
      <c r="A406" s="51" t="n">
        <v>37070</v>
      </c>
      <c r="B406" s="52" t="s">
        <v>14</v>
      </c>
      <c r="C406" s="53" t="n">
        <v>-66669867.0563956</v>
      </c>
      <c r="D406" s="53" t="n">
        <v>6771767.92708409</v>
      </c>
    </row>
    <row r="407" customFormat="false" ht="12" hidden="false" customHeight="true" outlineLevel="0" collapsed="false">
      <c r="A407" s="51" t="n">
        <v>37071</v>
      </c>
      <c r="B407" s="52" t="s">
        <v>14</v>
      </c>
      <c r="C407" s="53" t="n">
        <v>-76085388.9162215</v>
      </c>
      <c r="D407" s="53" t="n">
        <v>60606039.575194</v>
      </c>
    </row>
    <row r="408" customFormat="false" ht="12" hidden="false" customHeight="true" outlineLevel="0" collapsed="false">
      <c r="A408" s="51" t="n">
        <v>37074</v>
      </c>
      <c r="B408" s="52" t="s">
        <v>14</v>
      </c>
      <c r="C408" s="53" t="n">
        <v>-84779475.2302551</v>
      </c>
      <c r="D408" s="53" t="n">
        <v>-12596830.7387095</v>
      </c>
    </row>
    <row r="409" customFormat="false" ht="12" hidden="false" customHeight="true" outlineLevel="0" collapsed="false">
      <c r="A409" s="51" t="n">
        <v>37075</v>
      </c>
      <c r="B409" s="52" t="s">
        <v>14</v>
      </c>
      <c r="C409" s="53" t="n">
        <v>-88253359.6003117</v>
      </c>
      <c r="D409" s="53" t="n">
        <v>-70577430.0356752</v>
      </c>
    </row>
    <row r="410" customFormat="false" ht="12" hidden="false" customHeight="true" outlineLevel="0" collapsed="false">
      <c r="A410" s="51" t="n">
        <v>37076</v>
      </c>
      <c r="B410" s="52" t="s">
        <v>14</v>
      </c>
      <c r="C410" s="53" t="n">
        <v>-454216.261971262</v>
      </c>
      <c r="D410" s="53" t="n">
        <v>0</v>
      </c>
    </row>
    <row r="411" customFormat="false" ht="12" hidden="false" customHeight="true" outlineLevel="0" collapsed="false">
      <c r="A411" s="51" t="n">
        <v>37077</v>
      </c>
      <c r="B411" s="52" t="s">
        <v>14</v>
      </c>
      <c r="C411" s="53" t="n">
        <v>-75725559.3563693</v>
      </c>
      <c r="D411" s="53" t="n">
        <v>567075.494058274</v>
      </c>
    </row>
    <row r="412" customFormat="false" ht="12" hidden="false" customHeight="true" outlineLevel="0" collapsed="false">
      <c r="A412" s="51" t="n">
        <v>37078</v>
      </c>
      <c r="B412" s="52" t="s">
        <v>14</v>
      </c>
      <c r="C412" s="53" t="n">
        <v>-78174505.7011582</v>
      </c>
      <c r="D412" s="53" t="n">
        <v>-15217961.5048797</v>
      </c>
    </row>
    <row r="413" customFormat="false" ht="12" hidden="false" customHeight="true" outlineLevel="0" collapsed="false">
      <c r="A413" s="51" t="n">
        <v>37081</v>
      </c>
      <c r="B413" s="52" t="s">
        <v>14</v>
      </c>
      <c r="C413" s="53" t="n">
        <v>-107097386.80773</v>
      </c>
      <c r="D413" s="53" t="n">
        <v>2571075.79297741</v>
      </c>
    </row>
    <row r="414" customFormat="false" ht="12" hidden="false" customHeight="true" outlineLevel="0" collapsed="false">
      <c r="A414" s="51" t="n">
        <v>37082</v>
      </c>
      <c r="B414" s="52" t="s">
        <v>14</v>
      </c>
      <c r="C414" s="53" t="n">
        <v>-79261304.3993834</v>
      </c>
      <c r="D414" s="53" t="n">
        <v>-31552649.7372958</v>
      </c>
    </row>
    <row r="415" customFormat="false" ht="12" hidden="false" customHeight="true" outlineLevel="0" collapsed="false">
      <c r="A415" s="51" t="n">
        <v>37083</v>
      </c>
      <c r="B415" s="52" t="s">
        <v>14</v>
      </c>
      <c r="C415" s="53" t="n">
        <v>-87420611.5771464</v>
      </c>
      <c r="D415" s="53" t="n">
        <v>-5492479.45023952</v>
      </c>
    </row>
    <row r="416" customFormat="false" ht="12" hidden="false" customHeight="true" outlineLevel="0" collapsed="false">
      <c r="A416" s="51" t="n">
        <v>37084</v>
      </c>
      <c r="B416" s="52" t="s">
        <v>14</v>
      </c>
      <c r="C416" s="53" t="n">
        <v>-96352066.2032892</v>
      </c>
      <c r="D416" s="53" t="n">
        <v>-10049124.0290926</v>
      </c>
    </row>
    <row r="417" customFormat="false" ht="12" hidden="false" customHeight="true" outlineLevel="0" collapsed="false">
      <c r="A417" s="51" t="n">
        <v>37085</v>
      </c>
      <c r="B417" s="52" t="s">
        <v>14</v>
      </c>
      <c r="C417" s="53" t="n">
        <v>-79987781.923465</v>
      </c>
      <c r="D417" s="53" t="n">
        <v>-42553166.4512849</v>
      </c>
    </row>
    <row r="418" customFormat="false" ht="12" hidden="false" customHeight="true" outlineLevel="0" collapsed="false">
      <c r="A418" s="51" t="n">
        <v>37088</v>
      </c>
      <c r="B418" s="52" t="s">
        <v>14</v>
      </c>
      <c r="C418" s="53" t="n">
        <v>-69105277.5848313</v>
      </c>
      <c r="D418" s="53" t="n">
        <v>116137452.005554</v>
      </c>
    </row>
    <row r="419" customFormat="false" ht="12" hidden="false" customHeight="true" outlineLevel="0" collapsed="false">
      <c r="A419" s="51" t="n">
        <v>37089</v>
      </c>
      <c r="B419" s="52" t="s">
        <v>14</v>
      </c>
      <c r="C419" s="53" t="n">
        <v>-60199610.1860958</v>
      </c>
      <c r="D419" s="53" t="n">
        <v>1348654.66445059</v>
      </c>
    </row>
    <row r="420" customFormat="false" ht="12" hidden="false" customHeight="true" outlineLevel="0" collapsed="false">
      <c r="A420" s="51" t="n">
        <v>37090</v>
      </c>
      <c r="B420" s="52" t="s">
        <v>14</v>
      </c>
      <c r="C420" s="53" t="n">
        <v>-61610020.4140481</v>
      </c>
      <c r="D420" s="53" t="n">
        <v>3825747.24189387</v>
      </c>
    </row>
    <row r="421" customFormat="false" ht="12" hidden="false" customHeight="true" outlineLevel="0" collapsed="false">
      <c r="A421" s="51" t="n">
        <v>37091</v>
      </c>
      <c r="B421" s="52" t="s">
        <v>14</v>
      </c>
      <c r="C421" s="53" t="n">
        <v>-63966712.2467597</v>
      </c>
      <c r="D421" s="53" t="n">
        <v>18562054.0814507</v>
      </c>
    </row>
    <row r="422" customFormat="false" ht="12" hidden="false" customHeight="true" outlineLevel="0" collapsed="false">
      <c r="A422" s="51" t="n">
        <v>37092</v>
      </c>
      <c r="B422" s="52" t="s">
        <v>14</v>
      </c>
      <c r="C422" s="53" t="n">
        <v>-73362834.6564391</v>
      </c>
      <c r="D422" s="53" t="n">
        <v>19015872.6008446</v>
      </c>
    </row>
    <row r="423" customFormat="false" ht="12" hidden="false" customHeight="true" outlineLevel="0" collapsed="false">
      <c r="A423" s="51" t="n">
        <v>37095</v>
      </c>
      <c r="B423" s="52" t="s">
        <v>14</v>
      </c>
      <c r="C423" s="53" t="n">
        <v>-82989156.5925912</v>
      </c>
      <c r="D423" s="53" t="n">
        <v>-10094695.5147987</v>
      </c>
    </row>
    <row r="424" customFormat="false" ht="12" hidden="false" customHeight="true" outlineLevel="0" collapsed="false">
      <c r="A424" s="51" t="n">
        <v>37096</v>
      </c>
      <c r="B424" s="52" t="s">
        <v>14</v>
      </c>
      <c r="C424" s="53" t="n">
        <v>-80390952.057937</v>
      </c>
      <c r="D424" s="53" t="n">
        <v>2582364.68418365</v>
      </c>
    </row>
    <row r="425" customFormat="false" ht="12" hidden="false" customHeight="true" outlineLevel="0" collapsed="false">
      <c r="A425" s="51" t="n">
        <v>37097</v>
      </c>
      <c r="B425" s="52" t="s">
        <v>14</v>
      </c>
      <c r="C425" s="53" t="n">
        <v>-83549342.4274128</v>
      </c>
      <c r="D425" s="53" t="n">
        <v>-69282142.2913391</v>
      </c>
    </row>
    <row r="426" customFormat="false" ht="12" hidden="false" customHeight="true" outlineLevel="0" collapsed="false">
      <c r="A426" s="51" t="n">
        <v>37098</v>
      </c>
      <c r="B426" s="52" t="s">
        <v>14</v>
      </c>
      <c r="C426" s="53" t="n">
        <v>-73868775.9238467</v>
      </c>
      <c r="D426" s="53" t="n">
        <v>14881514.3165318</v>
      </c>
    </row>
    <row r="427" customFormat="false" ht="12" hidden="false" customHeight="true" outlineLevel="0" collapsed="false">
      <c r="A427" s="51" t="n">
        <v>37099</v>
      </c>
      <c r="B427" s="52" t="s">
        <v>14</v>
      </c>
      <c r="C427" s="53" t="n">
        <v>-63282290.6148387</v>
      </c>
      <c r="D427" s="53" t="n">
        <v>15454347.8991795</v>
      </c>
    </row>
    <row r="428" customFormat="false" ht="12" hidden="false" customHeight="true" outlineLevel="0" collapsed="false">
      <c r="A428" s="51" t="n">
        <v>37102</v>
      </c>
      <c r="B428" s="52" t="s">
        <v>14</v>
      </c>
      <c r="C428" s="53" t="n">
        <v>-71732332.5938097</v>
      </c>
      <c r="D428" s="53" t="n">
        <v>4325275.08715017</v>
      </c>
    </row>
    <row r="429" customFormat="false" ht="12" hidden="false" customHeight="true" outlineLevel="0" collapsed="false">
      <c r="A429" s="51" t="n">
        <v>37103</v>
      </c>
      <c r="B429" s="52" t="s">
        <v>14</v>
      </c>
      <c r="C429" s="53" t="n">
        <v>-78917992.6186087</v>
      </c>
      <c r="D429" s="53" t="n">
        <v>-55748726.417691</v>
      </c>
    </row>
    <row r="430" customFormat="false" ht="12" hidden="false" customHeight="true" outlineLevel="0" collapsed="false">
      <c r="A430" s="51" t="n">
        <v>37104</v>
      </c>
      <c r="B430" s="52" t="s">
        <v>14</v>
      </c>
      <c r="C430" s="53" t="n">
        <v>-77573424.2974438</v>
      </c>
      <c r="D430" s="53" t="n">
        <v>41034986.7056623</v>
      </c>
    </row>
    <row r="431" customFormat="false" ht="12" hidden="false" customHeight="true" outlineLevel="0" collapsed="false">
      <c r="A431" s="51" t="n">
        <v>37105</v>
      </c>
      <c r="B431" s="52" t="s">
        <v>14</v>
      </c>
      <c r="C431" s="53" t="n">
        <v>-101057573.557149</v>
      </c>
      <c r="D431" s="53" t="n">
        <v>-21847131.949737</v>
      </c>
    </row>
    <row r="432" customFormat="false" ht="12" hidden="false" customHeight="true" outlineLevel="0" collapsed="false">
      <c r="A432" s="51" t="n">
        <v>37106</v>
      </c>
      <c r="B432" s="52" t="s">
        <v>14</v>
      </c>
      <c r="C432" s="53" t="n">
        <v>-93509253.2936159</v>
      </c>
      <c r="D432" s="53" t="n">
        <v>74531453.1762854</v>
      </c>
    </row>
    <row r="433" customFormat="false" ht="12" hidden="false" customHeight="true" outlineLevel="0" collapsed="false">
      <c r="A433" s="51" t="n">
        <v>37109</v>
      </c>
      <c r="B433" s="52" t="s">
        <v>14</v>
      </c>
      <c r="C433" s="53" t="n">
        <v>-90585019.3706997</v>
      </c>
      <c r="D433" s="53" t="n">
        <v>-51332830.9796269</v>
      </c>
    </row>
    <row r="434" customFormat="false" ht="12" hidden="false" customHeight="true" outlineLevel="0" collapsed="false">
      <c r="A434" s="51" t="n">
        <v>37110</v>
      </c>
      <c r="B434" s="52" t="s">
        <v>14</v>
      </c>
      <c r="C434" s="53" t="n">
        <v>-81471428.6044817</v>
      </c>
      <c r="D434" s="53" t="n">
        <v>1201982.08417283</v>
      </c>
    </row>
    <row r="435" customFormat="false" ht="12" hidden="false" customHeight="true" outlineLevel="0" collapsed="false">
      <c r="A435" s="51" t="n">
        <v>37111</v>
      </c>
      <c r="B435" s="52" t="s">
        <v>14</v>
      </c>
      <c r="C435" s="53" t="n">
        <v>-67511884.6741159</v>
      </c>
      <c r="D435" s="53" t="n">
        <v>-18223540.6069638</v>
      </c>
    </row>
    <row r="436" customFormat="false" ht="12" hidden="false" customHeight="true" outlineLevel="0" collapsed="false">
      <c r="A436" s="51" t="n">
        <v>37112</v>
      </c>
      <c r="B436" s="52" t="s">
        <v>14</v>
      </c>
      <c r="C436" s="53" t="n">
        <v>-62101107.6545007</v>
      </c>
      <c r="D436" s="53" t="n">
        <v>8867201.74317261</v>
      </c>
    </row>
    <row r="437" customFormat="false" ht="12" hidden="false" customHeight="true" outlineLevel="0" collapsed="false">
      <c r="A437" s="51" t="n">
        <v>37113</v>
      </c>
      <c r="B437" s="52" t="s">
        <v>14</v>
      </c>
      <c r="C437" s="53" t="n">
        <v>-70833968.4358545</v>
      </c>
      <c r="D437" s="53" t="n">
        <v>-11717413.0393373</v>
      </c>
    </row>
    <row r="438" customFormat="false" ht="12" hidden="false" customHeight="true" outlineLevel="0" collapsed="false">
      <c r="A438" s="51" t="n">
        <v>37116</v>
      </c>
      <c r="B438" s="52" t="s">
        <v>14</v>
      </c>
      <c r="C438" s="53" t="n">
        <v>-63974393.023576</v>
      </c>
      <c r="D438" s="53" t="n">
        <v>37304579.2518505</v>
      </c>
    </row>
    <row r="439" customFormat="false" ht="12" hidden="false" customHeight="true" outlineLevel="0" collapsed="false">
      <c r="A439" s="51" t="n">
        <v>37117</v>
      </c>
      <c r="B439" s="52" t="s">
        <v>14</v>
      </c>
      <c r="C439" s="53" t="n">
        <v>-72631233.1719355</v>
      </c>
      <c r="D439" s="53" t="n">
        <v>-15396746.3449874</v>
      </c>
    </row>
    <row r="440" customFormat="false" ht="12" hidden="false" customHeight="true" outlineLevel="0" collapsed="false">
      <c r="A440" s="51" t="n">
        <v>37118</v>
      </c>
      <c r="B440" s="52" t="s">
        <v>14</v>
      </c>
      <c r="C440" s="53" t="n">
        <v>-89936581.2764006</v>
      </c>
      <c r="D440" s="53" t="n">
        <v>-96690549.7911154</v>
      </c>
    </row>
    <row r="441" customFormat="false" ht="12" hidden="false" customHeight="true" outlineLevel="0" collapsed="false">
      <c r="A441" s="51" t="n">
        <v>37119</v>
      </c>
      <c r="B441" s="52" t="s">
        <v>14</v>
      </c>
      <c r="C441" s="53" t="n">
        <v>-75591040.4912703</v>
      </c>
      <c r="D441" s="53" t="n">
        <v>-2901670.74893656</v>
      </c>
    </row>
    <row r="442" customFormat="false" ht="12" hidden="false" customHeight="true" outlineLevel="0" collapsed="false">
      <c r="A442" s="51" t="n">
        <v>37120</v>
      </c>
      <c r="B442" s="52" t="s">
        <v>14</v>
      </c>
      <c r="C442" s="53" t="n">
        <v>-77733684.6855179</v>
      </c>
      <c r="D442" s="53" t="n">
        <v>-6138483.38073116</v>
      </c>
    </row>
    <row r="443" customFormat="false" ht="12" hidden="false" customHeight="true" outlineLevel="0" collapsed="false">
      <c r="A443" s="51" t="n">
        <v>37123</v>
      </c>
      <c r="B443" s="52" t="s">
        <v>14</v>
      </c>
      <c r="C443" s="53" t="n">
        <v>-82062106.1063102</v>
      </c>
      <c r="D443" s="53" t="n">
        <v>28684083.3843711</v>
      </c>
    </row>
    <row r="444" customFormat="false" ht="12" hidden="false" customHeight="true" outlineLevel="0" collapsed="false">
      <c r="A444" s="51" t="n">
        <v>37124</v>
      </c>
      <c r="B444" s="52" t="s">
        <v>14</v>
      </c>
      <c r="C444" s="53" t="n">
        <v>-83996453.4361462</v>
      </c>
      <c r="D444" s="53" t="n">
        <v>-7966849.98291504</v>
      </c>
    </row>
    <row r="445" customFormat="false" ht="12" hidden="false" customHeight="true" outlineLevel="0" collapsed="false">
      <c r="A445" s="51" t="n">
        <v>37125</v>
      </c>
      <c r="B445" s="52" t="s">
        <v>14</v>
      </c>
      <c r="C445" s="53" t="n">
        <v>-80115201.0251255</v>
      </c>
      <c r="D445" s="53" t="n">
        <v>39254156.0497427</v>
      </c>
    </row>
    <row r="446" customFormat="false" ht="12" hidden="false" customHeight="true" outlineLevel="0" collapsed="false">
      <c r="A446" s="51" t="n">
        <v>37126</v>
      </c>
      <c r="B446" s="52" t="s">
        <v>14</v>
      </c>
      <c r="C446" s="53" t="n">
        <v>-86129064.3956009</v>
      </c>
      <c r="D446" s="53" t="n">
        <v>11932079.7874935</v>
      </c>
    </row>
    <row r="447" customFormat="false" ht="12" hidden="false" customHeight="true" outlineLevel="0" collapsed="false">
      <c r="A447" s="51" t="n">
        <v>37127</v>
      </c>
      <c r="B447" s="52" t="s">
        <v>14</v>
      </c>
      <c r="C447" s="53" t="n">
        <v>-77756341.9584351</v>
      </c>
      <c r="D447" s="53" t="n">
        <v>30320101.1007758</v>
      </c>
    </row>
    <row r="448" customFormat="false" ht="12" hidden="false" customHeight="true" outlineLevel="0" collapsed="false">
      <c r="A448" s="51" t="n">
        <v>37130</v>
      </c>
      <c r="B448" s="52" t="s">
        <v>14</v>
      </c>
      <c r="C448" s="53" t="n">
        <v>-83809166.4669394</v>
      </c>
      <c r="D448" s="53" t="n">
        <v>58733685.4863368</v>
      </c>
    </row>
    <row r="449" customFormat="false" ht="12" hidden="false" customHeight="true" outlineLevel="0" collapsed="false">
      <c r="A449" s="51" t="n">
        <v>37131</v>
      </c>
      <c r="B449" s="52" t="s">
        <v>14</v>
      </c>
      <c r="C449" s="53" t="n">
        <v>-93988924.9048034</v>
      </c>
      <c r="D449" s="53" t="n">
        <v>76774442.9580717</v>
      </c>
    </row>
    <row r="450" customFormat="false" ht="12" hidden="false" customHeight="true" outlineLevel="0" collapsed="false">
      <c r="A450" s="51" t="n">
        <v>37132</v>
      </c>
      <c r="B450" s="52" t="s">
        <v>14</v>
      </c>
      <c r="C450" s="53" t="n">
        <v>-73492605.531407</v>
      </c>
      <c r="D450" s="53" t="n">
        <v>37354223.4088374</v>
      </c>
    </row>
    <row r="451" customFormat="false" ht="12" hidden="false" customHeight="true" outlineLevel="0" collapsed="false">
      <c r="A451" s="51" t="n">
        <v>37133</v>
      </c>
      <c r="B451" s="52" t="s">
        <v>14</v>
      </c>
      <c r="C451" s="53" t="n">
        <v>-74089977.0638395</v>
      </c>
      <c r="D451" s="53" t="n">
        <v>-46978485.7009156</v>
      </c>
    </row>
    <row r="452" customFormat="false" ht="12" hidden="false" customHeight="true" outlineLevel="0" collapsed="false">
      <c r="A452" s="51" t="n">
        <v>37134</v>
      </c>
      <c r="B452" s="52" t="s">
        <v>14</v>
      </c>
      <c r="C452" s="53" t="n">
        <v>-74748175.5371749</v>
      </c>
      <c r="D452" s="53" t="n">
        <v>8652495.84466035</v>
      </c>
    </row>
    <row r="453" customFormat="false" ht="12" hidden="false" customHeight="true" outlineLevel="0" collapsed="false">
      <c r="A453" s="51" t="n">
        <v>37137</v>
      </c>
      <c r="B453" s="52" t="s">
        <v>14</v>
      </c>
      <c r="C453" s="53" t="n">
        <v>-13251811.3167115</v>
      </c>
      <c r="D453" s="53" t="n">
        <v>-1248982.12760188</v>
      </c>
    </row>
    <row r="454" customFormat="false" ht="12" hidden="false" customHeight="true" outlineLevel="0" collapsed="false">
      <c r="A454" s="51" t="n">
        <v>37138</v>
      </c>
      <c r="B454" s="52" t="s">
        <v>14</v>
      </c>
      <c r="C454" s="53" t="n">
        <v>-76001661.026907</v>
      </c>
      <c r="D454" s="53" t="n">
        <v>17746717.1204691</v>
      </c>
    </row>
    <row r="455" customFormat="false" ht="12" hidden="false" customHeight="true" outlineLevel="0" collapsed="false">
      <c r="A455" s="51" t="n">
        <v>37139</v>
      </c>
      <c r="B455" s="52" t="s">
        <v>14</v>
      </c>
      <c r="C455" s="53" t="n">
        <v>-77000973.7664901</v>
      </c>
      <c r="D455" s="53" t="n">
        <v>-23471059.1599376</v>
      </c>
    </row>
    <row r="456" customFormat="false" ht="12" hidden="false" customHeight="true" outlineLevel="0" collapsed="false">
      <c r="A456" s="51" t="n">
        <v>37140</v>
      </c>
      <c r="B456" s="52" t="s">
        <v>14</v>
      </c>
      <c r="C456" s="53" t="n">
        <v>-76739346.1552627</v>
      </c>
      <c r="D456" s="53" t="n">
        <v>-16167011.7387957</v>
      </c>
    </row>
    <row r="457" customFormat="false" ht="12" hidden="false" customHeight="true" outlineLevel="0" collapsed="false">
      <c r="A457" s="51" t="n">
        <v>37141</v>
      </c>
      <c r="B457" s="52" t="s">
        <v>14</v>
      </c>
      <c r="C457" s="53" t="n">
        <v>-81319368.3576378</v>
      </c>
      <c r="D457" s="53" t="n">
        <v>-13852617.0420694</v>
      </c>
    </row>
    <row r="458" customFormat="false" ht="12" hidden="false" customHeight="true" outlineLevel="0" collapsed="false">
      <c r="A458" s="51" t="n">
        <v>37144</v>
      </c>
      <c r="B458" s="52" t="s">
        <v>14</v>
      </c>
      <c r="C458" s="53" t="n">
        <v>-76536884.19591</v>
      </c>
      <c r="D458" s="53" t="n">
        <v>30847194.0628259</v>
      </c>
    </row>
    <row r="459" customFormat="false" ht="12" hidden="false" customHeight="true" outlineLevel="0" collapsed="false">
      <c r="A459" s="51" t="n">
        <v>37145</v>
      </c>
      <c r="B459" s="52" t="s">
        <v>14</v>
      </c>
      <c r="C459" s="53" t="n">
        <v>-14350867.9817392</v>
      </c>
      <c r="D459" s="53" t="n">
        <v>-27207044.9794847</v>
      </c>
    </row>
    <row r="460" customFormat="false" ht="12" hidden="false" customHeight="true" outlineLevel="0" collapsed="false">
      <c r="A460" s="51" t="n">
        <v>37146</v>
      </c>
      <c r="B460" s="52" t="s">
        <v>14</v>
      </c>
      <c r="C460" s="53" t="n">
        <v>-72196346.7446086</v>
      </c>
      <c r="D460" s="53" t="n">
        <v>-42034152.4120097</v>
      </c>
    </row>
    <row r="461" customFormat="false" ht="12" hidden="false" customHeight="true" outlineLevel="0" collapsed="false">
      <c r="A461" s="51" t="n">
        <v>37147</v>
      </c>
      <c r="B461" s="52" t="s">
        <v>14</v>
      </c>
      <c r="C461" s="53" t="n">
        <v>-76586501.1000454</v>
      </c>
      <c r="D461" s="53" t="n">
        <v>-75868397.8792498</v>
      </c>
    </row>
    <row r="462" customFormat="false" ht="12" hidden="false" customHeight="true" outlineLevel="0" collapsed="false">
      <c r="A462" s="51" t="n">
        <v>37148</v>
      </c>
      <c r="B462" s="52" t="s">
        <v>14</v>
      </c>
      <c r="C462" s="53" t="n">
        <v>-65322299.6444172</v>
      </c>
      <c r="D462" s="53" t="n">
        <v>-94579179.3526297</v>
      </c>
    </row>
    <row r="463" customFormat="false" ht="12" hidden="false" customHeight="true" outlineLevel="0" collapsed="false">
      <c r="A463" s="51" t="n">
        <v>37151</v>
      </c>
      <c r="B463" s="52" t="s">
        <v>14</v>
      </c>
      <c r="C463" s="53" t="n">
        <v>-66521556.7957929</v>
      </c>
      <c r="D463" s="53" t="n">
        <v>51730297.6147435</v>
      </c>
    </row>
    <row r="464" customFormat="false" ht="12" hidden="false" customHeight="true" outlineLevel="0" collapsed="false">
      <c r="A464" s="51" t="n">
        <v>37152</v>
      </c>
      <c r="B464" s="52" t="s">
        <v>14</v>
      </c>
      <c r="C464" s="53" t="n">
        <v>-53553433.72181</v>
      </c>
      <c r="D464" s="53" t="n">
        <v>26203810.8134801</v>
      </c>
    </row>
    <row r="465" customFormat="false" ht="12" hidden="false" customHeight="true" outlineLevel="0" collapsed="false">
      <c r="A465" s="51" t="n">
        <v>37153</v>
      </c>
      <c r="B465" s="52" t="s">
        <v>14</v>
      </c>
      <c r="C465" s="53" t="n">
        <v>-54546346.9292663</v>
      </c>
      <c r="D465" s="53" t="n">
        <v>66747652.2477789</v>
      </c>
    </row>
    <row r="466" customFormat="false" ht="12" hidden="false" customHeight="true" outlineLevel="0" collapsed="false">
      <c r="A466" s="51" t="n">
        <v>37154</v>
      </c>
      <c r="B466" s="52" t="s">
        <v>14</v>
      </c>
      <c r="C466" s="53" t="n">
        <v>-72386336.8464892</v>
      </c>
      <c r="D466" s="53" t="n">
        <v>-4035689.83192209</v>
      </c>
    </row>
    <row r="467" customFormat="false" ht="12" hidden="false" customHeight="true" outlineLevel="0" collapsed="false">
      <c r="A467" s="51" t="n">
        <v>37155</v>
      </c>
      <c r="B467" s="52" t="s">
        <v>14</v>
      </c>
      <c r="C467" s="53" t="n">
        <v>-81013089.3480606</v>
      </c>
      <c r="D467" s="53" t="n">
        <v>-16172370.6145988</v>
      </c>
    </row>
    <row r="468" customFormat="false" ht="12" hidden="false" customHeight="true" outlineLevel="0" collapsed="false">
      <c r="A468" s="51" t="n">
        <v>37158</v>
      </c>
      <c r="B468" s="52" t="s">
        <v>14</v>
      </c>
      <c r="C468" s="53" t="n">
        <v>-77696366.6551609</v>
      </c>
      <c r="D468" s="53" t="n">
        <v>76584928.5469027</v>
      </c>
    </row>
    <row r="469" customFormat="false" ht="12" hidden="false" customHeight="true" outlineLevel="0" collapsed="false">
      <c r="A469" s="51" t="n">
        <v>37159</v>
      </c>
      <c r="B469" s="52" t="s">
        <v>14</v>
      </c>
      <c r="C469" s="53" t="n">
        <v>-95683998.3126128</v>
      </c>
      <c r="D469" s="53" t="n">
        <v>-22947605.1927681</v>
      </c>
    </row>
    <row r="470" customFormat="false" ht="12" hidden="false" customHeight="true" outlineLevel="0" collapsed="false">
      <c r="A470" s="51" t="n">
        <v>37160</v>
      </c>
      <c r="B470" s="52" t="s">
        <v>14</v>
      </c>
      <c r="C470" s="53" t="n">
        <v>-62174164.3547598</v>
      </c>
      <c r="D470" s="53" t="n">
        <v>52938756.7364138</v>
      </c>
    </row>
    <row r="471" customFormat="false" ht="12" hidden="false" customHeight="true" outlineLevel="0" collapsed="false">
      <c r="A471" s="51" t="n">
        <v>37161</v>
      </c>
      <c r="B471" s="52" t="s">
        <v>14</v>
      </c>
      <c r="C471" s="53" t="n">
        <v>-54384033.0864541</v>
      </c>
      <c r="D471" s="53" t="n">
        <v>4540142.64708592</v>
      </c>
    </row>
    <row r="472" customFormat="false" ht="12" hidden="false" customHeight="true" outlineLevel="0" collapsed="false">
      <c r="A472" s="51" t="n">
        <v>37162</v>
      </c>
      <c r="B472" s="52" t="s">
        <v>14</v>
      </c>
      <c r="C472" s="53" t="n">
        <v>-57437395.2404235</v>
      </c>
      <c r="D472" s="53" t="n">
        <v>53057736.1227368</v>
      </c>
    </row>
    <row r="473" customFormat="false" ht="12" hidden="false" customHeight="true" outlineLevel="0" collapsed="false">
      <c r="A473" s="51" t="n">
        <v>37165</v>
      </c>
      <c r="B473" s="52" t="s">
        <v>14</v>
      </c>
      <c r="C473" s="53" t="n">
        <v>-61055114.0172467</v>
      </c>
      <c r="D473" s="53" t="n">
        <v>-9086674.87240684</v>
      </c>
    </row>
    <row r="474" customFormat="false" ht="12" hidden="false" customHeight="true" outlineLevel="0" collapsed="false">
      <c r="A474" s="51" t="n">
        <v>37166</v>
      </c>
      <c r="B474" s="52" t="s">
        <v>14</v>
      </c>
      <c r="C474" s="53" t="n">
        <v>-69173586.1634646</v>
      </c>
      <c r="D474" s="53" t="n">
        <v>957317.869627136</v>
      </c>
    </row>
    <row r="475" customFormat="false" ht="12" hidden="false" customHeight="true" outlineLevel="0" collapsed="false">
      <c r="A475" s="51" t="n">
        <v>37167</v>
      </c>
      <c r="B475" s="52" t="s">
        <v>14</v>
      </c>
      <c r="C475" s="53" t="n">
        <v>-67939276.9825923</v>
      </c>
      <c r="D475" s="53" t="n">
        <v>-1250946.48248271</v>
      </c>
    </row>
    <row r="476" customFormat="false" ht="12" hidden="false" customHeight="true" outlineLevel="0" collapsed="false">
      <c r="A476" s="51" t="n">
        <v>37168</v>
      </c>
      <c r="B476" s="52" t="s">
        <v>14</v>
      </c>
      <c r="C476" s="53" t="n">
        <v>-75200936.0522055</v>
      </c>
      <c r="D476" s="53" t="n">
        <v>-28057814.5294953</v>
      </c>
    </row>
    <row r="477" customFormat="false" ht="12" hidden="false" customHeight="true" outlineLevel="0" collapsed="false">
      <c r="A477" s="51" t="n">
        <v>37169</v>
      </c>
      <c r="B477" s="52" t="s">
        <v>14</v>
      </c>
      <c r="C477" s="53" t="n">
        <v>-76750959.8807156</v>
      </c>
      <c r="D477" s="53" t="n">
        <v>66435845.7353505</v>
      </c>
    </row>
    <row r="478" customFormat="false" ht="12" hidden="false" customHeight="true" outlineLevel="0" collapsed="false">
      <c r="A478" s="51" t="n">
        <v>37172</v>
      </c>
      <c r="B478" s="52" t="s">
        <v>14</v>
      </c>
      <c r="C478" s="53" t="n">
        <v>-77019645.6476951</v>
      </c>
      <c r="D478" s="53" t="n">
        <v>-16412327.9370568</v>
      </c>
    </row>
    <row r="479" customFormat="false" ht="12" hidden="false" customHeight="true" outlineLevel="0" collapsed="false">
      <c r="A479" s="51" t="n">
        <v>37173</v>
      </c>
      <c r="B479" s="52" t="s">
        <v>14</v>
      </c>
      <c r="C479" s="53" t="n">
        <v>-84076442.5760515</v>
      </c>
      <c r="D479" s="53" t="n">
        <v>-25195419.038242</v>
      </c>
    </row>
    <row r="480" customFormat="false" ht="12" hidden="false" customHeight="true" outlineLevel="0" collapsed="false">
      <c r="A480" s="51" t="n">
        <v>37174</v>
      </c>
      <c r="B480" s="52" t="s">
        <v>14</v>
      </c>
      <c r="C480" s="53" t="n">
        <v>-85856190.836229</v>
      </c>
      <c r="D480" s="53" t="n">
        <v>-4906538.18339011</v>
      </c>
    </row>
    <row r="481" customFormat="false" ht="12" hidden="false" customHeight="true" outlineLevel="0" collapsed="false">
      <c r="A481" s="51" t="n">
        <v>37175</v>
      </c>
      <c r="B481" s="52" t="s">
        <v>14</v>
      </c>
      <c r="C481" s="53" t="n">
        <v>-96797210.6210393</v>
      </c>
      <c r="D481" s="53" t="n">
        <v>12414749.3640917</v>
      </c>
    </row>
    <row r="482" customFormat="false" ht="12" hidden="false" customHeight="true" outlineLevel="0" collapsed="false">
      <c r="A482" s="51" t="n">
        <v>37176</v>
      </c>
      <c r="B482" s="52" t="s">
        <v>14</v>
      </c>
      <c r="C482" s="53" t="n">
        <v>-96779092.6146528</v>
      </c>
      <c r="D482" s="53" t="n">
        <v>30746425.263531</v>
      </c>
    </row>
    <row r="483" customFormat="false" ht="12" hidden="false" customHeight="true" outlineLevel="0" collapsed="false">
      <c r="A483" s="51" t="n">
        <v>37179</v>
      </c>
      <c r="B483" s="52" t="s">
        <v>14</v>
      </c>
      <c r="C483" s="53" t="n">
        <v>-80605861.6876066</v>
      </c>
      <c r="D483" s="53" t="n">
        <v>40816027.3844824</v>
      </c>
    </row>
    <row r="484" customFormat="false" ht="12" hidden="false" customHeight="true" outlineLevel="0" collapsed="false">
      <c r="A484" s="51" t="n">
        <v>37180</v>
      </c>
      <c r="B484" s="52" t="s">
        <v>14</v>
      </c>
      <c r="C484" s="53" t="n">
        <v>-93436600.9738876</v>
      </c>
      <c r="D484" s="53" t="n">
        <v>-121398876.081332</v>
      </c>
    </row>
    <row r="485" customFormat="false" ht="12" hidden="false" customHeight="true" outlineLevel="0" collapsed="false">
      <c r="A485" s="51" t="n">
        <v>37181</v>
      </c>
      <c r="B485" s="52" t="s">
        <v>14</v>
      </c>
      <c r="C485" s="53" t="n">
        <v>-85297902.4101619</v>
      </c>
      <c r="D485" s="53" t="n">
        <v>62149357.5622264</v>
      </c>
    </row>
    <row r="486" customFormat="false" ht="12" hidden="false" customHeight="true" outlineLevel="0" collapsed="false">
      <c r="A486" s="51" t="n">
        <v>37182</v>
      </c>
      <c r="B486" s="52" t="s">
        <v>14</v>
      </c>
      <c r="C486" s="53" t="n">
        <v>-70249975.9081869</v>
      </c>
      <c r="D486" s="53" t="n">
        <v>-59818904.595762</v>
      </c>
    </row>
    <row r="487" customFormat="false" ht="12" hidden="false" customHeight="true" outlineLevel="0" collapsed="false">
      <c r="A487" s="51" t="n">
        <v>37183</v>
      </c>
      <c r="B487" s="52" t="s">
        <v>14</v>
      </c>
      <c r="C487" s="53" t="n">
        <v>-100296227.539226</v>
      </c>
      <c r="D487" s="53" t="n">
        <v>-90080810.4673472</v>
      </c>
    </row>
    <row r="488" customFormat="false" ht="12" hidden="false" customHeight="true" outlineLevel="0" collapsed="false">
      <c r="A488" s="51" t="n">
        <v>37186</v>
      </c>
      <c r="B488" s="52" t="s">
        <v>14</v>
      </c>
      <c r="C488" s="53" t="n">
        <v>-106309421.560664</v>
      </c>
      <c r="D488" s="53" t="n">
        <v>-66989423.0351213</v>
      </c>
    </row>
    <row r="489" customFormat="false" ht="12" hidden="false" customHeight="true" outlineLevel="0" collapsed="false">
      <c r="A489" s="51" t="n">
        <v>37187</v>
      </c>
      <c r="B489" s="52" t="s">
        <v>14</v>
      </c>
      <c r="C489" s="53" t="n">
        <v>-79702554.1672455</v>
      </c>
      <c r="D489" s="53" t="n">
        <v>71688081.4687881</v>
      </c>
    </row>
    <row r="490" customFormat="false" ht="12" hidden="false" customHeight="true" outlineLevel="0" collapsed="false">
      <c r="A490" s="51" t="n">
        <v>37188</v>
      </c>
      <c r="B490" s="52" t="s">
        <v>14</v>
      </c>
      <c r="C490" s="53" t="n">
        <v>-119098018.331798</v>
      </c>
      <c r="D490" s="53" t="n">
        <v>-134219744.790056</v>
      </c>
    </row>
    <row r="491" customFormat="false" ht="12" hidden="false" customHeight="true" outlineLevel="0" collapsed="false">
      <c r="A491" s="51" t="n">
        <v>37189</v>
      </c>
      <c r="B491" s="52" t="s">
        <v>14</v>
      </c>
      <c r="C491" s="53" t="n">
        <v>-121559008.901449</v>
      </c>
      <c r="D491" s="53" t="n">
        <v>33806946.9929186</v>
      </c>
    </row>
    <row r="492" customFormat="false" ht="12" hidden="false" customHeight="true" outlineLevel="0" collapsed="false">
      <c r="A492" s="51" t="n">
        <v>37190</v>
      </c>
      <c r="B492" s="52" t="s">
        <v>14</v>
      </c>
      <c r="C492" s="53" t="n">
        <v>-78095644.1502946</v>
      </c>
      <c r="D492" s="53" t="n">
        <v>-33308194.1438889</v>
      </c>
    </row>
    <row r="493" customFormat="false" ht="12" hidden="false" customHeight="true" outlineLevel="0" collapsed="false">
      <c r="A493" s="51" t="n">
        <v>37193</v>
      </c>
      <c r="B493" s="52" t="s">
        <v>14</v>
      </c>
      <c r="C493" s="53" t="n">
        <v>-72326648.473793</v>
      </c>
      <c r="D493" s="53" t="n">
        <v>-39841373.9135227</v>
      </c>
    </row>
    <row r="494" customFormat="false" ht="12" hidden="false" customHeight="true" outlineLevel="0" collapsed="false">
      <c r="A494" s="51" t="n">
        <v>37194</v>
      </c>
      <c r="B494" s="52" t="s">
        <v>14</v>
      </c>
      <c r="C494" s="53" t="n">
        <v>-72106980.3269852</v>
      </c>
      <c r="D494" s="53" t="n">
        <v>44253394.6082857</v>
      </c>
    </row>
    <row r="495" customFormat="false" ht="12" hidden="false" customHeight="true" outlineLevel="0" collapsed="false">
      <c r="A495" s="51" t="n">
        <v>37195</v>
      </c>
      <c r="B495" s="52" t="s">
        <v>14</v>
      </c>
      <c r="C495" s="53" t="n">
        <v>-58401971.7047676</v>
      </c>
      <c r="D495" s="53" t="n">
        <v>-33630723.8499261</v>
      </c>
    </row>
    <row r="496" customFormat="false" ht="12" hidden="false" customHeight="true" outlineLevel="0" collapsed="false">
      <c r="A496" s="51" t="n">
        <v>37196</v>
      </c>
      <c r="B496" s="52" t="s">
        <v>14</v>
      </c>
      <c r="C496" s="53" t="n">
        <v>-61290867.9178684</v>
      </c>
      <c r="D496" s="53" t="n">
        <v>25194841.2663587</v>
      </c>
    </row>
    <row r="497" customFormat="false" ht="12" hidden="false" customHeight="true" outlineLevel="0" collapsed="false">
      <c r="A497" s="51" t="n">
        <v>37197</v>
      </c>
      <c r="B497" s="52" t="s">
        <v>14</v>
      </c>
      <c r="C497" s="53" t="n">
        <v>-51389836.9111736</v>
      </c>
      <c r="D497" s="53" t="n">
        <v>31356366.4879959</v>
      </c>
    </row>
    <row r="498" customFormat="false" ht="12" hidden="false" customHeight="true" outlineLevel="0" collapsed="false">
      <c r="A498" s="51" t="n">
        <v>37200</v>
      </c>
      <c r="B498" s="52" t="s">
        <v>14</v>
      </c>
      <c r="C498" s="53" t="n">
        <v>-56814458.7978519</v>
      </c>
      <c r="D498" s="53" t="n">
        <v>58680880.9518089</v>
      </c>
    </row>
    <row r="499" customFormat="false" ht="12" hidden="false" customHeight="true" outlineLevel="0" collapsed="false">
      <c r="A499" s="51" t="n">
        <v>37201</v>
      </c>
      <c r="B499" s="52" t="s">
        <v>14</v>
      </c>
      <c r="C499" s="53" t="n">
        <v>-70440777.3361374</v>
      </c>
      <c r="D499" s="53" t="n">
        <v>17003214.9129168</v>
      </c>
    </row>
    <row r="500" customFormat="false" ht="12" hidden="false" customHeight="true" outlineLevel="0" collapsed="false">
      <c r="A500" s="51" t="n">
        <v>37202</v>
      </c>
      <c r="B500" s="52" t="s">
        <v>14</v>
      </c>
      <c r="C500" s="53" t="n">
        <v>-78860144.982535</v>
      </c>
      <c r="D500" s="53" t="n">
        <v>-4305154.0888036</v>
      </c>
    </row>
    <row r="501" customFormat="false" ht="12" hidden="false" customHeight="true" outlineLevel="0" collapsed="false">
      <c r="A501" s="51" t="n">
        <v>37203</v>
      </c>
      <c r="B501" s="52" t="s">
        <v>14</v>
      </c>
      <c r="C501" s="53" t="n">
        <v>-80709239.8946232</v>
      </c>
      <c r="D501" s="53" t="n">
        <v>-31824361.0695016</v>
      </c>
    </row>
    <row r="502" customFormat="false" ht="12" hidden="false" customHeight="true" outlineLevel="0" collapsed="false">
      <c r="A502" s="51" t="n">
        <v>37204</v>
      </c>
      <c r="B502" s="52" t="s">
        <v>14</v>
      </c>
      <c r="C502" s="53" t="n">
        <v>-91354611.6243702</v>
      </c>
      <c r="D502" s="53" t="n">
        <v>20753780.3287142</v>
      </c>
    </row>
    <row r="503" customFormat="false" ht="12" hidden="false" customHeight="true" outlineLevel="0" collapsed="false">
      <c r="A503" s="51" t="n">
        <v>37207</v>
      </c>
      <c r="B503" s="52" t="s">
        <v>14</v>
      </c>
      <c r="C503" s="53" t="n">
        <v>-92759477.078509</v>
      </c>
      <c r="D503" s="53" t="n">
        <v>59796322.2214366</v>
      </c>
    </row>
    <row r="504" customFormat="false" ht="12" hidden="false" customHeight="true" outlineLevel="0" collapsed="false">
      <c r="A504" s="51" t="n">
        <v>37208</v>
      </c>
      <c r="B504" s="52" t="s">
        <v>14</v>
      </c>
      <c r="C504" s="53" t="n">
        <v>-85637016.5518649</v>
      </c>
      <c r="D504" s="53" t="n">
        <v>-37922229.5985153</v>
      </c>
    </row>
    <row r="505" customFormat="false" ht="12" hidden="false" customHeight="true" outlineLevel="0" collapsed="false">
      <c r="A505" s="51" t="n">
        <v>37209</v>
      </c>
      <c r="B505" s="52" t="s">
        <v>14</v>
      </c>
      <c r="C505" s="53" t="n">
        <v>-79389050.9818807</v>
      </c>
      <c r="D505" s="53" t="n">
        <v>47400535.7719986</v>
      </c>
    </row>
    <row r="506" customFormat="false" ht="12" hidden="false" customHeight="true" outlineLevel="0" collapsed="false">
      <c r="A506" s="51" t="n">
        <v>37210</v>
      </c>
      <c r="B506" s="52" t="s">
        <v>14</v>
      </c>
      <c r="C506" s="53" t="n">
        <v>-83204659.214664</v>
      </c>
      <c r="D506" s="53" t="n">
        <v>57891818.5181261</v>
      </c>
    </row>
    <row r="507" customFormat="false" ht="12" hidden="false" customHeight="true" outlineLevel="0" collapsed="false">
      <c r="A507" s="51" t="n">
        <v>37211</v>
      </c>
      <c r="B507" s="52" t="s">
        <v>14</v>
      </c>
      <c r="C507" s="53" t="n">
        <v>-97857801.9580463</v>
      </c>
      <c r="D507" s="53" t="n">
        <v>-40142738.0256357</v>
      </c>
    </row>
    <row r="508" customFormat="false" ht="12" hidden="false" customHeight="true" outlineLevel="0" collapsed="false">
      <c r="A508" s="51" t="n">
        <v>37214</v>
      </c>
      <c r="B508" s="52" t="s">
        <v>14</v>
      </c>
      <c r="C508" s="53" t="n">
        <v>-91920676.3418902</v>
      </c>
      <c r="D508" s="53" t="n">
        <v>-79038659.5891355</v>
      </c>
    </row>
    <row r="509" customFormat="false" ht="12" hidden="false" customHeight="true" outlineLevel="0" collapsed="false">
      <c r="A509" s="51" t="n">
        <v>37215</v>
      </c>
      <c r="B509" s="52" t="s">
        <v>14</v>
      </c>
      <c r="C509" s="53" t="n">
        <v>-87394198.7711924</v>
      </c>
      <c r="D509" s="53" t="n">
        <v>-49152254.3263914</v>
      </c>
    </row>
    <row r="510" customFormat="false" ht="12" hidden="false" customHeight="true" outlineLevel="0" collapsed="false">
      <c r="A510" s="51" t="n">
        <v>37216</v>
      </c>
      <c r="B510" s="52" t="s">
        <v>14</v>
      </c>
      <c r="C510" s="53" t="n">
        <v>-82639349.9024736</v>
      </c>
      <c r="D510" s="53" t="n">
        <v>-28427092.9339985</v>
      </c>
    </row>
    <row r="511" customFormat="false" ht="12" hidden="false" customHeight="true" outlineLevel="0" collapsed="false">
      <c r="A511" s="51" t="n">
        <v>37217</v>
      </c>
      <c r="B511" s="52" t="s">
        <v>14</v>
      </c>
      <c r="C511" s="53" t="n">
        <v>-82968650.335801</v>
      </c>
      <c r="D511" s="53" t="n">
        <v>-18604303.5669368</v>
      </c>
    </row>
    <row r="512" customFormat="false" ht="12" hidden="false" customHeight="true" outlineLevel="0" collapsed="false">
      <c r="A512" s="51" t="n">
        <v>37218</v>
      </c>
      <c r="B512" s="52" t="s">
        <v>14</v>
      </c>
      <c r="C512" s="53" t="n">
        <v>-82459358.9911933</v>
      </c>
      <c r="D512" s="53" t="n">
        <v>-16098508.0076396</v>
      </c>
    </row>
    <row r="513" customFormat="false" ht="12" hidden="false" customHeight="true" outlineLevel="0" collapsed="false">
      <c r="A513" s="51" t="n">
        <v>37221</v>
      </c>
      <c r="B513" s="52" t="s">
        <v>14</v>
      </c>
      <c r="C513" s="53" t="n">
        <v>-82949542.2454612</v>
      </c>
      <c r="D513" s="53" t="n">
        <v>30716685.5418394</v>
      </c>
    </row>
    <row r="514" customFormat="false" ht="12" hidden="false" customHeight="true" outlineLevel="0" collapsed="false">
      <c r="A514" s="51" t="n">
        <v>37222</v>
      </c>
      <c r="B514" s="52" t="s">
        <v>14</v>
      </c>
      <c r="C514" s="53" t="n">
        <v>-66685945.410871</v>
      </c>
      <c r="D514" s="53" t="n">
        <v>1427990.80033536</v>
      </c>
    </row>
    <row r="515" customFormat="false" ht="12" hidden="false" customHeight="true" outlineLevel="0" collapsed="false">
      <c r="A515" s="51" t="n">
        <v>37223</v>
      </c>
      <c r="B515" s="52" t="s">
        <v>14</v>
      </c>
      <c r="C515" s="53" t="n">
        <v>-67319942.4150563</v>
      </c>
      <c r="D515" s="53" t="n">
        <v>42181190.1735764</v>
      </c>
    </row>
    <row r="516" customFormat="false" ht="12" hidden="false" customHeight="true" outlineLevel="0" collapsed="false">
      <c r="A516" s="51" t="n">
        <v>37224</v>
      </c>
      <c r="B516" s="52" t="s">
        <v>14</v>
      </c>
      <c r="C516" s="53" t="n">
        <v>-73340233.8561536</v>
      </c>
      <c r="D516" s="53" t="n">
        <v>57194881.7972065</v>
      </c>
    </row>
    <row r="517" customFormat="false" ht="12" hidden="false" customHeight="true" outlineLevel="0" collapsed="false">
      <c r="A517" s="51" t="n">
        <v>37225</v>
      </c>
      <c r="B517" s="52" t="s">
        <v>14</v>
      </c>
      <c r="C517" s="53" t="n">
        <v>-79346750.2551363</v>
      </c>
      <c r="D517" s="53" t="n">
        <v>-57283443.9556702</v>
      </c>
    </row>
    <row r="518" customFormat="false" ht="12" hidden="false" customHeight="true" outlineLevel="0" collapsed="false">
      <c r="A518" s="51" t="n">
        <v>37228</v>
      </c>
      <c r="B518" s="52" t="s">
        <v>14</v>
      </c>
      <c r="C518" s="53" t="n">
        <v>-84716509.6044237</v>
      </c>
      <c r="D518" s="53" t="n">
        <v>55002638.5915712</v>
      </c>
    </row>
    <row r="519" customFormat="false" ht="12" hidden="false" customHeight="true" outlineLevel="0" collapsed="false">
      <c r="A519" s="51" t="n">
        <v>37229</v>
      </c>
      <c r="B519" s="52" t="s">
        <v>14</v>
      </c>
      <c r="C519" s="53" t="n">
        <v>-91743789.5187699</v>
      </c>
      <c r="D519" s="53" t="n">
        <v>41373455.9857268</v>
      </c>
    </row>
    <row r="520" customFormat="false" ht="12" hidden="false" customHeight="true" outlineLevel="0" collapsed="false">
      <c r="A520" s="51" t="n">
        <v>37230</v>
      </c>
      <c r="B520" s="52" t="s">
        <v>14</v>
      </c>
      <c r="C520" s="53" t="n">
        <v>-96125181.7888982</v>
      </c>
      <c r="D520" s="53" t="n">
        <v>32697997.7724914</v>
      </c>
    </row>
    <row r="521" customFormat="false" ht="12" hidden="false" customHeight="true" outlineLevel="0" collapsed="false">
      <c r="A521" s="51" t="n">
        <v>37231</v>
      </c>
      <c r="B521" s="52" t="s">
        <v>14</v>
      </c>
      <c r="C521" s="53" t="n">
        <v>-95909288.369217</v>
      </c>
      <c r="D521" s="53" t="n">
        <v>-2199164.62777725</v>
      </c>
    </row>
    <row r="522" customFormat="false" ht="12" hidden="false" customHeight="true" outlineLevel="0" collapsed="false">
      <c r="A522" s="51" t="n">
        <v>37232</v>
      </c>
      <c r="B522" s="52" t="s">
        <v>14</v>
      </c>
      <c r="C522" s="53" t="n">
        <v>-87631045.5548457</v>
      </c>
      <c r="D522" s="53" t="n">
        <v>27794149.0013528</v>
      </c>
    </row>
    <row r="523" customFormat="false" ht="12" hidden="false" customHeight="true" outlineLevel="0" collapsed="false">
      <c r="A523" s="51" t="n">
        <v>37235</v>
      </c>
      <c r="B523" s="52" t="s">
        <v>14</v>
      </c>
      <c r="C523" s="53" t="n">
        <v>-120376547.913493</v>
      </c>
      <c r="D523" s="53" t="n">
        <v>-58174983.9104141</v>
      </c>
    </row>
    <row r="524" customFormat="false" ht="12" hidden="false" customHeight="true" outlineLevel="0" collapsed="false">
      <c r="A524" s="51" t="n">
        <v>37236</v>
      </c>
      <c r="B524" s="52" t="s">
        <v>14</v>
      </c>
      <c r="C524" s="53" t="n">
        <v>-126047748.714689</v>
      </c>
      <c r="D524" s="53" t="n">
        <v>10783077.2393713</v>
      </c>
    </row>
    <row r="525" customFormat="false" ht="12" hidden="false" customHeight="true" outlineLevel="0" collapsed="false">
      <c r="A525" s="51" t="n">
        <v>37237</v>
      </c>
      <c r="B525" s="52" t="s">
        <v>14</v>
      </c>
      <c r="C525" s="53" t="n">
        <v>-70479962.3374482</v>
      </c>
      <c r="D525" s="53" t="n">
        <v>13937296.0254602</v>
      </c>
    </row>
    <row r="526" customFormat="false" ht="12" hidden="false" customHeight="true" outlineLevel="0" collapsed="false">
      <c r="A526" s="51" t="n">
        <v>37238</v>
      </c>
      <c r="B526" s="52" t="s">
        <v>14</v>
      </c>
      <c r="C526" s="53" t="n">
        <v>-71366576.3247493</v>
      </c>
      <c r="D526" s="53" t="n">
        <v>-2963467.90576352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453" activePane="bottomRight" state="frozen"/>
      <selection pane="topLeft" activeCell="A1" activeCellId="0" sqref="A1"/>
      <selection pane="topRight" activeCell="B1" activeCellId="0" sqref="B1"/>
      <selection pane="bottomLeft" activeCell="A453" activeCellId="0" sqref="A453"/>
      <selection pane="bottomRight" activeCell="G467" activeCellId="0" sqref="G4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5" min="4" style="0" width="8.7"/>
    <col collapsed="false" customWidth="true" hidden="false" outlineLevel="0" max="6" min="6" style="0" width="7.99"/>
    <col collapsed="false" customWidth="true" hidden="false" outlineLevel="0" max="9" min="7" style="0" width="12.85"/>
    <col collapsed="false" customWidth="true" hidden="false" outlineLevel="0" max="11" min="11" style="0" width="10.13"/>
    <col collapsed="false" customWidth="true" hidden="false" outlineLevel="0" max="12" min="12" style="0" width="11.85"/>
    <col collapsed="false" customWidth="true" hidden="false" outlineLevel="0" max="14" min="13" style="0" width="12.28"/>
  </cols>
  <sheetData>
    <row r="1" customFormat="false" ht="15.75" hidden="false" customHeight="false" outlineLevel="0" collapsed="false">
      <c r="A1" s="54" t="s">
        <v>15</v>
      </c>
      <c r="B1" s="54"/>
      <c r="C1" s="54"/>
      <c r="D1" s="54"/>
      <c r="E1" s="55"/>
      <c r="G1" s="54" t="s">
        <v>16</v>
      </c>
      <c r="H1" s="54"/>
      <c r="I1" s="54"/>
    </row>
    <row r="2" customFormat="false" ht="12.75" hidden="false" customHeight="false" outlineLevel="0" collapsed="false">
      <c r="A2" s="56" t="s">
        <v>2</v>
      </c>
      <c r="B2" s="57" t="s">
        <v>17</v>
      </c>
      <c r="C2" s="57" t="s">
        <v>18</v>
      </c>
      <c r="D2" s="58" t="s">
        <v>19</v>
      </c>
      <c r="E2" s="59"/>
      <c r="G2" s="60" t="s">
        <v>17</v>
      </c>
      <c r="H2" s="58" t="s">
        <v>18</v>
      </c>
      <c r="I2" s="60" t="s">
        <v>19</v>
      </c>
    </row>
    <row r="3" customFormat="false" ht="12.75" hidden="false" customHeight="false" outlineLevel="0" collapsed="false">
      <c r="A3" s="48" t="n">
        <v>36529</v>
      </c>
      <c r="B3" s="61" t="n">
        <v>6202</v>
      </c>
      <c r="C3" s="61" t="n">
        <v>15005</v>
      </c>
      <c r="D3" s="61" t="n">
        <v>18953.1278477548</v>
      </c>
      <c r="E3" s="61"/>
      <c r="F3" s="48" t="n">
        <v>36529</v>
      </c>
      <c r="G3" s="61" t="n">
        <v>-60</v>
      </c>
      <c r="H3" s="61" t="n">
        <v>4334.13811136136</v>
      </c>
      <c r="I3" s="61" t="n">
        <v>4377.83786063254</v>
      </c>
    </row>
    <row r="4" customFormat="false" ht="12.75" hidden="false" customHeight="false" outlineLevel="0" collapsed="false">
      <c r="A4" s="48" t="n">
        <v>36530</v>
      </c>
      <c r="B4" s="61" t="n">
        <v>8340</v>
      </c>
      <c r="C4" s="61" t="n">
        <v>15001</v>
      </c>
      <c r="D4" s="61" t="n">
        <v>20097.5422357988</v>
      </c>
      <c r="E4" s="61"/>
      <c r="F4" s="48" t="n">
        <v>36530</v>
      </c>
      <c r="G4" s="61" t="n">
        <v>-71</v>
      </c>
      <c r="H4" s="61" t="n">
        <v>314.492706650229</v>
      </c>
      <c r="I4" s="61" t="n">
        <v>7173.21776534191</v>
      </c>
    </row>
    <row r="5" customFormat="false" ht="12.75" hidden="false" customHeight="false" outlineLevel="0" collapsed="false">
      <c r="A5" s="48" t="n">
        <v>36531</v>
      </c>
      <c r="B5" s="61" t="n">
        <v>7958</v>
      </c>
      <c r="C5" s="61" t="n">
        <v>14773</v>
      </c>
      <c r="D5" s="61" t="n">
        <v>19458.5242666618</v>
      </c>
      <c r="E5" s="61"/>
      <c r="F5" s="48" t="n">
        <v>36531</v>
      </c>
      <c r="G5" s="61" t="n">
        <v>-63</v>
      </c>
      <c r="H5" s="61" t="n">
        <v>1796.68654355904</v>
      </c>
      <c r="I5" s="61" t="n">
        <v>689.756646531092</v>
      </c>
    </row>
    <row r="6" customFormat="false" ht="12.75" hidden="false" customHeight="false" outlineLevel="0" collapsed="false">
      <c r="A6" s="48" t="n">
        <v>36532</v>
      </c>
      <c r="B6" s="61" t="n">
        <v>4622</v>
      </c>
      <c r="C6" s="61" t="n">
        <v>9435</v>
      </c>
      <c r="D6" s="61" t="n">
        <v>14673.9862339321</v>
      </c>
      <c r="E6" s="61"/>
      <c r="F6" s="48" t="n">
        <v>36532</v>
      </c>
      <c r="G6" s="61" t="n">
        <v>2168</v>
      </c>
      <c r="H6" s="61" t="n">
        <v>1810.70335639717</v>
      </c>
      <c r="I6" s="61" t="n">
        <v>15634.9287264481</v>
      </c>
    </row>
    <row r="7" customFormat="false" ht="12.75" hidden="false" customHeight="false" outlineLevel="0" collapsed="false">
      <c r="A7" s="48" t="n">
        <v>36535</v>
      </c>
      <c r="B7" s="61" t="n">
        <v>4105</v>
      </c>
      <c r="C7" s="61" t="n">
        <v>14660</v>
      </c>
      <c r="D7" s="61" t="n">
        <v>18279.3547269853</v>
      </c>
      <c r="E7" s="61"/>
      <c r="F7" s="48" t="n">
        <v>36535</v>
      </c>
      <c r="G7" s="61" t="n">
        <v>22</v>
      </c>
      <c r="H7" s="61" t="n">
        <v>1352.36877597077</v>
      </c>
      <c r="I7" s="61" t="n">
        <v>1848.66083044543</v>
      </c>
    </row>
    <row r="8" customFormat="false" ht="12.75" hidden="false" customHeight="false" outlineLevel="0" collapsed="false">
      <c r="A8" s="48" t="n">
        <v>36536</v>
      </c>
      <c r="B8" s="61" t="n">
        <v>1476</v>
      </c>
      <c r="C8" s="61" t="n">
        <v>14934</v>
      </c>
      <c r="D8" s="61" t="n">
        <v>17903.9551221716</v>
      </c>
      <c r="E8" s="61"/>
      <c r="F8" s="48" t="n">
        <v>36536</v>
      </c>
      <c r="G8" s="61" t="n">
        <v>-3716</v>
      </c>
      <c r="H8" s="61" t="n">
        <v>-780.075888751127</v>
      </c>
      <c r="I8" s="61" t="n">
        <v>-7437.82562829548</v>
      </c>
    </row>
    <row r="9" customFormat="false" ht="12.75" hidden="false" customHeight="false" outlineLevel="0" collapsed="false">
      <c r="A9" s="48" t="n">
        <v>36537</v>
      </c>
      <c r="B9" s="61" t="n">
        <v>878</v>
      </c>
      <c r="C9" s="61" t="n">
        <v>14598</v>
      </c>
      <c r="D9" s="61" t="n">
        <v>17470.2763499307</v>
      </c>
      <c r="E9" s="61"/>
      <c r="F9" s="48" t="n">
        <v>36537</v>
      </c>
      <c r="G9" s="61" t="n">
        <v>-2650</v>
      </c>
      <c r="H9" s="61" t="n">
        <v>408.727642819151</v>
      </c>
      <c r="I9" s="61" t="n">
        <v>-1836.28975567968</v>
      </c>
    </row>
    <row r="10" customFormat="false" ht="12.75" hidden="false" customHeight="false" outlineLevel="0" collapsed="false">
      <c r="A10" s="48" t="n">
        <v>36538</v>
      </c>
      <c r="B10" s="61" t="n">
        <v>825</v>
      </c>
      <c r="C10" s="61" t="n">
        <v>15072</v>
      </c>
      <c r="D10" s="61" t="n">
        <v>18123.7096490568</v>
      </c>
      <c r="E10" s="61"/>
      <c r="F10" s="48" t="n">
        <v>36538</v>
      </c>
      <c r="G10" s="61" t="n">
        <v>-1224</v>
      </c>
      <c r="H10" s="61" t="n">
        <v>1373.28543480854</v>
      </c>
      <c r="I10" s="61" t="n">
        <v>1430.26502107213</v>
      </c>
    </row>
    <row r="11" customFormat="false" ht="12.75" hidden="false" customHeight="false" outlineLevel="0" collapsed="false">
      <c r="A11" s="48" t="n">
        <v>36539</v>
      </c>
      <c r="B11" s="61" t="n">
        <v>2108</v>
      </c>
      <c r="C11" s="61" t="n">
        <v>15064</v>
      </c>
      <c r="D11" s="61" t="n">
        <v>18495.285206044</v>
      </c>
      <c r="E11" s="61"/>
      <c r="F11" s="48" t="n">
        <v>36539</v>
      </c>
      <c r="G11" s="61" t="n">
        <v>16</v>
      </c>
      <c r="H11" s="61" t="n">
        <v>-2202.70995363008</v>
      </c>
      <c r="I11" s="61" t="n">
        <v>2008.04219804655</v>
      </c>
    </row>
    <row r="12" customFormat="false" ht="12.75" hidden="false" customHeight="false" outlineLevel="0" collapsed="false">
      <c r="A12" s="48" t="n">
        <v>36542</v>
      </c>
      <c r="B12" s="61" t="n">
        <v>2108</v>
      </c>
      <c r="C12" s="61" t="n">
        <v>15064</v>
      </c>
      <c r="D12" s="61" t="n">
        <v>18500.5286100941</v>
      </c>
      <c r="E12" s="61"/>
      <c r="F12" s="48" t="n">
        <v>36542</v>
      </c>
      <c r="G12" s="61" t="n">
        <v>0</v>
      </c>
      <c r="H12" s="61" t="n">
        <v>142.153152352325</v>
      </c>
      <c r="I12" s="61" t="n">
        <v>1613.23354916581</v>
      </c>
    </row>
    <row r="13" customFormat="false" ht="12.75" hidden="false" customHeight="false" outlineLevel="0" collapsed="false">
      <c r="A13" s="48" t="n">
        <v>36543</v>
      </c>
      <c r="B13" s="61" t="n">
        <v>1548</v>
      </c>
      <c r="C13" s="61" t="n">
        <v>15529</v>
      </c>
      <c r="D13" s="61" t="n">
        <v>18639.3588246625</v>
      </c>
      <c r="E13" s="61"/>
      <c r="F13" s="48" t="n">
        <v>36543</v>
      </c>
      <c r="G13" s="61" t="n">
        <v>611</v>
      </c>
      <c r="H13" s="61" t="n">
        <v>229.141900667528</v>
      </c>
      <c r="I13" s="61" t="n">
        <v>6742.82920980687</v>
      </c>
    </row>
    <row r="14" customFormat="false" ht="12.75" hidden="false" customHeight="false" outlineLevel="0" collapsed="false">
      <c r="A14" s="48" t="n">
        <v>36544</v>
      </c>
      <c r="B14" s="61" t="n">
        <v>2733</v>
      </c>
      <c r="C14" s="61" t="n">
        <v>16814</v>
      </c>
      <c r="D14" s="61" t="n">
        <v>20263.0536376987</v>
      </c>
      <c r="E14" s="61"/>
      <c r="F14" s="48" t="n">
        <v>36544</v>
      </c>
      <c r="G14" s="61" t="n">
        <v>-1055</v>
      </c>
      <c r="H14" s="61" t="n">
        <v>1588.70303675751</v>
      </c>
      <c r="I14" s="61" t="n">
        <v>1756.53899064674</v>
      </c>
    </row>
    <row r="15" customFormat="false" ht="12.75" hidden="false" customHeight="false" outlineLevel="0" collapsed="false">
      <c r="A15" s="48" t="n">
        <v>36545</v>
      </c>
      <c r="B15" s="61" t="n">
        <v>5171</v>
      </c>
      <c r="C15" s="61" t="n">
        <v>15730</v>
      </c>
      <c r="D15" s="61" t="n">
        <v>19965.0323123177</v>
      </c>
      <c r="E15" s="61"/>
      <c r="F15" s="48" t="n">
        <v>36545</v>
      </c>
      <c r="G15" s="61" t="n">
        <v>825</v>
      </c>
      <c r="H15" s="61" t="n">
        <v>-3223.77849657338</v>
      </c>
      <c r="I15" s="61" t="n">
        <v>2549.91203739856</v>
      </c>
    </row>
    <row r="16" customFormat="false" ht="12.75" hidden="false" customHeight="false" outlineLevel="0" collapsed="false">
      <c r="A16" s="48" t="n">
        <v>36546</v>
      </c>
      <c r="B16" s="61" t="n">
        <v>4559</v>
      </c>
      <c r="C16" s="61" t="n">
        <v>14939</v>
      </c>
      <c r="D16" s="61" t="n">
        <v>19286.0151720171</v>
      </c>
      <c r="E16" s="61"/>
      <c r="F16" s="48" t="n">
        <v>36546</v>
      </c>
      <c r="G16" s="61" t="n">
        <v>186</v>
      </c>
      <c r="H16" s="61" t="n">
        <v>1349.28669328639</v>
      </c>
      <c r="I16" s="61" t="n">
        <v>16012.1215231129</v>
      </c>
    </row>
    <row r="17" customFormat="false" ht="12.75" hidden="false" customHeight="false" outlineLevel="0" collapsed="false">
      <c r="A17" s="48" t="n">
        <v>36549</v>
      </c>
      <c r="B17" s="61" t="n">
        <v>9160</v>
      </c>
      <c r="C17" s="61" t="n">
        <v>15023</v>
      </c>
      <c r="D17" s="61" t="n">
        <v>20467.4800519858</v>
      </c>
      <c r="E17" s="61"/>
      <c r="F17" s="48" t="n">
        <v>36549</v>
      </c>
      <c r="G17" s="61" t="n">
        <v>4128</v>
      </c>
      <c r="H17" s="61" t="n">
        <v>-817.443747933355</v>
      </c>
      <c r="I17" s="61" t="n">
        <v>-266.377364455183</v>
      </c>
    </row>
    <row r="18" customFormat="false" ht="12.75" hidden="false" customHeight="false" outlineLevel="0" collapsed="false">
      <c r="A18" s="48" t="n">
        <v>36550</v>
      </c>
      <c r="B18" s="61" t="n">
        <v>8434</v>
      </c>
      <c r="C18" s="61" t="n">
        <v>1534</v>
      </c>
      <c r="D18" s="61" t="n">
        <v>13298.9239384324</v>
      </c>
      <c r="E18" s="61"/>
      <c r="F18" s="48" t="n">
        <v>36550</v>
      </c>
      <c r="G18" s="61" t="n">
        <v>5678</v>
      </c>
      <c r="H18" s="61" t="n">
        <v>1872.25917260602</v>
      </c>
      <c r="I18" s="61" t="n">
        <v>8447.88080955863</v>
      </c>
    </row>
    <row r="19" customFormat="false" ht="12.75" hidden="false" customHeight="false" outlineLevel="0" collapsed="false">
      <c r="A19" s="48" t="n">
        <v>36551</v>
      </c>
      <c r="B19" s="61" t="n">
        <v>8434</v>
      </c>
      <c r="C19" s="61" t="n">
        <v>15354</v>
      </c>
      <c r="D19" s="61" t="n">
        <v>20253.9473623983</v>
      </c>
      <c r="E19" s="61"/>
      <c r="F19" s="48" t="n">
        <v>36551</v>
      </c>
      <c r="G19" s="61" t="n">
        <v>-1623</v>
      </c>
      <c r="H19" s="61" t="n">
        <v>6448.30038226187</v>
      </c>
      <c r="I19" s="61" t="n">
        <v>14423.6608619626</v>
      </c>
    </row>
    <row r="20" customFormat="false" ht="12.75" hidden="false" customHeight="false" outlineLevel="0" collapsed="false">
      <c r="A20" s="48" t="n">
        <v>36552</v>
      </c>
      <c r="B20" s="61" t="n">
        <v>13532</v>
      </c>
      <c r="C20" s="61" t="n">
        <v>15234</v>
      </c>
      <c r="D20" s="61" t="n">
        <v>23172.1467635608</v>
      </c>
      <c r="E20" s="61"/>
      <c r="F20" s="48" t="n">
        <v>36552</v>
      </c>
      <c r="G20" s="61" t="n">
        <v>3945</v>
      </c>
      <c r="H20" s="61" t="n">
        <v>-1585.42887221987</v>
      </c>
      <c r="I20" s="61" t="n">
        <v>7145.58528886764</v>
      </c>
    </row>
    <row r="21" customFormat="false" ht="12.75" hidden="false" customHeight="false" outlineLevel="0" collapsed="false">
      <c r="A21" s="48" t="n">
        <v>36553</v>
      </c>
      <c r="B21" s="61" t="n">
        <v>37494</v>
      </c>
      <c r="C21" s="61" t="n">
        <v>15653</v>
      </c>
      <c r="D21" s="61" t="n">
        <v>41909.9781353903</v>
      </c>
      <c r="E21" s="61"/>
      <c r="F21" s="48" t="n">
        <v>36553</v>
      </c>
      <c r="G21" s="61" t="n">
        <v>-3393</v>
      </c>
      <c r="H21" s="61" t="n">
        <v>899.046049036311</v>
      </c>
      <c r="I21" s="61" t="n">
        <v>-2319.92463514194</v>
      </c>
    </row>
    <row r="22" customFormat="false" ht="12.75" hidden="false" customHeight="false" outlineLevel="0" collapsed="false">
      <c r="A22" s="48" t="n">
        <v>36556</v>
      </c>
      <c r="B22" s="61" t="n">
        <v>20441</v>
      </c>
      <c r="C22" s="61" t="n">
        <v>16278</v>
      </c>
      <c r="D22" s="61" t="n">
        <v>28046.09146562</v>
      </c>
      <c r="E22" s="61"/>
      <c r="F22" s="48" t="n">
        <v>36556</v>
      </c>
      <c r="G22" s="61" t="n">
        <v>10219</v>
      </c>
      <c r="H22" s="61" t="n">
        <v>1584.45039595705</v>
      </c>
      <c r="I22" s="61" t="n">
        <v>6494.17001044873</v>
      </c>
    </row>
    <row r="23" customFormat="false" ht="12.75" hidden="false" customHeight="false" outlineLevel="0" collapsed="false">
      <c r="A23" s="48" t="n">
        <v>36557</v>
      </c>
      <c r="B23" s="61" t="n">
        <v>23642</v>
      </c>
      <c r="C23" s="61" t="n">
        <v>16303</v>
      </c>
      <c r="D23" s="61" t="n">
        <v>30717.8958577504</v>
      </c>
      <c r="E23" s="61"/>
      <c r="F23" s="48" t="n">
        <v>36557</v>
      </c>
      <c r="G23" s="61" t="n">
        <v>4342</v>
      </c>
      <c r="H23" s="61" t="n">
        <v>-5496.87630739227</v>
      </c>
      <c r="I23" s="61" t="n">
        <v>-1218.2020730824</v>
      </c>
    </row>
    <row r="24" customFormat="false" ht="12.75" hidden="false" customHeight="false" outlineLevel="0" collapsed="false">
      <c r="A24" s="48" t="n">
        <v>36558</v>
      </c>
      <c r="B24" s="61" t="n">
        <v>28415</v>
      </c>
      <c r="C24" s="61" t="n">
        <v>16415</v>
      </c>
      <c r="D24" s="61" t="n">
        <v>34581.3187592049</v>
      </c>
      <c r="E24" s="61"/>
      <c r="F24" s="48" t="n">
        <v>36558</v>
      </c>
      <c r="G24" s="61" t="n">
        <v>6500</v>
      </c>
      <c r="H24" s="61" t="n">
        <v>71.837588654472</v>
      </c>
      <c r="I24" s="61" t="n">
        <v>15087.8753949876</v>
      </c>
    </row>
    <row r="25" customFormat="false" ht="12.75" hidden="false" customHeight="false" outlineLevel="0" collapsed="false">
      <c r="A25" s="48" t="n">
        <v>36559</v>
      </c>
      <c r="B25" s="61" t="n">
        <v>23955</v>
      </c>
      <c r="C25" s="61" t="n">
        <v>16133</v>
      </c>
      <c r="D25" s="61" t="n">
        <v>30858.4259506971</v>
      </c>
      <c r="E25" s="61"/>
      <c r="F25" s="48" t="n">
        <v>36559</v>
      </c>
      <c r="G25" s="61" t="n">
        <v>-6856</v>
      </c>
      <c r="H25" s="61" t="n">
        <v>-2423.62709799399</v>
      </c>
      <c r="I25" s="61" t="n">
        <v>-9344.84177862313</v>
      </c>
    </row>
    <row r="26" customFormat="false" ht="12.75" hidden="false" customHeight="false" outlineLevel="0" collapsed="false">
      <c r="A26" s="48" t="n">
        <v>36560</v>
      </c>
      <c r="B26" s="61" t="n">
        <v>21529</v>
      </c>
      <c r="C26" s="61" t="n">
        <v>16012</v>
      </c>
      <c r="D26" s="61" t="n">
        <v>28426.0468752538</v>
      </c>
      <c r="E26" s="61"/>
      <c r="F26" s="48" t="n">
        <v>36560</v>
      </c>
      <c r="G26" s="61" t="n">
        <v>8612</v>
      </c>
      <c r="H26" s="61" t="n">
        <v>-9.17846657995271</v>
      </c>
      <c r="I26" s="61" t="n">
        <v>8002.05713321753</v>
      </c>
    </row>
    <row r="27" customFormat="false" ht="12.75" hidden="false" customHeight="false" outlineLevel="0" collapsed="false">
      <c r="A27" s="48" t="n">
        <v>36563</v>
      </c>
      <c r="B27" s="61" t="n">
        <v>12867</v>
      </c>
      <c r="C27" s="61" t="n">
        <v>17182</v>
      </c>
      <c r="D27" s="61" t="n">
        <v>23826.2112551941</v>
      </c>
      <c r="E27" s="61"/>
      <c r="F27" s="48" t="n">
        <v>36563</v>
      </c>
      <c r="G27" s="61" t="n">
        <v>-11399</v>
      </c>
      <c r="H27" s="61" t="n">
        <v>1678.46391106899</v>
      </c>
      <c r="I27" s="61" t="n">
        <v>-1396.41896940251</v>
      </c>
    </row>
    <row r="28" customFormat="false" ht="12.75" hidden="false" customHeight="false" outlineLevel="0" collapsed="false">
      <c r="A28" s="48" t="n">
        <v>36564</v>
      </c>
      <c r="B28" s="61" t="n">
        <v>9080</v>
      </c>
      <c r="C28" s="61" t="n">
        <v>17121</v>
      </c>
      <c r="D28" s="61" t="n">
        <v>22073.9668546216</v>
      </c>
      <c r="E28" s="61"/>
      <c r="F28" s="48" t="n">
        <v>36564</v>
      </c>
      <c r="G28" s="61" t="n">
        <v>-9897</v>
      </c>
      <c r="H28" s="61" t="n">
        <v>5564.98686026109</v>
      </c>
      <c r="I28" s="61" t="n">
        <v>-10508.5366793751</v>
      </c>
    </row>
    <row r="29" customFormat="false" ht="12.75" hidden="false" customHeight="false" outlineLevel="0" collapsed="false">
      <c r="A29" s="48" t="n">
        <v>36565</v>
      </c>
      <c r="B29" s="61" t="n">
        <v>6247</v>
      </c>
      <c r="C29" s="61" t="n">
        <v>17348</v>
      </c>
      <c r="D29" s="61" t="n">
        <v>21005.4764291992</v>
      </c>
      <c r="E29" s="61"/>
      <c r="F29" s="48" t="n">
        <v>36565</v>
      </c>
      <c r="G29" s="61" t="n">
        <v>-1065</v>
      </c>
      <c r="H29" s="61" t="n">
        <v>-226.124664474746</v>
      </c>
      <c r="I29" s="61" t="n">
        <v>-1103.26959141668</v>
      </c>
    </row>
    <row r="30" customFormat="false" ht="12.75" hidden="false" customHeight="false" outlineLevel="0" collapsed="false">
      <c r="A30" s="48" t="n">
        <v>36566</v>
      </c>
      <c r="B30" s="61" t="n">
        <v>8749</v>
      </c>
      <c r="C30" s="61" t="n">
        <v>17536</v>
      </c>
      <c r="D30" s="61" t="n">
        <v>22304.938388005</v>
      </c>
      <c r="E30" s="61"/>
      <c r="F30" s="48" t="n">
        <v>36566</v>
      </c>
      <c r="G30" s="61" t="n">
        <v>3781</v>
      </c>
      <c r="H30" s="61" t="n">
        <v>2357.53070209011</v>
      </c>
      <c r="I30" s="61" t="n">
        <v>10042.07487813</v>
      </c>
    </row>
    <row r="31" customFormat="false" ht="12.75" hidden="false" customHeight="false" outlineLevel="0" collapsed="false">
      <c r="A31" s="48" t="n">
        <v>36567</v>
      </c>
      <c r="B31" s="61" t="n">
        <v>8749</v>
      </c>
      <c r="C31" s="61" t="n">
        <v>17536</v>
      </c>
      <c r="D31" s="61" t="n">
        <v>22312.6747172357</v>
      </c>
      <c r="E31" s="61"/>
      <c r="F31" s="48" t="n">
        <v>36567</v>
      </c>
      <c r="G31" s="61" t="n">
        <v>256</v>
      </c>
      <c r="H31" s="61" t="n">
        <v>11311.9959606158</v>
      </c>
      <c r="I31" s="61" t="n">
        <v>13787.8924842785</v>
      </c>
    </row>
    <row r="32" customFormat="false" ht="12.75" hidden="false" customHeight="false" outlineLevel="0" collapsed="false">
      <c r="A32" s="48" t="n">
        <v>36570</v>
      </c>
      <c r="B32" s="61" t="n">
        <v>10870</v>
      </c>
      <c r="C32" s="61" t="n">
        <v>19679</v>
      </c>
      <c r="D32" s="61" t="n">
        <v>25252.9600806166</v>
      </c>
      <c r="E32" s="61"/>
      <c r="F32" s="48" t="n">
        <v>36570</v>
      </c>
      <c r="G32" s="61" t="n">
        <v>-1860</v>
      </c>
      <c r="H32" s="61" t="n">
        <v>3179.28778785219</v>
      </c>
      <c r="I32" s="61" t="n">
        <v>10240.7652490195</v>
      </c>
    </row>
    <row r="33" customFormat="false" ht="12.75" hidden="false" customHeight="false" outlineLevel="0" collapsed="false">
      <c r="A33" s="48" t="n">
        <v>36571</v>
      </c>
      <c r="B33" s="61" t="n">
        <v>10870</v>
      </c>
      <c r="C33" s="61" t="n">
        <v>19478</v>
      </c>
      <c r="D33" s="61" t="n">
        <v>24951.253275489</v>
      </c>
      <c r="E33" s="61"/>
      <c r="F33" s="48" t="n">
        <v>36571</v>
      </c>
      <c r="G33" s="61" t="n">
        <v>3667</v>
      </c>
      <c r="H33" s="61" t="n">
        <v>339.683558163911</v>
      </c>
      <c r="I33" s="61" t="n">
        <v>3810.79051735306</v>
      </c>
    </row>
    <row r="34" customFormat="false" ht="12.75" hidden="false" customHeight="false" outlineLevel="0" collapsed="false">
      <c r="A34" s="48" t="n">
        <v>36572</v>
      </c>
      <c r="B34" s="61" t="n">
        <v>14366</v>
      </c>
      <c r="C34" s="61" t="n">
        <v>19651</v>
      </c>
      <c r="D34" s="61" t="n">
        <v>26799.822059149</v>
      </c>
      <c r="E34" s="61"/>
      <c r="F34" s="48" t="n">
        <v>36572</v>
      </c>
      <c r="G34" s="61" t="n">
        <v>-2656</v>
      </c>
      <c r="H34" s="61" t="n">
        <v>3793.05163611559</v>
      </c>
      <c r="I34" s="61" t="n">
        <v>-482.211721679213</v>
      </c>
    </row>
    <row r="35" customFormat="false" ht="12.75" hidden="false" customHeight="false" outlineLevel="0" collapsed="false">
      <c r="A35" s="48" t="n">
        <v>36573</v>
      </c>
      <c r="B35" s="61" t="n">
        <v>15335</v>
      </c>
      <c r="C35" s="61" t="n">
        <v>19069</v>
      </c>
      <c r="D35" s="61" t="n">
        <v>27101.417257559</v>
      </c>
      <c r="E35" s="61"/>
      <c r="F35" s="48" t="n">
        <v>36573</v>
      </c>
      <c r="G35" s="61" t="n">
        <v>7290</v>
      </c>
      <c r="H35" s="61" t="n">
        <v>3174.6914355662</v>
      </c>
      <c r="I35" s="61" t="n">
        <v>-5985.99511459709</v>
      </c>
    </row>
    <row r="36" customFormat="false" ht="12.75" hidden="false" customHeight="false" outlineLevel="0" collapsed="false">
      <c r="A36" s="48" t="n">
        <v>36574</v>
      </c>
      <c r="B36" s="61" t="n">
        <v>16668</v>
      </c>
      <c r="C36" s="61" t="n">
        <v>20140</v>
      </c>
      <c r="D36" s="61" t="n">
        <v>28288.8810593551</v>
      </c>
      <c r="E36" s="61"/>
      <c r="F36" s="48" t="n">
        <v>36574</v>
      </c>
      <c r="G36" s="61" t="n">
        <v>-1961</v>
      </c>
      <c r="H36" s="61" t="n">
        <v>-333.978952569693</v>
      </c>
      <c r="I36" s="61" t="n">
        <v>-4320.66595333785</v>
      </c>
    </row>
    <row r="37" customFormat="false" ht="12.75" hidden="false" customHeight="false" outlineLevel="0" collapsed="false">
      <c r="A37" s="48" t="n">
        <v>36577</v>
      </c>
      <c r="B37" s="61" t="n">
        <v>16668</v>
      </c>
      <c r="C37" s="61" t="n">
        <v>20140</v>
      </c>
      <c r="D37" s="61" t="n">
        <v>28285.2136564378</v>
      </c>
      <c r="E37" s="61"/>
      <c r="F37" s="48" t="n">
        <v>36577</v>
      </c>
      <c r="G37" s="61" t="n">
        <v>0</v>
      </c>
      <c r="H37" s="61" t="n">
        <v>0</v>
      </c>
      <c r="I37" s="61" t="n">
        <v>2350.39377052701</v>
      </c>
    </row>
    <row r="38" customFormat="false" ht="12.75" hidden="false" customHeight="false" outlineLevel="0" collapsed="false">
      <c r="A38" s="48" t="n">
        <v>36578</v>
      </c>
      <c r="B38" s="61" t="n">
        <v>13191</v>
      </c>
      <c r="C38" s="61" t="n">
        <v>20140</v>
      </c>
      <c r="D38" s="61" t="n">
        <v>26410.0088525229</v>
      </c>
      <c r="E38" s="61"/>
      <c r="F38" s="48" t="n">
        <v>36578</v>
      </c>
      <c r="G38" s="61" t="n">
        <v>-10512</v>
      </c>
      <c r="H38" s="61" t="n">
        <v>-5693.32470252739</v>
      </c>
      <c r="I38" s="61" t="n">
        <v>-18016.1767169836</v>
      </c>
    </row>
    <row r="39" customFormat="false" ht="12.75" hidden="false" customHeight="false" outlineLevel="0" collapsed="false">
      <c r="A39" s="48" t="n">
        <v>36579</v>
      </c>
      <c r="B39" s="61" t="n">
        <v>10014</v>
      </c>
      <c r="C39" s="61" t="n">
        <v>19917</v>
      </c>
      <c r="D39" s="61" t="n">
        <v>24762.3991594382</v>
      </c>
      <c r="E39" s="61"/>
      <c r="F39" s="48" t="n">
        <v>36579</v>
      </c>
      <c r="G39" s="61" t="n">
        <v>324</v>
      </c>
      <c r="H39" s="61" t="n">
        <v>-2555.43641516704</v>
      </c>
      <c r="I39" s="61" t="n">
        <v>-2005.13819131117</v>
      </c>
    </row>
    <row r="40" customFormat="false" ht="12.75" hidden="false" customHeight="false" outlineLevel="0" collapsed="false">
      <c r="A40" s="48" t="n">
        <v>36580</v>
      </c>
      <c r="B40" s="61" t="n">
        <v>10014</v>
      </c>
      <c r="C40" s="61" t="n">
        <v>19917</v>
      </c>
      <c r="D40" s="61" t="n">
        <v>24762.0583171724</v>
      </c>
      <c r="E40" s="61"/>
      <c r="F40" s="48" t="n">
        <v>36580</v>
      </c>
      <c r="G40" s="61" t="n">
        <v>1456</v>
      </c>
      <c r="H40" s="61" t="n">
        <v>4397.82668514673</v>
      </c>
      <c r="I40" s="61" t="n">
        <v>7499.93510425638</v>
      </c>
    </row>
    <row r="41" customFormat="false" ht="12.75" hidden="false" customHeight="false" outlineLevel="0" collapsed="false">
      <c r="A41" s="48" t="n">
        <v>36581</v>
      </c>
      <c r="B41" s="61" t="n">
        <v>4316</v>
      </c>
      <c r="C41" s="61" t="n">
        <v>18766</v>
      </c>
      <c r="D41" s="61" t="n">
        <v>21972.9130700348</v>
      </c>
      <c r="E41" s="61"/>
      <c r="F41" s="48" t="n">
        <v>36581</v>
      </c>
      <c r="G41" s="61" t="n">
        <v>-96</v>
      </c>
      <c r="H41" s="61" t="n">
        <v>1022.22879183659</v>
      </c>
      <c r="I41" s="61" t="n">
        <v>15577.4784466428</v>
      </c>
    </row>
    <row r="42" customFormat="false" ht="12.75" hidden="false" customHeight="false" outlineLevel="0" collapsed="false">
      <c r="A42" s="48" t="n">
        <v>36584</v>
      </c>
      <c r="B42" s="61" t="n">
        <v>3630</v>
      </c>
      <c r="C42" s="61" t="n">
        <v>18932</v>
      </c>
      <c r="D42" s="61" t="n">
        <v>22015.8649404343</v>
      </c>
      <c r="E42" s="61"/>
      <c r="F42" s="48" t="n">
        <v>36584</v>
      </c>
      <c r="G42" s="61" t="n">
        <v>-1558</v>
      </c>
      <c r="H42" s="61" t="n">
        <v>4149.88983478162</v>
      </c>
      <c r="I42" s="61" t="n">
        <v>19044.3864903425</v>
      </c>
    </row>
    <row r="43" customFormat="false" ht="12.75" hidden="false" customHeight="false" outlineLevel="0" collapsed="false">
      <c r="A43" s="48" t="n">
        <v>36585</v>
      </c>
      <c r="B43" s="61" t="n">
        <v>4746</v>
      </c>
      <c r="C43" s="61" t="n">
        <v>18675</v>
      </c>
      <c r="D43" s="61" t="n">
        <v>21626.4508618658</v>
      </c>
      <c r="E43" s="61"/>
      <c r="F43" s="48" t="n">
        <v>36585</v>
      </c>
      <c r="G43" s="61" t="n">
        <v>3356</v>
      </c>
      <c r="H43" s="61" t="n">
        <v>1873.84380051374</v>
      </c>
      <c r="I43" s="61" t="n">
        <v>7016.63528753324</v>
      </c>
    </row>
    <row r="44" customFormat="false" ht="12.75" hidden="false" customHeight="false" outlineLevel="0" collapsed="false">
      <c r="A44" s="48" t="n">
        <v>36586</v>
      </c>
      <c r="B44" s="61" t="n">
        <v>6518</v>
      </c>
      <c r="C44" s="61" t="n">
        <v>19343</v>
      </c>
      <c r="D44" s="61" t="n">
        <v>22613.3635801378</v>
      </c>
      <c r="E44" s="61"/>
      <c r="F44" s="48" t="n">
        <v>36586</v>
      </c>
      <c r="G44" s="61" t="n">
        <v>7338</v>
      </c>
      <c r="H44" s="61" t="n">
        <v>1843.86664116574</v>
      </c>
      <c r="I44" s="61" t="n">
        <v>23005.9685938815</v>
      </c>
    </row>
    <row r="45" customFormat="false" ht="12.75" hidden="false" customHeight="false" outlineLevel="0" collapsed="false">
      <c r="A45" s="48" t="n">
        <v>36587</v>
      </c>
      <c r="B45" s="61" t="n">
        <v>8636</v>
      </c>
      <c r="C45" s="61" t="n">
        <v>20249</v>
      </c>
      <c r="D45" s="61" t="n">
        <v>24132.64615501</v>
      </c>
      <c r="E45" s="61"/>
      <c r="F45" s="48" t="n">
        <v>36587</v>
      </c>
      <c r="G45" s="61" t="n">
        <v>8610</v>
      </c>
      <c r="H45" s="61" t="n">
        <v>2799.38032963832</v>
      </c>
      <c r="I45" s="61" t="n">
        <v>26689.3220334763</v>
      </c>
    </row>
    <row r="46" customFormat="false" ht="12.75" hidden="false" customHeight="false" outlineLevel="0" collapsed="false">
      <c r="A46" s="48" t="n">
        <v>36588</v>
      </c>
      <c r="B46" s="61" t="n">
        <v>9578</v>
      </c>
      <c r="C46" s="61" t="n">
        <v>20191</v>
      </c>
      <c r="D46" s="61" t="n">
        <v>24333.8952065489</v>
      </c>
      <c r="E46" s="61"/>
      <c r="F46" s="48" t="n">
        <v>36588</v>
      </c>
      <c r="G46" s="61" t="n">
        <v>818</v>
      </c>
      <c r="H46" s="61" t="n">
        <v>496.614913048128</v>
      </c>
      <c r="I46" s="61" t="n">
        <v>2410.78209159187</v>
      </c>
    </row>
    <row r="47" customFormat="false" ht="12.75" hidden="false" customHeight="false" outlineLevel="0" collapsed="false">
      <c r="A47" s="48" t="n">
        <v>36591</v>
      </c>
      <c r="B47" s="61" t="n">
        <v>9100</v>
      </c>
      <c r="C47" s="61" t="n">
        <v>6669</v>
      </c>
      <c r="D47" s="61" t="n">
        <v>15131.4167410394</v>
      </c>
      <c r="E47" s="61"/>
      <c r="F47" s="48" t="n">
        <v>36591</v>
      </c>
      <c r="G47" s="61" t="n">
        <v>4569</v>
      </c>
      <c r="H47" s="61" t="n">
        <v>2347.32649187437</v>
      </c>
      <c r="I47" s="61" t="n">
        <v>11993.5772414758</v>
      </c>
    </row>
    <row r="48" customFormat="false" ht="12.75" hidden="false" customHeight="false" outlineLevel="0" collapsed="false">
      <c r="A48" s="48" t="n">
        <v>36592</v>
      </c>
      <c r="B48" s="61" t="n">
        <v>6431</v>
      </c>
      <c r="C48" s="61" t="n">
        <v>20407</v>
      </c>
      <c r="D48" s="61" t="n">
        <v>23894.5957879366</v>
      </c>
      <c r="E48" s="61"/>
      <c r="F48" s="48" t="n">
        <v>36592</v>
      </c>
      <c r="G48" s="61" t="n">
        <v>1354</v>
      </c>
      <c r="H48" s="61" t="n">
        <v>1323.28229448928</v>
      </c>
      <c r="I48" s="61" t="n">
        <v>17782.6452483062</v>
      </c>
    </row>
    <row r="49" customFormat="false" ht="12.75" hidden="false" customHeight="false" outlineLevel="0" collapsed="false">
      <c r="A49" s="48" t="n">
        <v>36593</v>
      </c>
      <c r="B49" s="61" t="n">
        <v>7274</v>
      </c>
      <c r="C49" s="61" t="n">
        <v>20238</v>
      </c>
      <c r="D49" s="61" t="n">
        <v>23899.4132649184</v>
      </c>
      <c r="E49" s="61"/>
      <c r="F49" s="48" t="n">
        <v>36593</v>
      </c>
      <c r="G49" s="61" t="n">
        <v>2284</v>
      </c>
      <c r="H49" s="61" t="n">
        <v>3283.72378032431</v>
      </c>
      <c r="I49" s="61" t="n">
        <v>-1216.1197780166</v>
      </c>
    </row>
    <row r="50" customFormat="false" ht="12.75" hidden="false" customHeight="false" outlineLevel="0" collapsed="false">
      <c r="A50" s="48" t="n">
        <v>36594</v>
      </c>
      <c r="B50" s="61" t="n">
        <v>7925</v>
      </c>
      <c r="C50" s="61" t="n">
        <v>20374</v>
      </c>
      <c r="D50" s="61" t="n">
        <v>24198.7019817764</v>
      </c>
      <c r="E50" s="61"/>
      <c r="F50" s="48" t="n">
        <v>36594</v>
      </c>
      <c r="G50" s="61" t="n">
        <v>384</v>
      </c>
      <c r="H50" s="61" t="n">
        <v>1036.60431228413</v>
      </c>
      <c r="I50" s="61" t="n">
        <v>4572.56956831022</v>
      </c>
    </row>
    <row r="51" customFormat="false" ht="12.75" hidden="false" customHeight="false" outlineLevel="0" collapsed="false">
      <c r="A51" s="48" t="n">
        <v>36595</v>
      </c>
      <c r="B51" s="61" t="n">
        <v>8208</v>
      </c>
      <c r="C51" s="61" t="n">
        <v>20729</v>
      </c>
      <c r="D51" s="61" t="n">
        <v>24562.6125914386</v>
      </c>
      <c r="E51" s="61"/>
      <c r="F51" s="48" t="n">
        <v>36595</v>
      </c>
      <c r="G51" s="61" t="n">
        <v>2735</v>
      </c>
      <c r="H51" s="61" t="n">
        <v>-1496.30062702379</v>
      </c>
      <c r="I51" s="61" t="n">
        <v>4930.9972746952</v>
      </c>
    </row>
    <row r="52" customFormat="false" ht="12.75" hidden="false" customHeight="false" outlineLevel="0" collapsed="false">
      <c r="A52" s="48" t="n">
        <v>36598</v>
      </c>
      <c r="B52" s="61" t="n">
        <v>10214</v>
      </c>
      <c r="C52" s="61" t="n">
        <v>21278</v>
      </c>
      <c r="D52" s="61" t="n">
        <v>25895.5888308094</v>
      </c>
      <c r="E52" s="61"/>
      <c r="F52" s="48" t="n">
        <v>36598</v>
      </c>
      <c r="G52" s="61" t="n">
        <v>-3903</v>
      </c>
      <c r="H52" s="61" t="n">
        <v>915.587338919016</v>
      </c>
      <c r="I52" s="61" t="n">
        <v>-2186.18252176445</v>
      </c>
    </row>
    <row r="53" customFormat="false" ht="12.75" hidden="false" customHeight="false" outlineLevel="0" collapsed="false">
      <c r="A53" s="48" t="n">
        <v>36599</v>
      </c>
      <c r="B53" s="61" t="n">
        <v>10821</v>
      </c>
      <c r="C53" s="61" t="n">
        <v>20959</v>
      </c>
      <c r="D53" s="61" t="n">
        <v>25906.9064034773</v>
      </c>
      <c r="E53" s="61"/>
      <c r="F53" s="48" t="n">
        <v>36599</v>
      </c>
      <c r="G53" s="61" t="n">
        <v>2904</v>
      </c>
      <c r="H53" s="61" t="n">
        <v>12456.0745880856</v>
      </c>
      <c r="I53" s="61" t="n">
        <v>10430.1017451859</v>
      </c>
    </row>
    <row r="54" customFormat="false" ht="12.75" hidden="false" customHeight="false" outlineLevel="0" collapsed="false">
      <c r="A54" s="48" t="n">
        <v>36600</v>
      </c>
      <c r="B54" s="61" t="n">
        <v>13645</v>
      </c>
      <c r="C54" s="61" t="n">
        <v>21508</v>
      </c>
      <c r="D54" s="61" t="n">
        <v>27721.5721563697</v>
      </c>
      <c r="E54" s="61"/>
      <c r="F54" s="48" t="n">
        <v>36600</v>
      </c>
      <c r="G54" s="61" t="n">
        <v>1608</v>
      </c>
      <c r="H54" s="61" t="n">
        <v>5060.62552962837</v>
      </c>
      <c r="I54" s="61" t="n">
        <v>1216.64960440275</v>
      </c>
    </row>
    <row r="55" customFormat="false" ht="12.75" hidden="false" customHeight="false" outlineLevel="0" collapsed="false">
      <c r="A55" s="48" t="n">
        <v>36601</v>
      </c>
      <c r="B55" s="61" t="n">
        <v>13372</v>
      </c>
      <c r="C55" s="61" t="n">
        <v>21370</v>
      </c>
      <c r="D55" s="61" t="n">
        <v>27474.4289261999</v>
      </c>
      <c r="E55" s="61"/>
      <c r="F55" s="48" t="n">
        <v>36601</v>
      </c>
      <c r="G55" s="61" t="n">
        <v>-1979</v>
      </c>
      <c r="H55" s="61" t="n">
        <v>3067.94035419395</v>
      </c>
      <c r="I55" s="61" t="n">
        <v>9787.01555903168</v>
      </c>
    </row>
    <row r="56" customFormat="false" ht="12.75" hidden="false" customHeight="false" outlineLevel="0" collapsed="false">
      <c r="A56" s="48" t="n">
        <v>36602</v>
      </c>
      <c r="B56" s="61" t="n">
        <v>8153</v>
      </c>
      <c r="C56" s="61" t="n">
        <v>21801</v>
      </c>
      <c r="D56" s="61" t="n">
        <v>25618.4628777483</v>
      </c>
      <c r="E56" s="61"/>
      <c r="F56" s="48" t="n">
        <v>36602</v>
      </c>
      <c r="G56" s="61" t="n">
        <v>-138</v>
      </c>
      <c r="H56" s="61" t="n">
        <v>1891.52958102663</v>
      </c>
      <c r="I56" s="61" t="n">
        <v>-1511.71229385666</v>
      </c>
    </row>
    <row r="57" customFormat="false" ht="12.75" hidden="false" customHeight="false" outlineLevel="0" collapsed="false">
      <c r="A57" s="48" t="n">
        <v>36605</v>
      </c>
      <c r="B57" s="61" t="n">
        <v>13374</v>
      </c>
      <c r="C57" s="61" t="n">
        <v>21929</v>
      </c>
      <c r="D57" s="61" t="n">
        <v>27618.9119202336</v>
      </c>
      <c r="E57" s="61"/>
      <c r="F57" s="48" t="n">
        <v>36605</v>
      </c>
      <c r="G57" s="61" t="n">
        <v>-1935</v>
      </c>
      <c r="H57" s="61" t="n">
        <v>-4236.09347025077</v>
      </c>
      <c r="I57" s="61" t="n">
        <v>-8570.63203136222</v>
      </c>
    </row>
    <row r="58" customFormat="false" ht="12.75" hidden="false" customHeight="false" outlineLevel="0" collapsed="false">
      <c r="A58" s="48" t="n">
        <v>36606</v>
      </c>
      <c r="B58" s="61" t="n">
        <v>14934</v>
      </c>
      <c r="C58" s="61" t="n">
        <v>22256</v>
      </c>
      <c r="D58" s="61" t="n">
        <v>28741.2864475065</v>
      </c>
      <c r="E58" s="61"/>
      <c r="F58" s="48" t="n">
        <v>36606</v>
      </c>
      <c r="G58" s="61" t="n">
        <v>1374</v>
      </c>
      <c r="H58" s="61" t="n">
        <v>-1412.77524036634</v>
      </c>
      <c r="I58" s="61" t="n">
        <v>-3295.03526752126</v>
      </c>
    </row>
    <row r="59" customFormat="false" ht="12.75" hidden="false" customHeight="false" outlineLevel="0" collapsed="false">
      <c r="A59" s="48" t="n">
        <v>36607</v>
      </c>
      <c r="B59" s="61" t="n">
        <v>15502</v>
      </c>
      <c r="C59" s="61" t="n">
        <v>25757</v>
      </c>
      <c r="D59" s="61" t="n">
        <v>31787.6324093556</v>
      </c>
      <c r="E59" s="61"/>
      <c r="F59" s="48" t="n">
        <v>36607</v>
      </c>
      <c r="G59" s="61" t="n">
        <v>3834</v>
      </c>
      <c r="H59" s="61" t="n">
        <v>6822.19663957497</v>
      </c>
      <c r="I59" s="61" t="n">
        <v>5607.07801478615</v>
      </c>
    </row>
    <row r="60" customFormat="false" ht="12.75" hidden="false" customHeight="false" outlineLevel="0" collapsed="false">
      <c r="A60" s="48" t="n">
        <v>36608</v>
      </c>
      <c r="B60" s="61" t="n">
        <v>14892</v>
      </c>
      <c r="C60" s="61" t="n">
        <v>22618</v>
      </c>
      <c r="D60" s="61" t="n">
        <v>28952.6135623031</v>
      </c>
      <c r="E60" s="61"/>
      <c r="F60" s="48" t="n">
        <v>36608</v>
      </c>
      <c r="G60" s="61" t="n">
        <v>3337</v>
      </c>
      <c r="H60" s="61" t="n">
        <v>-1623.98845898167</v>
      </c>
      <c r="I60" s="61" t="n">
        <v>3390.15585228119</v>
      </c>
    </row>
    <row r="61" customFormat="false" ht="12.75" hidden="false" customHeight="false" outlineLevel="0" collapsed="false">
      <c r="A61" s="48" t="n">
        <v>36609</v>
      </c>
      <c r="B61" s="61" t="n">
        <v>18854</v>
      </c>
      <c r="C61" s="61" t="n">
        <v>22967</v>
      </c>
      <c r="D61" s="61" t="n">
        <v>31293.5735281501</v>
      </c>
      <c r="E61" s="61"/>
      <c r="F61" s="48" t="n">
        <v>36609</v>
      </c>
      <c r="G61" s="61" t="n">
        <v>-3036</v>
      </c>
      <c r="H61" s="61" t="n">
        <v>-114.760262349377</v>
      </c>
      <c r="I61" s="61" t="n">
        <v>30225.0025482203</v>
      </c>
    </row>
    <row r="62" customFormat="false" ht="12.75" hidden="false" customHeight="false" outlineLevel="0" collapsed="false">
      <c r="A62" s="48" t="n">
        <v>36612</v>
      </c>
      <c r="B62" s="61" t="n">
        <v>21337</v>
      </c>
      <c r="C62" s="61" t="n">
        <v>23013</v>
      </c>
      <c r="D62" s="61" t="n">
        <v>33053.9664509502</v>
      </c>
      <c r="E62" s="61"/>
      <c r="F62" s="48" t="n">
        <v>36612</v>
      </c>
      <c r="G62" s="61" t="n">
        <v>7214</v>
      </c>
      <c r="H62" s="61" t="n">
        <v>2190.51608332141</v>
      </c>
      <c r="I62" s="61" t="n">
        <v>7586.8178305985</v>
      </c>
    </row>
    <row r="63" customFormat="false" ht="12.75" hidden="false" customHeight="false" outlineLevel="0" collapsed="false">
      <c r="A63" s="48" t="n">
        <v>36613</v>
      </c>
      <c r="B63" s="61" t="n">
        <v>18669</v>
      </c>
      <c r="C63" s="61" t="n">
        <v>23194</v>
      </c>
      <c r="D63" s="61" t="n">
        <v>31572.8479953847</v>
      </c>
      <c r="E63" s="61"/>
      <c r="F63" s="48" t="n">
        <v>36613</v>
      </c>
      <c r="G63" s="61" t="n">
        <v>4349</v>
      </c>
      <c r="H63" s="61" t="n">
        <v>4489.81604385175</v>
      </c>
      <c r="I63" s="61" t="n">
        <v>-1475.73109708828</v>
      </c>
    </row>
    <row r="64" customFormat="false" ht="12.75" hidden="false" customHeight="false" outlineLevel="0" collapsed="false">
      <c r="A64" s="48" t="n">
        <v>36614</v>
      </c>
      <c r="B64" s="61" t="n">
        <v>16514</v>
      </c>
      <c r="C64" s="61" t="n">
        <v>32834</v>
      </c>
      <c r="D64" s="61" t="n">
        <v>38224.6451172805</v>
      </c>
      <c r="E64" s="61"/>
      <c r="F64" s="48" t="n">
        <v>36614</v>
      </c>
      <c r="G64" s="61" t="n">
        <v>-1871</v>
      </c>
      <c r="H64" s="61" t="n">
        <v>-3649.73896540365</v>
      </c>
      <c r="I64" s="61" t="n">
        <v>2744.72815289576</v>
      </c>
    </row>
    <row r="65" customFormat="false" ht="12.75" hidden="false" customHeight="false" outlineLevel="0" collapsed="false">
      <c r="A65" s="48" t="n">
        <v>36615</v>
      </c>
      <c r="B65" s="61" t="n">
        <v>12609</v>
      </c>
      <c r="C65" s="61" t="n">
        <v>23934</v>
      </c>
      <c r="D65" s="61" t="n">
        <v>29222.4666358243</v>
      </c>
      <c r="E65" s="61"/>
      <c r="F65" s="48" t="n">
        <v>36615</v>
      </c>
      <c r="G65" s="61" t="n">
        <v>-3506</v>
      </c>
      <c r="H65" s="61" t="n">
        <v>-3484.04839383461</v>
      </c>
      <c r="I65" s="61" t="n">
        <v>-437.891261086183</v>
      </c>
    </row>
    <row r="66" customFormat="false" ht="12.75" hidden="false" customHeight="false" outlineLevel="0" collapsed="false">
      <c r="A66" s="48" t="n">
        <v>36616</v>
      </c>
      <c r="B66" s="61" t="n">
        <v>16442</v>
      </c>
      <c r="C66" s="61" t="n">
        <v>25541</v>
      </c>
      <c r="D66" s="61" t="n">
        <v>32398.1224965711</v>
      </c>
      <c r="E66" s="61"/>
      <c r="F66" s="48" t="n">
        <v>36616</v>
      </c>
      <c r="G66" s="61" t="n">
        <v>970</v>
      </c>
      <c r="H66" s="61" t="n">
        <v>886.351149779588</v>
      </c>
      <c r="I66" s="61" t="n">
        <v>5112.30035181945</v>
      </c>
    </row>
    <row r="67" customFormat="false" ht="12.75" hidden="false" customHeight="false" outlineLevel="0" collapsed="false">
      <c r="A67" s="48" t="n">
        <v>36619</v>
      </c>
      <c r="B67" s="61" t="n">
        <v>17950</v>
      </c>
      <c r="C67" s="61" t="n">
        <v>25928</v>
      </c>
      <c r="D67" s="61" t="n">
        <v>33157.158303497</v>
      </c>
      <c r="E67" s="61"/>
      <c r="F67" s="48" t="n">
        <v>36619</v>
      </c>
      <c r="G67" s="61" t="n">
        <v>-2648</v>
      </c>
      <c r="H67" s="61" t="n">
        <v>-4029.50424713031</v>
      </c>
      <c r="I67" s="61" t="n">
        <v>-33777.8671310722</v>
      </c>
    </row>
    <row r="68" customFormat="false" ht="12.75" hidden="false" customHeight="false" outlineLevel="0" collapsed="false">
      <c r="A68" s="48" t="n">
        <v>36620</v>
      </c>
      <c r="B68" s="61" t="n">
        <v>16569</v>
      </c>
      <c r="C68" s="61" t="n">
        <v>24679</v>
      </c>
      <c r="D68" s="61" t="n">
        <v>31298.6709799059</v>
      </c>
      <c r="E68" s="61"/>
      <c r="F68" s="48" t="n">
        <v>36620</v>
      </c>
      <c r="G68" s="61" t="n">
        <v>-3407</v>
      </c>
      <c r="H68" s="61" t="n">
        <v>-9261.29241758444</v>
      </c>
      <c r="I68" s="61" t="n">
        <v>-12007.7228120327</v>
      </c>
    </row>
    <row r="69" customFormat="false" ht="12.75" hidden="false" customHeight="false" outlineLevel="0" collapsed="false">
      <c r="A69" s="48" t="n">
        <v>36621</v>
      </c>
      <c r="B69" s="61" t="n">
        <v>18037</v>
      </c>
      <c r="C69" s="61" t="n">
        <v>25304</v>
      </c>
      <c r="D69" s="61" t="n">
        <v>35135.0592883288</v>
      </c>
      <c r="E69" s="61"/>
      <c r="F69" s="48" t="n">
        <v>36621</v>
      </c>
      <c r="G69" s="61" t="n">
        <v>1643</v>
      </c>
      <c r="H69" s="61" t="n">
        <v>3.74404071027931</v>
      </c>
      <c r="I69" s="61" t="n">
        <v>1694.07412933423</v>
      </c>
    </row>
    <row r="70" customFormat="false" ht="12.75" hidden="false" customHeight="false" outlineLevel="0" collapsed="false">
      <c r="A70" s="48" t="n">
        <v>36622</v>
      </c>
      <c r="B70" s="61" t="n">
        <v>24183</v>
      </c>
      <c r="C70" s="61" t="n">
        <v>25631</v>
      </c>
      <c r="D70" s="61" t="n">
        <v>38821.2741403848</v>
      </c>
      <c r="E70" s="61"/>
      <c r="F70" s="48" t="n">
        <v>36622</v>
      </c>
      <c r="G70" s="61" t="n">
        <v>2999</v>
      </c>
      <c r="H70" s="61" t="n">
        <v>2463.58029036814</v>
      </c>
      <c r="I70" s="61" t="n">
        <v>658.853135542939</v>
      </c>
    </row>
    <row r="71" customFormat="false" ht="12.75" hidden="false" customHeight="false" outlineLevel="0" collapsed="false">
      <c r="A71" s="48" t="n">
        <v>36623</v>
      </c>
      <c r="B71" s="61" t="n">
        <v>29931</v>
      </c>
      <c r="C71" s="61" t="n">
        <v>25673</v>
      </c>
      <c r="D71" s="61" t="n">
        <v>42676.3876900048</v>
      </c>
      <c r="E71" s="61"/>
      <c r="F71" s="48" t="n">
        <v>36623</v>
      </c>
      <c r="G71" s="61" t="n">
        <v>3608</v>
      </c>
      <c r="H71" s="61" t="n">
        <v>-11392.57067655</v>
      </c>
      <c r="I71" s="61" t="n">
        <v>-2727.20618014076</v>
      </c>
    </row>
    <row r="72" customFormat="false" ht="12.75" hidden="false" customHeight="false" outlineLevel="0" collapsed="false">
      <c r="A72" s="48" t="n">
        <v>36626</v>
      </c>
      <c r="B72" s="61" t="n">
        <v>39356</v>
      </c>
      <c r="C72" s="61" t="n">
        <v>26224</v>
      </c>
      <c r="D72" s="61" t="n">
        <v>50024.8713045259</v>
      </c>
      <c r="E72" s="61"/>
      <c r="F72" s="48" t="n">
        <v>36626</v>
      </c>
      <c r="G72" s="61" t="n">
        <v>1311</v>
      </c>
      <c r="H72" s="61" t="n">
        <v>-3452.33048297768</v>
      </c>
      <c r="I72" s="61" t="n">
        <v>-10136.1172362639</v>
      </c>
    </row>
    <row r="73" customFormat="false" ht="12.75" hidden="false" customHeight="false" outlineLevel="0" collapsed="false">
      <c r="A73" s="48" t="n">
        <v>36627</v>
      </c>
      <c r="B73" s="61" t="n">
        <v>35041</v>
      </c>
      <c r="C73" s="61" t="n">
        <v>25033</v>
      </c>
      <c r="D73" s="61" t="n">
        <v>45916.8041436763</v>
      </c>
      <c r="E73" s="61"/>
      <c r="F73" s="48" t="n">
        <v>36627</v>
      </c>
      <c r="G73" s="61" t="n">
        <v>-6268</v>
      </c>
      <c r="H73" s="61" t="n">
        <v>-7961.49807140826</v>
      </c>
      <c r="I73" s="61" t="n">
        <v>-19063.2049651281</v>
      </c>
    </row>
    <row r="74" customFormat="false" ht="12.75" hidden="false" customHeight="false" outlineLevel="0" collapsed="false">
      <c r="A74" s="48" t="n">
        <v>36628</v>
      </c>
      <c r="B74" s="61" t="n">
        <v>34932</v>
      </c>
      <c r="C74" s="61" t="n">
        <v>25448</v>
      </c>
      <c r="D74" s="61" t="n">
        <v>46506.8200188359</v>
      </c>
      <c r="E74" s="61"/>
      <c r="F74" s="48" t="n">
        <v>36628</v>
      </c>
      <c r="G74" s="61" t="n">
        <v>14998</v>
      </c>
      <c r="H74" s="61" t="n">
        <v>5362.68596909615</v>
      </c>
      <c r="I74" s="61" t="n">
        <v>14739.9748841918</v>
      </c>
    </row>
    <row r="75" customFormat="false" ht="12.75" hidden="false" customHeight="false" outlineLevel="0" collapsed="false">
      <c r="A75" s="48" t="n">
        <v>36629</v>
      </c>
      <c r="B75" s="61" t="n">
        <v>35638</v>
      </c>
      <c r="C75" s="61" t="n">
        <v>25211</v>
      </c>
      <c r="D75" s="61" t="n">
        <v>46585.9652206942</v>
      </c>
      <c r="E75" s="61"/>
      <c r="F75" s="48" t="n">
        <v>36629</v>
      </c>
      <c r="G75" s="61" t="n">
        <v>14914</v>
      </c>
      <c r="H75" s="61" t="n">
        <v>4778.33010842243</v>
      </c>
      <c r="I75" s="61" t="n">
        <v>21488.8483982535</v>
      </c>
    </row>
    <row r="76" customFormat="false" ht="12.75" hidden="false" customHeight="false" outlineLevel="0" collapsed="false">
      <c r="A76" s="48" t="n">
        <v>36630</v>
      </c>
      <c r="B76" s="61" t="n">
        <v>36523</v>
      </c>
      <c r="C76" s="61" t="n">
        <v>26142</v>
      </c>
      <c r="D76" s="61" t="n">
        <v>47645.7746855079</v>
      </c>
      <c r="E76" s="61"/>
      <c r="F76" s="48" t="n">
        <v>36630</v>
      </c>
      <c r="G76" s="61" t="n">
        <v>-4378</v>
      </c>
      <c r="H76" s="61" t="n">
        <v>3853.26794896855</v>
      </c>
      <c r="I76" s="61" t="n">
        <v>-3537.81076805788</v>
      </c>
    </row>
    <row r="77" customFormat="false" ht="12.75" hidden="false" customHeight="false" outlineLevel="0" collapsed="false">
      <c r="A77" s="48" t="n">
        <v>36633</v>
      </c>
      <c r="B77" s="61" t="n">
        <v>43036</v>
      </c>
      <c r="C77" s="61" t="n">
        <v>25952</v>
      </c>
      <c r="D77" s="61" t="n">
        <v>52644.4427613843</v>
      </c>
      <c r="E77" s="61"/>
      <c r="F77" s="48" t="n">
        <v>36633</v>
      </c>
      <c r="G77" s="61" t="n">
        <v>21391</v>
      </c>
      <c r="H77" s="61" t="n">
        <v>-2997.38203307215</v>
      </c>
      <c r="I77" s="61" t="n">
        <v>21046.3402891119</v>
      </c>
    </row>
    <row r="78" customFormat="false" ht="12.75" hidden="false" customHeight="false" outlineLevel="0" collapsed="false">
      <c r="A78" s="48" t="n">
        <v>36634</v>
      </c>
      <c r="B78" s="61" t="n">
        <v>40351</v>
      </c>
      <c r="C78" s="61" t="n">
        <v>26787</v>
      </c>
      <c r="D78" s="61" t="n">
        <v>50762.9195853157</v>
      </c>
      <c r="E78" s="61"/>
      <c r="F78" s="48" t="n">
        <v>36634</v>
      </c>
      <c r="G78" s="61" t="n">
        <v>-13284</v>
      </c>
      <c r="H78" s="61" t="n">
        <v>-1678.50226282921</v>
      </c>
      <c r="I78" s="61" t="n">
        <v>-12128.749649754</v>
      </c>
    </row>
    <row r="79" customFormat="false" ht="12.75" hidden="false" customHeight="false" outlineLevel="0" collapsed="false">
      <c r="A79" s="48" t="n">
        <v>36635</v>
      </c>
      <c r="B79" s="61" t="n">
        <v>38130</v>
      </c>
      <c r="C79" s="61" t="n">
        <v>26945</v>
      </c>
      <c r="D79" s="61" t="n">
        <v>49104.0702495296</v>
      </c>
      <c r="E79" s="61"/>
      <c r="F79" s="48" t="n">
        <v>36635</v>
      </c>
      <c r="G79" s="61" t="n">
        <v>-9226</v>
      </c>
      <c r="H79" s="61" t="n">
        <v>3350.32395844294</v>
      </c>
      <c r="I79" s="61" t="n">
        <v>-1939.8813672646</v>
      </c>
    </row>
    <row r="80" customFormat="false" ht="12.75" hidden="false" customHeight="false" outlineLevel="0" collapsed="false">
      <c r="A80" s="48" t="n">
        <v>36636</v>
      </c>
      <c r="B80" s="61" t="n">
        <v>38602</v>
      </c>
      <c r="C80" s="61" t="n">
        <v>26646</v>
      </c>
      <c r="D80" s="61" t="n">
        <v>49295.8125406474</v>
      </c>
      <c r="E80" s="61"/>
      <c r="F80" s="48" t="n">
        <v>36636</v>
      </c>
      <c r="G80" s="61" t="n">
        <v>4627</v>
      </c>
      <c r="H80" s="61" t="n">
        <v>-920.766885807952</v>
      </c>
      <c r="I80" s="61" t="n">
        <v>6825.15325550956</v>
      </c>
    </row>
    <row r="81" customFormat="false" ht="12.75" hidden="false" customHeight="false" outlineLevel="0" collapsed="false">
      <c r="A81" s="48" t="n">
        <v>36640</v>
      </c>
      <c r="B81" s="61" t="n">
        <v>38602</v>
      </c>
      <c r="C81" s="61" t="n">
        <v>26646</v>
      </c>
      <c r="D81" s="61" t="n">
        <v>49295.5159269566</v>
      </c>
      <c r="E81" s="61"/>
      <c r="F81" s="48" t="n">
        <v>36640</v>
      </c>
      <c r="G81" s="61" t="n">
        <v>15118</v>
      </c>
      <c r="H81" s="61" t="n">
        <v>4499.93493634248</v>
      </c>
      <c r="I81" s="61" t="n">
        <v>22521.7428442606</v>
      </c>
    </row>
    <row r="82" customFormat="false" ht="12.75" hidden="false" customHeight="false" outlineLevel="0" collapsed="false">
      <c r="A82" s="48" t="n">
        <v>36641</v>
      </c>
      <c r="B82" s="61" t="n">
        <v>35853</v>
      </c>
      <c r="C82" s="61" t="n">
        <v>26753</v>
      </c>
      <c r="D82" s="61" t="n">
        <v>47265.7107377331</v>
      </c>
      <c r="E82" s="61"/>
      <c r="F82" s="48" t="n">
        <v>36641</v>
      </c>
      <c r="G82" s="61" t="n">
        <v>-5599</v>
      </c>
      <c r="H82" s="61" t="n">
        <v>3247.98750461952</v>
      </c>
      <c r="I82" s="61" t="n">
        <v>-5744.8374190577</v>
      </c>
    </row>
    <row r="83" customFormat="false" ht="12.75" hidden="false" customHeight="false" outlineLevel="0" collapsed="false">
      <c r="A83" s="48" t="n">
        <v>36642</v>
      </c>
      <c r="B83" s="61" t="n">
        <v>35240</v>
      </c>
      <c r="C83" s="61" t="n">
        <v>26539</v>
      </c>
      <c r="D83" s="61" t="n">
        <v>46757.9281378661</v>
      </c>
      <c r="E83" s="61"/>
      <c r="F83" s="48" t="n">
        <v>36642</v>
      </c>
      <c r="G83" s="61" t="n">
        <v>-6674</v>
      </c>
      <c r="H83" s="61" t="n">
        <v>7064.93218582353</v>
      </c>
      <c r="I83" s="61" t="n">
        <v>-503.964732962346</v>
      </c>
    </row>
    <row r="84" customFormat="false" ht="12.75" hidden="false" customHeight="false" outlineLevel="0" collapsed="false">
      <c r="A84" s="48" t="n">
        <v>36643</v>
      </c>
      <c r="B84" s="61" t="n">
        <v>31154</v>
      </c>
      <c r="C84" s="61" t="n">
        <v>26867</v>
      </c>
      <c r="D84" s="61" t="n">
        <v>43988.460512473</v>
      </c>
      <c r="E84" s="61"/>
      <c r="F84" s="48" t="n">
        <v>36643</v>
      </c>
      <c r="G84" s="61" t="n">
        <v>-3858</v>
      </c>
      <c r="H84" s="61" t="n">
        <v>2326.20323899061</v>
      </c>
      <c r="I84" s="61" t="n">
        <v>-2368.40057363408</v>
      </c>
    </row>
    <row r="85" customFormat="false" ht="12.75" hidden="false" customHeight="false" outlineLevel="0" collapsed="false">
      <c r="A85" s="48" t="n">
        <v>36644</v>
      </c>
      <c r="B85" s="61" t="n">
        <v>39889</v>
      </c>
      <c r="C85" s="61" t="n">
        <v>27237</v>
      </c>
      <c r="D85" s="61" t="n">
        <v>50739.4419657923</v>
      </c>
      <c r="E85" s="61"/>
      <c r="F85" s="48" t="n">
        <v>36644</v>
      </c>
      <c r="G85" s="61" t="n">
        <v>10906</v>
      </c>
      <c r="H85" s="61" t="n">
        <v>9215.30621721782</v>
      </c>
      <c r="I85" s="61" t="n">
        <v>24801.747202941</v>
      </c>
    </row>
    <row r="86" customFormat="false" ht="12.75" hidden="false" customHeight="false" outlineLevel="0" collapsed="false">
      <c r="A86" s="48" t="n">
        <v>36647</v>
      </c>
      <c r="B86" s="61" t="n">
        <v>33801</v>
      </c>
      <c r="C86" s="61" t="n">
        <v>15578</v>
      </c>
      <c r="D86" s="61" t="n">
        <v>40127.5107041676</v>
      </c>
      <c r="E86" s="61"/>
      <c r="F86" s="48" t="n">
        <v>36647</v>
      </c>
      <c r="G86" s="61" t="n">
        <v>15120</v>
      </c>
      <c r="H86" s="61" t="n">
        <v>16216.1455711228</v>
      </c>
      <c r="I86" s="61" t="n">
        <v>31663.193726498</v>
      </c>
    </row>
    <row r="87" customFormat="false" ht="12.75" hidden="false" customHeight="false" outlineLevel="0" collapsed="false">
      <c r="A87" s="48" t="n">
        <v>36648</v>
      </c>
      <c r="B87" s="61" t="n">
        <v>29096</v>
      </c>
      <c r="C87" s="61" t="n">
        <v>15593</v>
      </c>
      <c r="D87" s="61" t="n">
        <v>36363.6264622981</v>
      </c>
      <c r="E87" s="61"/>
      <c r="F87" s="48" t="n">
        <v>36648</v>
      </c>
      <c r="G87" s="61" t="n">
        <v>489</v>
      </c>
      <c r="H87" s="61" t="n">
        <v>6090.44037417882</v>
      </c>
      <c r="I87" s="61" t="n">
        <v>8315.82109548794</v>
      </c>
    </row>
    <row r="88" customFormat="false" ht="12.75" hidden="false" customHeight="false" outlineLevel="0" collapsed="false">
      <c r="A88" s="48" t="n">
        <v>36649</v>
      </c>
      <c r="B88" s="61" t="n">
        <v>25210</v>
      </c>
      <c r="C88" s="61" t="n">
        <v>15684</v>
      </c>
      <c r="D88" s="61" t="n">
        <v>33151.513954448</v>
      </c>
      <c r="E88" s="61"/>
      <c r="F88" s="48" t="n">
        <v>36649</v>
      </c>
      <c r="G88" s="61" t="n">
        <v>-14404</v>
      </c>
      <c r="H88" s="61" t="n">
        <v>-13659.8493730094</v>
      </c>
      <c r="I88" s="61" t="n">
        <v>-28230.0373392774</v>
      </c>
    </row>
    <row r="89" customFormat="false" ht="12.75" hidden="false" customHeight="false" outlineLevel="0" collapsed="false">
      <c r="A89" s="48" t="n">
        <v>36650</v>
      </c>
      <c r="B89" s="61" t="n">
        <v>17559</v>
      </c>
      <c r="C89" s="61" t="n">
        <v>15941</v>
      </c>
      <c r="D89" s="61" t="n">
        <v>27847.0830021982</v>
      </c>
      <c r="E89" s="61"/>
      <c r="F89" s="48" t="n">
        <v>36650</v>
      </c>
      <c r="G89" s="61" t="n">
        <v>-935</v>
      </c>
      <c r="H89" s="61" t="n">
        <v>-92.4300860486599</v>
      </c>
      <c r="I89" s="61" t="n">
        <v>1792.78450766822</v>
      </c>
    </row>
    <row r="90" customFormat="false" ht="12.75" hidden="false" customHeight="false" outlineLevel="0" collapsed="false">
      <c r="A90" s="48" t="n">
        <v>36651</v>
      </c>
      <c r="B90" s="61" t="n">
        <v>16921</v>
      </c>
      <c r="C90" s="61" t="n">
        <v>16002</v>
      </c>
      <c r="D90" s="61" t="n">
        <v>27545.3840262801</v>
      </c>
      <c r="E90" s="61"/>
      <c r="F90" s="48" t="n">
        <v>36651</v>
      </c>
      <c r="G90" s="61" t="n">
        <v>-5622</v>
      </c>
      <c r="H90" s="61" t="n">
        <v>-2391.08041892927</v>
      </c>
      <c r="I90" s="61" t="n">
        <v>-8815.95307156615</v>
      </c>
    </row>
    <row r="91" customFormat="false" ht="12.75" hidden="false" customHeight="false" outlineLevel="0" collapsed="false">
      <c r="A91" s="48" t="n">
        <v>36654</v>
      </c>
      <c r="B91" s="61" t="n">
        <v>19067</v>
      </c>
      <c r="C91" s="61" t="n">
        <v>16291</v>
      </c>
      <c r="D91" s="61" t="n">
        <v>29062.8370899752</v>
      </c>
      <c r="E91" s="61"/>
      <c r="F91" s="48" t="n">
        <v>36654</v>
      </c>
      <c r="G91" s="61" t="n">
        <v>8046</v>
      </c>
      <c r="H91" s="61" t="n">
        <v>-7893.3591547057</v>
      </c>
      <c r="I91" s="61" t="n">
        <v>1384.37285176537</v>
      </c>
    </row>
    <row r="92" customFormat="false" ht="12.75" hidden="false" customHeight="false" outlineLevel="0" collapsed="false">
      <c r="A92" s="48" t="n">
        <v>36655</v>
      </c>
      <c r="B92" s="61" t="n">
        <v>19525</v>
      </c>
      <c r="C92" s="61" t="n">
        <v>17057</v>
      </c>
      <c r="D92" s="61" t="n">
        <v>29843.4391881634</v>
      </c>
      <c r="E92" s="61"/>
      <c r="F92" s="48" t="n">
        <v>36655</v>
      </c>
      <c r="G92" s="61" t="n">
        <v>372</v>
      </c>
      <c r="H92" s="61" t="n">
        <v>9086.64299138573</v>
      </c>
      <c r="I92" s="61" t="n">
        <v>6886.67242682985</v>
      </c>
    </row>
    <row r="93" customFormat="false" ht="12.75" hidden="false" customHeight="false" outlineLevel="0" collapsed="false">
      <c r="A93" s="48" t="n">
        <v>36656</v>
      </c>
      <c r="B93" s="61" t="n">
        <v>27030</v>
      </c>
      <c r="C93" s="61" t="n">
        <v>17223</v>
      </c>
      <c r="D93" s="61" t="n">
        <v>35127.0497047886</v>
      </c>
      <c r="E93" s="61"/>
      <c r="F93" s="48" t="n">
        <v>36656</v>
      </c>
      <c r="G93" s="61" t="n">
        <v>16766</v>
      </c>
      <c r="H93" s="61" t="n">
        <v>11030.7732835743</v>
      </c>
      <c r="I93" s="61" t="n">
        <v>22311.8129517425</v>
      </c>
    </row>
    <row r="94" customFormat="false" ht="12.75" hidden="false" customHeight="false" outlineLevel="0" collapsed="false">
      <c r="A94" s="48" t="n">
        <v>36657</v>
      </c>
      <c r="B94" s="61" t="n">
        <v>23303</v>
      </c>
      <c r="C94" s="61" t="n">
        <v>17563</v>
      </c>
      <c r="D94" s="61" t="n">
        <v>32384.405493409</v>
      </c>
      <c r="E94" s="61"/>
      <c r="F94" s="48" t="n">
        <v>36657</v>
      </c>
      <c r="G94" s="61" t="n">
        <v>12207</v>
      </c>
      <c r="H94" s="61" t="n">
        <v>3623.08258500445</v>
      </c>
      <c r="I94" s="61" t="n">
        <v>10375.0244654386</v>
      </c>
    </row>
    <row r="95" customFormat="false" ht="12.75" hidden="false" customHeight="false" outlineLevel="0" collapsed="false">
      <c r="A95" s="48" t="n">
        <v>36658</v>
      </c>
      <c r="B95" s="61" t="n">
        <v>15638</v>
      </c>
      <c r="C95" s="61" t="n">
        <v>17438</v>
      </c>
      <c r="D95" s="61" t="n">
        <v>27316.2959149192</v>
      </c>
      <c r="E95" s="61"/>
      <c r="F95" s="48" t="n">
        <v>36658</v>
      </c>
      <c r="G95" s="61" t="n">
        <v>2037</v>
      </c>
      <c r="H95" s="61" t="n">
        <v>-1070.77348775665</v>
      </c>
      <c r="I95" s="61" t="n">
        <v>1803.2761974715</v>
      </c>
    </row>
    <row r="96" customFormat="false" ht="12.75" hidden="false" customHeight="false" outlineLevel="0" collapsed="false">
      <c r="A96" s="48" t="n">
        <v>36661</v>
      </c>
      <c r="B96" s="61" t="n">
        <v>16437</v>
      </c>
      <c r="C96" s="61" t="n">
        <v>16264</v>
      </c>
      <c r="D96" s="61" t="n">
        <v>27039.8632098611</v>
      </c>
      <c r="E96" s="61"/>
      <c r="F96" s="48" t="n">
        <v>36661</v>
      </c>
      <c r="G96" s="61" t="n">
        <v>1663</v>
      </c>
      <c r="H96" s="61" t="n">
        <v>5151.46175966836</v>
      </c>
      <c r="I96" s="61" t="n">
        <v>9580.11546202623</v>
      </c>
    </row>
    <row r="97" customFormat="false" ht="12.75" hidden="false" customHeight="false" outlineLevel="0" collapsed="false">
      <c r="A97" s="48" t="n">
        <v>36662</v>
      </c>
      <c r="B97" s="61" t="n">
        <v>21511</v>
      </c>
      <c r="C97" s="61" t="n">
        <v>15347</v>
      </c>
      <c r="D97" s="61" t="n">
        <v>29911.2283510095</v>
      </c>
      <c r="E97" s="61"/>
      <c r="F97" s="48" t="n">
        <v>36662</v>
      </c>
      <c r="G97" s="61" t="n">
        <v>5891</v>
      </c>
      <c r="H97" s="61" t="n">
        <v>13846.6981702215</v>
      </c>
      <c r="I97" s="61" t="n">
        <v>20173.8310583853</v>
      </c>
    </row>
    <row r="98" customFormat="false" ht="12.75" hidden="false" customHeight="false" outlineLevel="0" collapsed="false">
      <c r="A98" s="48" t="n">
        <v>36663</v>
      </c>
      <c r="B98" s="61" t="n">
        <v>28705</v>
      </c>
      <c r="C98" s="61" t="n">
        <v>14480</v>
      </c>
      <c r="D98" s="61" t="n">
        <v>35126.7769259699</v>
      </c>
      <c r="E98" s="61"/>
      <c r="F98" s="48" t="n">
        <v>36663</v>
      </c>
      <c r="G98" s="61" t="n">
        <v>29719</v>
      </c>
      <c r="H98" s="61" t="n">
        <v>10370.6506377051</v>
      </c>
      <c r="I98" s="61" t="n">
        <v>41801.2990091904</v>
      </c>
    </row>
    <row r="99" customFormat="false" ht="12.75" hidden="false" customHeight="false" outlineLevel="0" collapsed="false">
      <c r="A99" s="48" t="n">
        <v>36664</v>
      </c>
      <c r="B99" s="61" t="n">
        <v>30968</v>
      </c>
      <c r="C99" s="61" t="n">
        <v>14311</v>
      </c>
      <c r="D99" s="61" t="n">
        <v>36952.2466439784</v>
      </c>
      <c r="E99" s="61"/>
      <c r="F99" s="48" t="n">
        <v>36664</v>
      </c>
      <c r="G99" s="61" t="n">
        <v>-9874</v>
      </c>
      <c r="H99" s="61" t="n">
        <v>9768.78118773488</v>
      </c>
      <c r="I99" s="61" t="n">
        <v>-3601.40604109665</v>
      </c>
    </row>
    <row r="100" customFormat="false" ht="12.75" hidden="false" customHeight="false" outlineLevel="0" collapsed="false">
      <c r="A100" s="48" t="n">
        <v>36665</v>
      </c>
      <c r="B100" s="61" t="n">
        <v>34412</v>
      </c>
      <c r="C100" s="61" t="n">
        <v>14481</v>
      </c>
      <c r="D100" s="61" t="n">
        <v>39881.967104055</v>
      </c>
      <c r="E100" s="61"/>
      <c r="F100" s="48" t="n">
        <v>36665</v>
      </c>
      <c r="G100" s="61" t="n">
        <v>12963</v>
      </c>
      <c r="H100" s="61" t="n">
        <v>-3700.8518021654</v>
      </c>
      <c r="I100" s="61" t="n">
        <v>2275.83510275782</v>
      </c>
    </row>
    <row r="101" customFormat="false" ht="12.75" hidden="false" customHeight="false" outlineLevel="0" collapsed="false">
      <c r="A101" s="48" t="n">
        <v>36668</v>
      </c>
      <c r="B101" s="61" t="n">
        <v>50336</v>
      </c>
      <c r="C101" s="61" t="n">
        <v>14435</v>
      </c>
      <c r="D101" s="61" t="n">
        <v>54496.6417380518</v>
      </c>
      <c r="E101" s="61"/>
      <c r="F101" s="48" t="n">
        <v>36668</v>
      </c>
      <c r="G101" s="61" t="n">
        <v>-8392</v>
      </c>
      <c r="H101" s="61" t="n">
        <v>31210.0162729462</v>
      </c>
      <c r="I101" s="61" t="n">
        <v>11214.4876455007</v>
      </c>
    </row>
    <row r="102" customFormat="false" ht="12.75" hidden="false" customHeight="false" outlineLevel="0" collapsed="false">
      <c r="A102" s="48" t="n">
        <v>36669</v>
      </c>
      <c r="B102" s="61" t="n">
        <v>48953</v>
      </c>
      <c r="C102" s="61" t="n">
        <v>14292</v>
      </c>
      <c r="D102" s="61" t="n">
        <v>53327.0215771063</v>
      </c>
      <c r="E102" s="61"/>
      <c r="F102" s="48" t="n">
        <v>36669</v>
      </c>
      <c r="G102" s="61" t="n">
        <v>10532</v>
      </c>
      <c r="H102" s="61" t="n">
        <v>-19360.6986487512</v>
      </c>
      <c r="I102" s="61" t="n">
        <v>-16983.5779689131</v>
      </c>
    </row>
    <row r="103" customFormat="false" ht="12.75" hidden="false" customHeight="false" outlineLevel="0" collapsed="false">
      <c r="A103" s="48" t="n">
        <v>36670</v>
      </c>
      <c r="B103" s="61" t="n">
        <v>48953</v>
      </c>
      <c r="C103" s="61" t="n">
        <v>14292</v>
      </c>
      <c r="D103" s="61" t="n">
        <v>53273.2511612082</v>
      </c>
      <c r="E103" s="61"/>
      <c r="F103" s="48" t="n">
        <v>36670</v>
      </c>
      <c r="G103" s="61" t="n">
        <v>55401</v>
      </c>
      <c r="H103" s="61" t="n">
        <v>-3582.22803721156</v>
      </c>
      <c r="I103" s="61" t="n">
        <v>47454.3698803842</v>
      </c>
    </row>
    <row r="104" customFormat="false" ht="12.75" hidden="false" customHeight="false" outlineLevel="0" collapsed="false">
      <c r="A104" s="48" t="n">
        <v>36671</v>
      </c>
      <c r="B104" s="61" t="n">
        <v>38242</v>
      </c>
      <c r="C104" s="61" t="n">
        <v>16863</v>
      </c>
      <c r="D104" s="61" t="n">
        <v>44429.7512597876</v>
      </c>
      <c r="E104" s="61"/>
      <c r="F104" s="48" t="n">
        <v>36671</v>
      </c>
      <c r="G104" s="61" t="n">
        <v>26401</v>
      </c>
      <c r="H104" s="61" t="n">
        <v>25497.3416917532</v>
      </c>
      <c r="I104" s="61" t="n">
        <v>45265.5747315558</v>
      </c>
    </row>
    <row r="105" customFormat="false" ht="12.75" hidden="false" customHeight="false" outlineLevel="0" collapsed="false">
      <c r="A105" s="48" t="n">
        <v>36672</v>
      </c>
      <c r="B105" s="61" t="n">
        <v>48472</v>
      </c>
      <c r="C105" s="61" t="n">
        <v>9924</v>
      </c>
      <c r="D105" s="61" t="n">
        <v>51770.4539719784</v>
      </c>
      <c r="E105" s="61"/>
      <c r="F105" s="48" t="n">
        <v>36672</v>
      </c>
      <c r="G105" s="61" t="n">
        <v>10943</v>
      </c>
      <c r="H105" s="61" t="n">
        <v>11536.3964761602</v>
      </c>
      <c r="I105" s="61" t="n">
        <v>25276.1215481329</v>
      </c>
    </row>
    <row r="106" customFormat="false" ht="12.75" hidden="false" customHeight="false" outlineLevel="0" collapsed="false">
      <c r="A106" s="48" t="n">
        <v>36675</v>
      </c>
      <c r="B106" s="61" t="n">
        <v>48472</v>
      </c>
      <c r="C106" s="61" t="n">
        <v>9924</v>
      </c>
      <c r="D106" s="61" t="n">
        <v>51715.8676274964</v>
      </c>
      <c r="E106" s="61"/>
      <c r="F106" s="48" t="n">
        <v>36675</v>
      </c>
      <c r="G106" s="61" t="n">
        <v>0</v>
      </c>
      <c r="H106" s="61" t="n">
        <v>0</v>
      </c>
      <c r="I106" s="61" t="n">
        <v>264.408984032081</v>
      </c>
    </row>
    <row r="107" customFormat="false" ht="12.75" hidden="false" customHeight="false" outlineLevel="0" collapsed="false">
      <c r="A107" s="48" t="n">
        <v>36676</v>
      </c>
      <c r="B107" s="61" t="n">
        <v>36672</v>
      </c>
      <c r="C107" s="61" t="n">
        <v>16542</v>
      </c>
      <c r="D107" s="61" t="n">
        <v>43076.4928399629</v>
      </c>
      <c r="E107" s="61"/>
      <c r="F107" s="48" t="n">
        <v>36676</v>
      </c>
      <c r="G107" s="61" t="n">
        <v>9913</v>
      </c>
      <c r="H107" s="61" t="n">
        <v>4080.51263164632</v>
      </c>
      <c r="I107" s="61" t="n">
        <v>3271.52994019365</v>
      </c>
    </row>
    <row r="108" customFormat="false" ht="12.75" hidden="false" customHeight="false" outlineLevel="0" collapsed="false">
      <c r="A108" s="48" t="n">
        <v>36677</v>
      </c>
      <c r="B108" s="61" t="n">
        <v>39563</v>
      </c>
      <c r="C108" s="61" t="n">
        <v>18958</v>
      </c>
      <c r="D108" s="61" t="n">
        <v>46501.2685633414</v>
      </c>
      <c r="E108" s="61"/>
      <c r="F108" s="48" t="n">
        <v>36677</v>
      </c>
      <c r="G108" s="61" t="n">
        <v>-15257</v>
      </c>
      <c r="H108" s="61" t="n">
        <v>150.912656962628</v>
      </c>
      <c r="I108" s="61" t="n">
        <v>-3224.56965131871</v>
      </c>
    </row>
    <row r="109" customFormat="false" ht="12.75" hidden="false" customHeight="false" outlineLevel="0" collapsed="false">
      <c r="A109" s="48" t="n">
        <v>36678</v>
      </c>
      <c r="B109" s="61" t="n">
        <v>34940</v>
      </c>
      <c r="C109" s="61" t="n">
        <v>18414</v>
      </c>
      <c r="D109" s="61" t="n">
        <v>42333.8874173645</v>
      </c>
      <c r="E109" s="61"/>
      <c r="F109" s="48" t="n">
        <v>36678</v>
      </c>
      <c r="G109" s="61" t="n">
        <v>-12761</v>
      </c>
      <c r="H109" s="61" t="n">
        <v>-9535.43390036661</v>
      </c>
      <c r="I109" s="61" t="n">
        <v>2670.94380309384</v>
      </c>
    </row>
    <row r="110" customFormat="false" ht="12.75" hidden="false" customHeight="false" outlineLevel="0" collapsed="false">
      <c r="A110" s="48" t="n">
        <v>36679</v>
      </c>
      <c r="B110" s="61" t="n">
        <v>32133</v>
      </c>
      <c r="C110" s="61" t="n">
        <v>17407</v>
      </c>
      <c r="D110" s="61" t="n">
        <v>39712.1609517962</v>
      </c>
      <c r="E110" s="61"/>
      <c r="F110" s="48" t="n">
        <v>36679</v>
      </c>
      <c r="G110" s="61" t="n">
        <v>-5600</v>
      </c>
      <c r="H110" s="61" t="n">
        <v>7724.46932616371</v>
      </c>
      <c r="I110" s="61" t="n">
        <v>87.9729901417985</v>
      </c>
    </row>
    <row r="111" customFormat="false" ht="12.75" hidden="false" customHeight="false" outlineLevel="0" collapsed="false">
      <c r="A111" s="48" t="n">
        <v>36682</v>
      </c>
      <c r="B111" s="61" t="n">
        <v>42885</v>
      </c>
      <c r="C111" s="61" t="n">
        <v>19632</v>
      </c>
      <c r="D111" s="61" t="n">
        <v>49795.628416956</v>
      </c>
      <c r="E111" s="61"/>
      <c r="F111" s="48" t="n">
        <v>36682</v>
      </c>
      <c r="G111" s="61" t="n">
        <v>43953</v>
      </c>
      <c r="H111" s="61" t="n">
        <v>4249.34218424114</v>
      </c>
      <c r="I111" s="61" t="n">
        <v>40870.0131525991</v>
      </c>
    </row>
    <row r="112" customFormat="false" ht="12.75" hidden="false" customHeight="false" outlineLevel="0" collapsed="false">
      <c r="A112" s="48" t="n">
        <v>36683</v>
      </c>
      <c r="B112" s="61" t="n">
        <v>51896</v>
      </c>
      <c r="C112" s="61" t="n">
        <v>18564</v>
      </c>
      <c r="D112" s="61" t="n">
        <v>57363.7000124629</v>
      </c>
      <c r="E112" s="61"/>
      <c r="F112" s="48" t="n">
        <v>36683</v>
      </c>
      <c r="G112" s="61" t="n">
        <v>-11781</v>
      </c>
      <c r="H112" s="61" t="n">
        <v>6017.08603418663</v>
      </c>
      <c r="I112" s="61" t="n">
        <v>-4591.98615410387</v>
      </c>
    </row>
    <row r="113" customFormat="false" ht="12.75" hidden="false" customHeight="false" outlineLevel="0" collapsed="false">
      <c r="A113" s="48" t="n">
        <v>36684</v>
      </c>
      <c r="B113" s="61" t="n">
        <v>36110</v>
      </c>
      <c r="C113" s="61" t="n">
        <v>18541</v>
      </c>
      <c r="D113" s="61" t="n">
        <v>43709.7486519857</v>
      </c>
      <c r="E113" s="61"/>
      <c r="F113" s="48" t="n">
        <v>36684</v>
      </c>
      <c r="G113" s="61" t="n">
        <v>-30873</v>
      </c>
      <c r="H113" s="61" t="n">
        <v>-3350.67916660131</v>
      </c>
      <c r="I113" s="61" t="n">
        <v>-30967.1542345958</v>
      </c>
    </row>
    <row r="114" customFormat="false" ht="12.75" hidden="false" customHeight="false" outlineLevel="0" collapsed="false">
      <c r="A114" s="48" t="n">
        <v>36685</v>
      </c>
      <c r="B114" s="61" t="n">
        <v>36227</v>
      </c>
      <c r="C114" s="61" t="n">
        <v>18995</v>
      </c>
      <c r="D114" s="61" t="n">
        <v>43766.5037967716</v>
      </c>
      <c r="E114" s="61"/>
      <c r="F114" s="48" t="n">
        <v>36685</v>
      </c>
      <c r="G114" s="61" t="n">
        <v>8227</v>
      </c>
      <c r="H114" s="61" t="n">
        <v>26768.0277969061</v>
      </c>
      <c r="I114" s="61" t="n">
        <v>46559.1226410613</v>
      </c>
    </row>
    <row r="115" customFormat="false" ht="12.75" hidden="false" customHeight="false" outlineLevel="0" collapsed="false">
      <c r="A115" s="48" t="n">
        <v>36686</v>
      </c>
      <c r="B115" s="61" t="n">
        <v>36587</v>
      </c>
      <c r="C115" s="61" t="n">
        <v>19134</v>
      </c>
      <c r="D115" s="61" t="n">
        <v>44127.5306914725</v>
      </c>
      <c r="E115" s="61"/>
      <c r="F115" s="48" t="n">
        <v>36686</v>
      </c>
      <c r="G115" s="61" t="n">
        <v>14229</v>
      </c>
      <c r="H115" s="61" t="n">
        <v>19175.7749362164</v>
      </c>
      <c r="I115" s="61" t="n">
        <v>43838.1015130843</v>
      </c>
    </row>
    <row r="116" customFormat="false" ht="12.75" hidden="false" customHeight="false" outlineLevel="0" collapsed="false">
      <c r="A116" s="48" t="n">
        <v>36689</v>
      </c>
      <c r="B116" s="61" t="n">
        <v>40930</v>
      </c>
      <c r="C116" s="61" t="n">
        <v>18480</v>
      </c>
      <c r="D116" s="61" t="n">
        <v>47706.6962046697</v>
      </c>
      <c r="E116" s="61"/>
      <c r="F116" s="48" t="n">
        <v>36689</v>
      </c>
      <c r="G116" s="61" t="n">
        <v>13311</v>
      </c>
      <c r="H116" s="61" t="n">
        <v>25911.8516210464</v>
      </c>
      <c r="I116" s="61" t="n">
        <v>59918.1381513374</v>
      </c>
    </row>
    <row r="117" customFormat="false" ht="12.75" hidden="false" customHeight="false" outlineLevel="0" collapsed="false">
      <c r="A117" s="48" t="n">
        <v>36690</v>
      </c>
      <c r="B117" s="61" t="n">
        <v>39529</v>
      </c>
      <c r="C117" s="61" t="n">
        <v>18582</v>
      </c>
      <c r="D117" s="61" t="n">
        <v>46403.3659684323</v>
      </c>
      <c r="E117" s="61"/>
      <c r="F117" s="48" t="n">
        <v>36690</v>
      </c>
      <c r="G117" s="61" t="n">
        <v>-4280</v>
      </c>
      <c r="H117" s="61" t="n">
        <v>21292.4176061397</v>
      </c>
      <c r="I117" s="61" t="n">
        <v>23390.3197849314</v>
      </c>
    </row>
    <row r="118" customFormat="false" ht="12.75" hidden="false" customHeight="false" outlineLevel="0" collapsed="false">
      <c r="A118" s="48" t="n">
        <v>36691</v>
      </c>
      <c r="B118" s="61" t="n">
        <v>34461</v>
      </c>
      <c r="C118" s="61" t="n">
        <v>19018</v>
      </c>
      <c r="D118" s="61" t="n">
        <v>42305.9355820242</v>
      </c>
      <c r="E118" s="61"/>
      <c r="F118" s="48" t="n">
        <v>36691</v>
      </c>
      <c r="G118" s="61" t="n">
        <v>7823</v>
      </c>
      <c r="H118" s="61" t="n">
        <v>-26164.2204899078</v>
      </c>
      <c r="I118" s="61" t="n">
        <v>-13455.3939616111</v>
      </c>
    </row>
    <row r="119" customFormat="false" ht="12.75" hidden="false" customHeight="false" outlineLevel="0" collapsed="false">
      <c r="A119" s="48" t="n">
        <v>36692</v>
      </c>
      <c r="B119" s="61" t="n">
        <v>38697</v>
      </c>
      <c r="C119" s="61" t="n">
        <v>18879</v>
      </c>
      <c r="D119" s="61" t="n">
        <v>45810.8555324971</v>
      </c>
      <c r="E119" s="61"/>
      <c r="F119" s="48" t="n">
        <v>36692</v>
      </c>
      <c r="G119" s="61" t="n">
        <v>-2173</v>
      </c>
      <c r="H119" s="61" t="n">
        <v>-8246.94259774215</v>
      </c>
      <c r="I119" s="61" t="n">
        <v>-25210.2145027449</v>
      </c>
    </row>
    <row r="120" customFormat="false" ht="12.75" hidden="false" customHeight="false" outlineLevel="0" collapsed="false">
      <c r="A120" s="48" t="n">
        <v>36693</v>
      </c>
      <c r="B120" s="61" t="n">
        <v>38697</v>
      </c>
      <c r="C120" s="61" t="n">
        <v>18879</v>
      </c>
      <c r="D120" s="61" t="n">
        <v>45752.702320402</v>
      </c>
      <c r="E120" s="61"/>
      <c r="F120" s="48" t="n">
        <v>36693</v>
      </c>
      <c r="G120" s="61" t="n">
        <v>-3080</v>
      </c>
      <c r="H120" s="61" t="n">
        <v>-20643.9336805836</v>
      </c>
      <c r="I120" s="61" t="n">
        <v>-13991.0573407313</v>
      </c>
    </row>
    <row r="121" customFormat="false" ht="12.75" hidden="false" customHeight="false" outlineLevel="0" collapsed="false">
      <c r="A121" s="48" t="n">
        <v>36696</v>
      </c>
      <c r="B121" s="61" t="n">
        <v>28086</v>
      </c>
      <c r="C121" s="61" t="n">
        <v>19462</v>
      </c>
      <c r="D121" s="61" t="n">
        <v>37193.0941651263</v>
      </c>
      <c r="E121" s="61"/>
      <c r="F121" s="48" t="n">
        <v>36696</v>
      </c>
      <c r="G121" s="61" t="n">
        <v>-31559</v>
      </c>
      <c r="H121" s="61" t="n">
        <v>-30791.5004636747</v>
      </c>
      <c r="I121" s="61" t="n">
        <v>-73198.2374703067</v>
      </c>
    </row>
    <row r="122" customFormat="false" ht="12.75" hidden="false" customHeight="false" outlineLevel="0" collapsed="false">
      <c r="A122" s="48" t="n">
        <v>36697</v>
      </c>
      <c r="B122" s="61" t="n">
        <v>21034</v>
      </c>
      <c r="C122" s="61" t="n">
        <v>19487</v>
      </c>
      <c r="D122" s="61" t="n">
        <v>32133.3333136014</v>
      </c>
      <c r="E122" s="61"/>
      <c r="F122" s="48" t="n">
        <v>36697</v>
      </c>
      <c r="G122" s="61" t="n">
        <v>-2055</v>
      </c>
      <c r="H122" s="61" t="n">
        <v>22205.5876817972</v>
      </c>
      <c r="I122" s="61" t="n">
        <v>14995.4357108647</v>
      </c>
    </row>
    <row r="123" customFormat="false" ht="12.75" hidden="false" customHeight="false" outlineLevel="0" collapsed="false">
      <c r="A123" s="48" t="n">
        <v>36698</v>
      </c>
      <c r="B123" s="61" t="n">
        <v>21487</v>
      </c>
      <c r="C123" s="61" t="n">
        <v>18706</v>
      </c>
      <c r="D123" s="61" t="n">
        <v>32137.4059950433</v>
      </c>
      <c r="E123" s="61"/>
      <c r="F123" s="48" t="n">
        <v>36698</v>
      </c>
      <c r="G123" s="61" t="n">
        <v>4982</v>
      </c>
      <c r="H123" s="61" t="n">
        <v>29970.8832686853</v>
      </c>
      <c r="I123" s="61" t="n">
        <v>32878.7122813959</v>
      </c>
    </row>
    <row r="124" customFormat="false" ht="12.75" hidden="false" customHeight="false" outlineLevel="0" collapsed="false">
      <c r="A124" s="48" t="n">
        <v>36699</v>
      </c>
      <c r="B124" s="61" t="n">
        <v>39879</v>
      </c>
      <c r="C124" s="61" t="n">
        <v>22304</v>
      </c>
      <c r="D124" s="61" t="n">
        <v>48085.2205902726</v>
      </c>
      <c r="E124" s="61"/>
      <c r="F124" s="48" t="n">
        <v>36699</v>
      </c>
      <c r="G124" s="61" t="n">
        <v>5299</v>
      </c>
      <c r="H124" s="61" t="n">
        <v>6370.79318008462</v>
      </c>
      <c r="I124" s="61" t="n">
        <v>13503.4410764747</v>
      </c>
    </row>
    <row r="125" customFormat="false" ht="12.75" hidden="false" customHeight="false" outlineLevel="0" collapsed="false">
      <c r="A125" s="48" t="n">
        <v>36700</v>
      </c>
      <c r="B125" s="61" t="n">
        <v>42348</v>
      </c>
      <c r="C125" s="61" t="n">
        <v>21674</v>
      </c>
      <c r="D125" s="61" t="n">
        <v>49899.3193862666</v>
      </c>
      <c r="E125" s="61"/>
      <c r="F125" s="48" t="n">
        <v>36700</v>
      </c>
      <c r="G125" s="61" t="n">
        <v>-2956</v>
      </c>
      <c r="H125" s="61" t="n">
        <v>-20012.1731392724</v>
      </c>
      <c r="I125" s="61" t="n">
        <v>-17270.1142406697</v>
      </c>
    </row>
    <row r="126" customFormat="false" ht="12.75" hidden="false" customHeight="false" outlineLevel="0" collapsed="false">
      <c r="A126" s="48" t="n">
        <v>36703</v>
      </c>
      <c r="B126" s="61" t="n">
        <v>31650</v>
      </c>
      <c r="C126" s="61" t="n">
        <v>26313</v>
      </c>
      <c r="D126" s="61" t="n">
        <v>43866.5369974736</v>
      </c>
      <c r="E126" s="61"/>
      <c r="F126" s="48" t="n">
        <v>36703</v>
      </c>
      <c r="G126" s="61" t="n">
        <v>1868</v>
      </c>
      <c r="H126" s="61" t="n">
        <v>11657.6461412237</v>
      </c>
      <c r="I126" s="61" t="n">
        <v>19199.7845311066</v>
      </c>
    </row>
    <row r="127" customFormat="false" ht="12.75" hidden="false" customHeight="false" outlineLevel="0" collapsed="false">
      <c r="A127" s="48" t="n">
        <v>36704</v>
      </c>
      <c r="B127" s="61" t="n">
        <v>40014</v>
      </c>
      <c r="C127" s="61" t="n">
        <v>33483</v>
      </c>
      <c r="D127" s="61" t="n">
        <v>54446.8708774743</v>
      </c>
      <c r="E127" s="61"/>
      <c r="F127" s="48" t="n">
        <v>36704</v>
      </c>
      <c r="G127" s="61" t="n">
        <v>4594</v>
      </c>
      <c r="H127" s="61" t="n">
        <v>7747.62789374871</v>
      </c>
      <c r="I127" s="61" t="n">
        <v>12914.2888524968</v>
      </c>
    </row>
    <row r="128" customFormat="false" ht="12.75" hidden="false" customHeight="false" outlineLevel="0" collapsed="false">
      <c r="A128" s="48" t="n">
        <v>36705</v>
      </c>
      <c r="B128" s="61" t="n">
        <v>38841</v>
      </c>
      <c r="C128" s="61" t="n">
        <v>30928</v>
      </c>
      <c r="D128" s="61" t="n">
        <v>51986.3039692402</v>
      </c>
      <c r="E128" s="61"/>
      <c r="F128" s="48" t="n">
        <v>36705</v>
      </c>
      <c r="G128" s="61" t="n">
        <v>2848</v>
      </c>
      <c r="H128" s="61" t="n">
        <v>-4891.91635940932</v>
      </c>
      <c r="I128" s="61" t="n">
        <v>4803.87975837368</v>
      </c>
    </row>
    <row r="129" customFormat="false" ht="12.75" hidden="false" customHeight="false" outlineLevel="0" collapsed="false">
      <c r="A129" s="48" t="n">
        <v>36706</v>
      </c>
      <c r="B129" s="61" t="n">
        <v>26873</v>
      </c>
      <c r="C129" s="61" t="n">
        <v>31224</v>
      </c>
      <c r="D129" s="61" t="n">
        <v>44134.5187579971</v>
      </c>
      <c r="E129" s="61"/>
      <c r="F129" s="48" t="n">
        <v>36706</v>
      </c>
      <c r="G129" s="61" t="n">
        <v>14031</v>
      </c>
      <c r="H129" s="61" t="n">
        <v>8757.15702389817</v>
      </c>
      <c r="I129" s="61" t="n">
        <v>27532.1149925723</v>
      </c>
    </row>
    <row r="130" customFormat="false" ht="12.75" hidden="false" customHeight="false" outlineLevel="0" collapsed="false">
      <c r="A130" s="48" t="n">
        <v>36707</v>
      </c>
      <c r="B130" s="61" t="n">
        <v>24291</v>
      </c>
      <c r="C130" s="61" t="n">
        <v>31637</v>
      </c>
      <c r="D130" s="61" t="n">
        <v>43260.4494466686</v>
      </c>
      <c r="E130" s="61"/>
      <c r="F130" s="48" t="n">
        <v>36707</v>
      </c>
      <c r="G130" s="61" t="n">
        <v>11101</v>
      </c>
      <c r="H130" s="61" t="n">
        <v>-3767.91479499265</v>
      </c>
      <c r="I130" s="61" t="n">
        <v>17065.9830521294</v>
      </c>
    </row>
    <row r="131" customFormat="false" ht="12.75" hidden="false" customHeight="false" outlineLevel="0" collapsed="false">
      <c r="A131" s="48" t="n">
        <v>36712</v>
      </c>
      <c r="B131" s="61" t="n">
        <v>27154</v>
      </c>
      <c r="C131" s="61" t="n">
        <v>23954</v>
      </c>
      <c r="D131" s="61" t="n">
        <v>39234.2559636388</v>
      </c>
      <c r="E131" s="61"/>
      <c r="F131" s="48" t="n">
        <v>36712</v>
      </c>
      <c r="G131" s="61" t="n">
        <v>-18982</v>
      </c>
      <c r="H131" s="61" t="n">
        <v>-10892.3762325936</v>
      </c>
      <c r="I131" s="61" t="n">
        <v>-39347.3615231361</v>
      </c>
    </row>
    <row r="132" customFormat="false" ht="12.75" hidden="false" customHeight="false" outlineLevel="0" collapsed="false">
      <c r="A132" s="48" t="n">
        <v>36713</v>
      </c>
      <c r="B132" s="61" t="n">
        <v>19653</v>
      </c>
      <c r="C132" s="61" t="n">
        <v>23954</v>
      </c>
      <c r="D132" s="61" t="n">
        <v>34351.6431196578</v>
      </c>
      <c r="E132" s="61"/>
      <c r="F132" s="48" t="n">
        <v>36713</v>
      </c>
      <c r="G132" s="61" t="n">
        <v>-4760</v>
      </c>
      <c r="H132" s="61" t="n">
        <v>-1693.18984704073</v>
      </c>
      <c r="I132" s="61" t="n">
        <v>-4091.69914418112</v>
      </c>
    </row>
    <row r="133" customFormat="false" ht="12.75" hidden="false" customHeight="false" outlineLevel="0" collapsed="false">
      <c r="A133" s="48" t="n">
        <v>36714</v>
      </c>
      <c r="B133" s="61" t="n">
        <v>21724</v>
      </c>
      <c r="C133" s="61" t="n">
        <v>24526</v>
      </c>
      <c r="D133" s="61" t="n">
        <v>36059.4555979473</v>
      </c>
      <c r="E133" s="61"/>
      <c r="F133" s="48" t="n">
        <v>36714</v>
      </c>
      <c r="G133" s="61" t="n">
        <v>5551</v>
      </c>
      <c r="H133" s="61" t="n">
        <v>10968.3181463637</v>
      </c>
      <c r="I133" s="61" t="n">
        <v>10679.4146607095</v>
      </c>
    </row>
    <row r="134" customFormat="false" ht="12.75" hidden="false" customHeight="false" outlineLevel="0" collapsed="false">
      <c r="A134" s="48" t="n">
        <v>36717</v>
      </c>
      <c r="B134" s="61" t="n">
        <v>35095</v>
      </c>
      <c r="C134" s="61" t="n">
        <v>21541</v>
      </c>
      <c r="D134" s="61" t="n">
        <v>43876.147039369</v>
      </c>
      <c r="E134" s="61"/>
      <c r="F134" s="48" t="n">
        <v>36717</v>
      </c>
      <c r="G134" s="61" t="n">
        <v>-1841</v>
      </c>
      <c r="H134" s="61" t="n">
        <v>-3299.75875846316</v>
      </c>
      <c r="I134" s="61" t="n">
        <v>-5922.10660850281</v>
      </c>
    </row>
    <row r="135" customFormat="false" ht="12.75" hidden="false" customHeight="false" outlineLevel="0" collapsed="false">
      <c r="A135" s="48" t="n">
        <v>36718</v>
      </c>
      <c r="B135" s="61" t="n">
        <v>40287</v>
      </c>
      <c r="C135" s="61" t="n">
        <v>22664</v>
      </c>
      <c r="D135" s="61" t="n">
        <v>48669.1319628811</v>
      </c>
      <c r="E135" s="61"/>
      <c r="F135" s="48" t="n">
        <v>36718</v>
      </c>
      <c r="G135" s="61" t="n">
        <v>-258</v>
      </c>
      <c r="H135" s="61" t="n">
        <v>8659.60521405563</v>
      </c>
      <c r="I135" s="61" t="n">
        <v>4891.92944058893</v>
      </c>
    </row>
    <row r="136" customFormat="false" ht="12.75" hidden="false" customHeight="false" outlineLevel="0" collapsed="false">
      <c r="A136" s="48" t="n">
        <v>36719</v>
      </c>
      <c r="B136" s="61" t="n">
        <v>34097</v>
      </c>
      <c r="C136" s="61" t="n">
        <v>23502</v>
      </c>
      <c r="D136" s="61" t="n">
        <v>44048.4330370597</v>
      </c>
      <c r="E136" s="61"/>
      <c r="F136" s="48" t="n">
        <v>36719</v>
      </c>
      <c r="G136" s="61" t="n">
        <v>-6176</v>
      </c>
      <c r="H136" s="61" t="n">
        <v>2962.72236784505</v>
      </c>
      <c r="I136" s="61" t="n">
        <v>-6103.17555013189</v>
      </c>
    </row>
    <row r="137" customFormat="false" ht="12.75" hidden="false" customHeight="false" outlineLevel="0" collapsed="false">
      <c r="A137" s="48" t="n">
        <v>36720</v>
      </c>
      <c r="B137" s="61" t="n">
        <v>33245</v>
      </c>
      <c r="C137" s="61" t="n">
        <v>21987</v>
      </c>
      <c r="D137" s="61" t="n">
        <v>42601.3598142164</v>
      </c>
      <c r="E137" s="61"/>
      <c r="F137" s="48" t="n">
        <v>36720</v>
      </c>
      <c r="G137" s="61" t="n">
        <v>3979</v>
      </c>
      <c r="H137" s="61" t="n">
        <v>5881.29279758481</v>
      </c>
      <c r="I137" s="61" t="n">
        <v>11016.4836830973</v>
      </c>
    </row>
    <row r="138" customFormat="false" ht="12.75" hidden="false" customHeight="false" outlineLevel="0" collapsed="false">
      <c r="A138" s="48" t="n">
        <v>36721</v>
      </c>
      <c r="B138" s="61" t="n">
        <v>39324</v>
      </c>
      <c r="C138" s="61" t="n">
        <v>22544</v>
      </c>
      <c r="D138" s="61" t="n">
        <v>47750.6986547876</v>
      </c>
      <c r="E138" s="61"/>
      <c r="F138" s="48" t="n">
        <v>36721</v>
      </c>
      <c r="G138" s="61" t="n">
        <v>13325</v>
      </c>
      <c r="H138" s="61" t="n">
        <v>1543.19158645954</v>
      </c>
      <c r="I138" s="61" t="n">
        <v>11531.80612801</v>
      </c>
    </row>
    <row r="139" customFormat="false" ht="12.75" hidden="false" customHeight="false" outlineLevel="0" collapsed="false">
      <c r="A139" s="48" t="n">
        <v>36724</v>
      </c>
      <c r="B139" s="61" t="n">
        <v>45845</v>
      </c>
      <c r="C139" s="61" t="n">
        <v>21487</v>
      </c>
      <c r="D139" s="61" t="n">
        <v>52799.7249900066</v>
      </c>
      <c r="E139" s="61"/>
      <c r="F139" s="48" t="n">
        <v>36724</v>
      </c>
      <c r="G139" s="61" t="n">
        <v>-9190</v>
      </c>
      <c r="H139" s="61" t="n">
        <v>-11543.799776924</v>
      </c>
      <c r="I139" s="61" t="n">
        <v>-24662.7796061485</v>
      </c>
    </row>
    <row r="140" customFormat="false" ht="12.75" hidden="false" customHeight="false" outlineLevel="0" collapsed="false">
      <c r="A140" s="48" t="n">
        <v>36725</v>
      </c>
      <c r="B140" s="61" t="n">
        <v>36006</v>
      </c>
      <c r="C140" s="61" t="n">
        <v>20013</v>
      </c>
      <c r="D140" s="61" t="n">
        <v>44044.9742538275</v>
      </c>
      <c r="E140" s="61"/>
      <c r="F140" s="48" t="n">
        <v>36725</v>
      </c>
      <c r="G140" s="61" t="n">
        <v>-8772</v>
      </c>
      <c r="H140" s="61" t="n">
        <v>171.581119538078</v>
      </c>
      <c r="I140" s="61" t="n">
        <v>-11636.1982307695</v>
      </c>
    </row>
    <row r="141" customFormat="false" ht="12.75" hidden="false" customHeight="false" outlineLevel="0" collapsed="false">
      <c r="A141" s="48" t="n">
        <v>36726</v>
      </c>
      <c r="B141" s="61" t="n">
        <v>30475</v>
      </c>
      <c r="C141" s="61" t="n">
        <v>22209</v>
      </c>
      <c r="D141" s="61" t="n">
        <v>40430.375981684</v>
      </c>
      <c r="E141" s="61"/>
      <c r="F141" s="48" t="n">
        <v>36726</v>
      </c>
      <c r="G141" s="61" t="n">
        <v>-5477</v>
      </c>
      <c r="H141" s="61" t="n">
        <v>-15750.7197108903</v>
      </c>
      <c r="I141" s="61" t="n">
        <v>-15479.9445710403</v>
      </c>
    </row>
    <row r="142" customFormat="false" ht="12.75" hidden="false" customHeight="false" outlineLevel="0" collapsed="false">
      <c r="A142" s="48" t="n">
        <v>36727</v>
      </c>
      <c r="B142" s="61" t="n">
        <v>21802</v>
      </c>
      <c r="C142" s="61" t="n">
        <v>22216</v>
      </c>
      <c r="D142" s="61" t="n">
        <v>34363.6032746907</v>
      </c>
      <c r="E142" s="61"/>
      <c r="F142" s="48" t="n">
        <v>36727</v>
      </c>
      <c r="G142" s="61" t="n">
        <v>-7703</v>
      </c>
      <c r="H142" s="61" t="n">
        <v>35.5860006039604</v>
      </c>
      <c r="I142" s="61" t="n">
        <v>-3487.89033784948</v>
      </c>
    </row>
    <row r="143" customFormat="false" ht="12.75" hidden="false" customHeight="false" outlineLevel="0" collapsed="false">
      <c r="A143" s="48" t="n">
        <v>36728</v>
      </c>
      <c r="B143" s="61" t="n">
        <v>40037</v>
      </c>
      <c r="C143" s="61" t="n">
        <v>22628</v>
      </c>
      <c r="D143" s="61" t="n">
        <v>48198.7911779988</v>
      </c>
      <c r="E143" s="61"/>
      <c r="F143" s="48" t="n">
        <v>36728</v>
      </c>
      <c r="G143" s="61" t="n">
        <v>8911</v>
      </c>
      <c r="H143" s="61" t="n">
        <v>6637.03212796808</v>
      </c>
      <c r="I143" s="61" t="n">
        <v>16592.571557445</v>
      </c>
    </row>
    <row r="144" customFormat="false" ht="12.75" hidden="false" customHeight="false" outlineLevel="0" collapsed="false">
      <c r="A144" s="48" t="n">
        <v>36731</v>
      </c>
      <c r="B144" s="61" t="n">
        <v>28073</v>
      </c>
      <c r="C144" s="61" t="n">
        <v>22628</v>
      </c>
      <c r="D144" s="61" t="n">
        <v>38907.4542860405</v>
      </c>
      <c r="E144" s="61"/>
      <c r="F144" s="48" t="n">
        <v>36731</v>
      </c>
      <c r="G144" s="61" t="n">
        <v>8170</v>
      </c>
      <c r="H144" s="61" t="n">
        <v>1539.83610110102</v>
      </c>
      <c r="I144" s="61" t="n">
        <v>16926.6974893281</v>
      </c>
    </row>
    <row r="145" customFormat="false" ht="12.75" hidden="false" customHeight="false" outlineLevel="0" collapsed="false">
      <c r="A145" s="48" t="n">
        <v>36732</v>
      </c>
      <c r="B145" s="61" t="n">
        <v>24366</v>
      </c>
      <c r="C145" s="61" t="n">
        <v>20251</v>
      </c>
      <c r="D145" s="61" t="n">
        <v>35039.0144270687</v>
      </c>
      <c r="E145" s="61"/>
      <c r="F145" s="48" t="n">
        <v>36732</v>
      </c>
      <c r="G145" s="61" t="n">
        <v>-9523</v>
      </c>
      <c r="H145" s="61" t="n">
        <v>-6878.26870098741</v>
      </c>
      <c r="I145" s="61" t="n">
        <v>-18972.6063982563</v>
      </c>
    </row>
    <row r="146" customFormat="false" ht="12.75" hidden="false" customHeight="false" outlineLevel="0" collapsed="false">
      <c r="A146" s="48" t="n">
        <v>36733</v>
      </c>
      <c r="B146" s="61" t="n">
        <v>12942</v>
      </c>
      <c r="C146" s="61" t="n">
        <v>21421</v>
      </c>
      <c r="D146" s="61" t="n">
        <v>29554.0945390031</v>
      </c>
      <c r="E146" s="61"/>
      <c r="F146" s="48" t="n">
        <v>36733</v>
      </c>
      <c r="G146" s="61" t="n">
        <v>-6805</v>
      </c>
      <c r="H146" s="61" t="n">
        <v>5066.04362911662</v>
      </c>
      <c r="I146" s="61" t="n">
        <v>-10825.9890239095</v>
      </c>
    </row>
    <row r="147" customFormat="false" ht="12.75" hidden="false" customHeight="false" outlineLevel="0" collapsed="false">
      <c r="A147" s="48" t="n">
        <v>36734</v>
      </c>
      <c r="B147" s="61" t="n">
        <v>26075</v>
      </c>
      <c r="C147" s="61" t="n">
        <v>22842</v>
      </c>
      <c r="D147" s="61" t="n">
        <v>37737.6257734947</v>
      </c>
      <c r="E147" s="61"/>
      <c r="F147" s="48" t="n">
        <v>36734</v>
      </c>
      <c r="G147" s="61" t="n">
        <v>-18855</v>
      </c>
      <c r="H147" s="61" t="n">
        <v>-1918.21918087343</v>
      </c>
      <c r="I147" s="61" t="n">
        <v>-28370.3814820724</v>
      </c>
    </row>
    <row r="148" customFormat="false" ht="12.75" hidden="false" customHeight="false" outlineLevel="0" collapsed="false">
      <c r="A148" s="48" t="n">
        <v>36735</v>
      </c>
      <c r="B148" s="61" t="n">
        <v>33630</v>
      </c>
      <c r="C148" s="61" t="n">
        <v>22496</v>
      </c>
      <c r="D148" s="61" t="n">
        <v>43029.257232961</v>
      </c>
      <c r="E148" s="61"/>
      <c r="F148" s="48" t="n">
        <v>36735</v>
      </c>
      <c r="G148" s="61" t="n">
        <v>17259</v>
      </c>
      <c r="H148" s="61" t="n">
        <v>-1301.03953989279</v>
      </c>
      <c r="I148" s="61" t="n">
        <v>4927.78875346875</v>
      </c>
    </row>
    <row r="149" customFormat="false" ht="12.75" hidden="false" customHeight="false" outlineLevel="0" collapsed="false">
      <c r="A149" s="48" t="n">
        <v>36738</v>
      </c>
      <c r="B149" s="61" t="n">
        <v>33609.7038604418</v>
      </c>
      <c r="C149" s="61" t="n">
        <v>23963.8316756389</v>
      </c>
      <c r="D149" s="61" t="n">
        <v>44424.420663564</v>
      </c>
      <c r="E149" s="61"/>
      <c r="F149" s="48" t="n">
        <v>36738</v>
      </c>
      <c r="G149" s="61" t="n">
        <v>-987</v>
      </c>
      <c r="H149" s="61" t="n">
        <v>-6911.02171900393</v>
      </c>
      <c r="I149" s="61" t="n">
        <v>-20221.0843532409</v>
      </c>
    </row>
    <row r="150" customFormat="false" ht="12.75" hidden="false" customHeight="false" outlineLevel="0" collapsed="false">
      <c r="A150" s="48" t="n">
        <v>36739</v>
      </c>
      <c r="B150" s="61" t="n">
        <v>35633.6325130726</v>
      </c>
      <c r="C150" s="61" t="n">
        <v>25203.5891624911</v>
      </c>
      <c r="D150" s="61" t="n">
        <v>46394.8555460177</v>
      </c>
      <c r="E150" s="61"/>
      <c r="F150" s="48" t="n">
        <v>36739</v>
      </c>
      <c r="G150" s="61" t="n">
        <v>-380</v>
      </c>
      <c r="H150" s="61" t="n">
        <v>21250.9554697416</v>
      </c>
      <c r="I150" s="61" t="n">
        <v>15556.8846699057</v>
      </c>
    </row>
    <row r="151" customFormat="false" ht="12.75" hidden="false" customHeight="false" outlineLevel="0" collapsed="false">
      <c r="A151" s="48" t="n">
        <v>36740</v>
      </c>
      <c r="B151" s="61" t="n">
        <v>41323.0363494819</v>
      </c>
      <c r="C151" s="61" t="n">
        <v>27122.3115360189</v>
      </c>
      <c r="D151" s="61" t="n">
        <v>51983.4127114132</v>
      </c>
      <c r="E151" s="61"/>
      <c r="F151" s="48" t="n">
        <v>36740</v>
      </c>
      <c r="G151" s="61" t="n">
        <v>28350</v>
      </c>
      <c r="H151" s="61" t="n">
        <v>-2613.22481059828</v>
      </c>
      <c r="I151" s="61" t="n">
        <v>32625.3729950144</v>
      </c>
    </row>
    <row r="152" customFormat="false" ht="12.75" hidden="false" customHeight="false" outlineLevel="0" collapsed="false">
      <c r="A152" s="48" t="n">
        <v>36741</v>
      </c>
      <c r="B152" s="61" t="n">
        <v>39543.9668492159</v>
      </c>
      <c r="C152" s="61" t="n">
        <v>23119.6391472706</v>
      </c>
      <c r="D152" s="61" t="n">
        <v>48541.8624326567</v>
      </c>
      <c r="E152" s="61"/>
      <c r="F152" s="48" t="n">
        <v>36741</v>
      </c>
      <c r="G152" s="61" t="n">
        <v>20387</v>
      </c>
      <c r="H152" s="61" t="n">
        <v>1812.04289031148</v>
      </c>
      <c r="I152" s="61" t="n">
        <v>26107.3319371358</v>
      </c>
    </row>
    <row r="153" customFormat="false" ht="12.75" hidden="false" customHeight="false" outlineLevel="0" collapsed="false">
      <c r="A153" s="48" t="n">
        <v>36742</v>
      </c>
      <c r="B153" s="61" t="n">
        <v>41649.916</v>
      </c>
      <c r="C153" s="61" t="n">
        <v>21423.5322446888</v>
      </c>
      <c r="D153" s="61" t="n">
        <v>49506.4645615966</v>
      </c>
      <c r="E153" s="61"/>
      <c r="F153" s="48" t="n">
        <v>36742</v>
      </c>
      <c r="G153" s="61" t="n">
        <v>12473</v>
      </c>
      <c r="H153" s="61" t="n">
        <v>4984.87738387966</v>
      </c>
      <c r="I153" s="61" t="n">
        <v>4626.73379267201</v>
      </c>
    </row>
    <row r="154" customFormat="false" ht="12.75" hidden="false" customHeight="false" outlineLevel="0" collapsed="false">
      <c r="A154" s="48" t="n">
        <v>36745</v>
      </c>
      <c r="B154" s="61" t="n">
        <v>42572.90322</v>
      </c>
      <c r="C154" s="61" t="n">
        <v>25646.032624466</v>
      </c>
      <c r="D154" s="61" t="n">
        <v>52309.7859075553</v>
      </c>
      <c r="E154" s="61"/>
      <c r="F154" s="48" t="n">
        <v>36745</v>
      </c>
      <c r="G154" s="61" t="n">
        <v>26318</v>
      </c>
      <c r="H154" s="61" t="n">
        <v>10286.2336388079</v>
      </c>
      <c r="I154" s="61" t="n">
        <v>30973.946118468</v>
      </c>
    </row>
    <row r="155" customFormat="false" ht="12.75" hidden="false" customHeight="false" outlineLevel="0" collapsed="false">
      <c r="A155" s="48" t="n">
        <v>36746</v>
      </c>
      <c r="B155" s="61" t="n">
        <v>39202.64823</v>
      </c>
      <c r="C155" s="61" t="n">
        <v>23653.5501425517</v>
      </c>
      <c r="D155" s="61" t="n">
        <v>48764.8968987644</v>
      </c>
      <c r="E155" s="61"/>
      <c r="F155" s="48" t="n">
        <v>36746</v>
      </c>
      <c r="G155" s="61" t="n">
        <v>9395</v>
      </c>
      <c r="H155" s="61" t="n">
        <v>5798.54236380968</v>
      </c>
      <c r="I155" s="61" t="n">
        <v>10896.6170745231</v>
      </c>
    </row>
    <row r="156" customFormat="false" ht="12.75" hidden="false" customHeight="false" outlineLevel="0" collapsed="false">
      <c r="A156" s="48" t="n">
        <v>36747</v>
      </c>
      <c r="B156" s="61" t="n">
        <v>38137.92858</v>
      </c>
      <c r="C156" s="61" t="n">
        <v>25213.6655267628</v>
      </c>
      <c r="D156" s="61" t="n">
        <v>49061.6957929785</v>
      </c>
      <c r="E156" s="61"/>
      <c r="F156" s="48" t="n">
        <v>36747</v>
      </c>
      <c r="G156" s="61" t="n">
        <v>3035</v>
      </c>
      <c r="H156" s="61" t="n">
        <v>6045.07546030242</v>
      </c>
      <c r="I156" s="61" t="n">
        <v>7054.28028387713</v>
      </c>
    </row>
    <row r="157" customFormat="false" ht="12.75" hidden="false" customHeight="false" outlineLevel="0" collapsed="false">
      <c r="A157" s="48" t="n">
        <v>36748</v>
      </c>
      <c r="B157" s="61" t="n">
        <v>37446.27565</v>
      </c>
      <c r="C157" s="61" t="n">
        <v>25405.9586430674</v>
      </c>
      <c r="D157" s="61" t="n">
        <v>48724.9060837311</v>
      </c>
      <c r="E157" s="61"/>
      <c r="F157" s="48" t="n">
        <v>36748</v>
      </c>
      <c r="G157" s="61" t="n">
        <v>15696</v>
      </c>
      <c r="H157" s="61" t="n">
        <v>-1237.81600219687</v>
      </c>
      <c r="I157" s="61" t="n">
        <v>16447.990684906</v>
      </c>
    </row>
    <row r="158" customFormat="false" ht="12.75" hidden="false" customHeight="false" outlineLevel="0" collapsed="false">
      <c r="A158" s="48" t="n">
        <v>36749</v>
      </c>
      <c r="B158" s="61" t="n">
        <v>39203.57385</v>
      </c>
      <c r="C158" s="61" t="n">
        <v>22830.2252143049</v>
      </c>
      <c r="D158" s="61" t="n">
        <v>48683.1331629475</v>
      </c>
      <c r="E158" s="61"/>
      <c r="F158" s="48" t="n">
        <v>36749</v>
      </c>
      <c r="G158" s="61" t="n">
        <v>24241</v>
      </c>
      <c r="H158" s="61" t="n">
        <v>-5536.6037412096</v>
      </c>
      <c r="I158" s="61" t="n">
        <v>26487.8588237581</v>
      </c>
    </row>
    <row r="159" customFormat="false" ht="12.75" hidden="false" customHeight="false" outlineLevel="0" collapsed="false">
      <c r="A159" s="48" t="n">
        <v>36752</v>
      </c>
      <c r="B159" s="61" t="n">
        <v>39954.77763</v>
      </c>
      <c r="C159" s="61" t="n">
        <v>21603.7422478026</v>
      </c>
      <c r="D159" s="61" t="n">
        <v>49103.8953522941</v>
      </c>
      <c r="E159" s="61"/>
      <c r="F159" s="48" t="n">
        <v>36752</v>
      </c>
      <c r="G159" s="61" t="n">
        <v>-6654</v>
      </c>
      <c r="H159" s="61" t="n">
        <v>-13424.4917948976</v>
      </c>
      <c r="I159" s="61" t="n">
        <v>-15327.2383228659</v>
      </c>
    </row>
    <row r="160" customFormat="false" ht="12.75" hidden="false" customHeight="false" outlineLevel="0" collapsed="false">
      <c r="A160" s="48" t="n">
        <v>36753</v>
      </c>
      <c r="B160" s="61" t="n">
        <v>33144.46165</v>
      </c>
      <c r="C160" s="61" t="n">
        <v>23054.8757516037</v>
      </c>
      <c r="D160" s="61" t="n">
        <v>44269.7887487419</v>
      </c>
      <c r="E160" s="61"/>
      <c r="F160" s="48" t="n">
        <v>36753</v>
      </c>
      <c r="G160" s="61" t="n">
        <v>-20802</v>
      </c>
      <c r="H160" s="61" t="n">
        <v>-9171.40927855363</v>
      </c>
      <c r="I160" s="61" t="n">
        <v>-25830.2713770502</v>
      </c>
    </row>
    <row r="161" customFormat="false" ht="12.75" hidden="false" customHeight="false" outlineLevel="0" collapsed="false">
      <c r="A161" s="48" t="n">
        <v>36754</v>
      </c>
      <c r="B161" s="61" t="n">
        <v>31494.64653</v>
      </c>
      <c r="C161" s="61" t="n">
        <v>21379.0314555072</v>
      </c>
      <c r="D161" s="61" t="n">
        <v>42088.575361739</v>
      </c>
      <c r="E161" s="61"/>
      <c r="F161" s="48" t="n">
        <v>36754</v>
      </c>
      <c r="G161" s="61" t="n">
        <v>-204</v>
      </c>
      <c r="H161" s="61" t="n">
        <v>10409.3763180288</v>
      </c>
      <c r="I161" s="61" t="n">
        <v>13113.2218673687</v>
      </c>
    </row>
    <row r="162" customFormat="false" ht="12.75" hidden="false" customHeight="false" outlineLevel="0" collapsed="false">
      <c r="A162" s="48" t="n">
        <v>36755</v>
      </c>
      <c r="B162" s="61" t="n">
        <v>32031.67573</v>
      </c>
      <c r="C162" s="61" t="n">
        <v>21640.7201708591</v>
      </c>
      <c r="D162" s="61" t="n">
        <v>42437.9300987092</v>
      </c>
      <c r="E162" s="61"/>
      <c r="F162" s="48" t="n">
        <v>36755</v>
      </c>
      <c r="G162" s="61" t="n">
        <v>-8256</v>
      </c>
      <c r="H162" s="61" t="n">
        <v>20641.1765368178</v>
      </c>
      <c r="I162" s="61" t="n">
        <v>26240.1375133493</v>
      </c>
    </row>
    <row r="163" customFormat="false" ht="12.75" hidden="false" customHeight="false" outlineLevel="0" collapsed="false">
      <c r="A163" s="48" t="n">
        <v>36756</v>
      </c>
      <c r="B163" s="61" t="n">
        <v>38110.90391</v>
      </c>
      <c r="C163" s="61" t="n">
        <v>20038.4143734032</v>
      </c>
      <c r="D163" s="61" t="n">
        <v>46756.4747141655</v>
      </c>
      <c r="E163" s="61"/>
      <c r="F163" s="48" t="n">
        <v>36756</v>
      </c>
      <c r="G163" s="61" t="n">
        <v>11398</v>
      </c>
      <c r="H163" s="61" t="n">
        <v>8051.34090796716</v>
      </c>
      <c r="I163" s="61" t="n">
        <v>21240.8534401487</v>
      </c>
    </row>
    <row r="164" customFormat="false" ht="12.75" hidden="false" customHeight="false" outlineLevel="0" collapsed="false">
      <c r="A164" s="48" t="n">
        <v>36759</v>
      </c>
      <c r="B164" s="61" t="n">
        <v>44133.59123</v>
      </c>
      <c r="C164" s="61" t="n">
        <v>23025.6198627273</v>
      </c>
      <c r="D164" s="61" t="n">
        <v>53690.8184245254</v>
      </c>
      <c r="E164" s="61"/>
      <c r="F164" s="48" t="n">
        <v>36759</v>
      </c>
      <c r="G164" s="61" t="n">
        <v>91989</v>
      </c>
      <c r="H164" s="61" t="n">
        <v>31640.377540353</v>
      </c>
      <c r="I164" s="61" t="n">
        <v>133094.40725716</v>
      </c>
    </row>
    <row r="165" customFormat="false" ht="12.75" hidden="false" customHeight="false" outlineLevel="0" collapsed="false">
      <c r="A165" s="48" t="n">
        <v>36760</v>
      </c>
      <c r="B165" s="61" t="n">
        <v>47357.7297975609</v>
      </c>
      <c r="C165" s="61" t="n">
        <v>24058.9941524278</v>
      </c>
      <c r="D165" s="61" t="n">
        <v>55978.6247580216</v>
      </c>
      <c r="E165" s="61"/>
      <c r="F165" s="48" t="n">
        <v>36760</v>
      </c>
      <c r="G165" s="61" t="n">
        <v>61328.0174150823</v>
      </c>
      <c r="H165" s="61" t="n">
        <v>2272.98173878316</v>
      </c>
      <c r="I165" s="61" t="n">
        <v>58371.6649231639</v>
      </c>
    </row>
    <row r="166" customFormat="false" ht="12.75" hidden="false" customHeight="false" outlineLevel="0" collapsed="false">
      <c r="A166" s="48" t="n">
        <v>36761</v>
      </c>
      <c r="B166" s="61" t="n">
        <v>42449.6580839478</v>
      </c>
      <c r="C166" s="61" t="n">
        <v>26769.5112407311</v>
      </c>
      <c r="D166" s="61" t="n">
        <v>53639.9597296236</v>
      </c>
      <c r="E166" s="61"/>
      <c r="F166" s="48" t="n">
        <v>36761</v>
      </c>
      <c r="G166" s="61" t="n">
        <v>27740.1992743</v>
      </c>
      <c r="H166" s="61" t="n">
        <v>40803.1906526414</v>
      </c>
      <c r="I166" s="61" t="n">
        <v>90960.589594684</v>
      </c>
    </row>
    <row r="167" customFormat="false" ht="12.75" hidden="false" customHeight="false" outlineLevel="0" collapsed="false">
      <c r="A167" s="48" t="n">
        <v>36762</v>
      </c>
      <c r="B167" s="61" t="n">
        <v>42150.9789318713</v>
      </c>
      <c r="C167" s="61" t="n">
        <v>24979.0743812649</v>
      </c>
      <c r="D167" s="61" t="n">
        <v>52361.1068638416</v>
      </c>
      <c r="E167" s="61"/>
      <c r="F167" s="48" t="n">
        <v>36762</v>
      </c>
      <c r="G167" s="61" t="n">
        <v>127473.2217526</v>
      </c>
      <c r="H167" s="61" t="n">
        <v>27488.8805462943</v>
      </c>
      <c r="I167" s="61" t="n">
        <v>164807.77366634</v>
      </c>
    </row>
    <row r="168" customFormat="false" ht="12.75" hidden="false" customHeight="false" outlineLevel="0" collapsed="false">
      <c r="A168" s="48" t="n">
        <v>36763</v>
      </c>
      <c r="B168" s="61" t="n">
        <v>41351.6124</v>
      </c>
      <c r="C168" s="61" t="n">
        <v>30381.40663</v>
      </c>
      <c r="D168" s="61" t="n">
        <v>54494.8481435844</v>
      </c>
      <c r="E168" s="61"/>
      <c r="F168" s="48" t="n">
        <v>36763</v>
      </c>
      <c r="G168" s="61" t="n">
        <v>176639.2144012</v>
      </c>
      <c r="H168" s="61" t="n">
        <v>11660.6110074691</v>
      </c>
      <c r="I168" s="61" t="n">
        <v>194800.77526001</v>
      </c>
    </row>
    <row r="169" customFormat="false" ht="12.75" hidden="false" customHeight="false" outlineLevel="0" collapsed="false">
      <c r="A169" s="48" t="n">
        <v>36766</v>
      </c>
      <c r="B169" s="61" t="n">
        <v>49307.43084</v>
      </c>
      <c r="C169" s="61" t="n">
        <v>26759.99899</v>
      </c>
      <c r="D169" s="61" t="n">
        <v>58997.8035340229</v>
      </c>
      <c r="E169" s="61"/>
      <c r="F169" s="48" t="n">
        <v>36766</v>
      </c>
      <c r="G169" s="61" t="n">
        <v>71125.7512543</v>
      </c>
      <c r="H169" s="61" t="n">
        <v>-26333.0503172578</v>
      </c>
      <c r="I169" s="61" t="n">
        <v>39133.2329343981</v>
      </c>
    </row>
    <row r="170" customFormat="false" ht="12.75" hidden="false" customHeight="false" outlineLevel="0" collapsed="false">
      <c r="A170" s="48" t="n">
        <v>36767</v>
      </c>
      <c r="B170" s="61" t="n">
        <v>41986</v>
      </c>
      <c r="C170" s="61" t="n">
        <v>23759</v>
      </c>
      <c r="D170" s="61" t="n">
        <v>51540.6075371834</v>
      </c>
      <c r="E170" s="61"/>
      <c r="F170" s="48" t="n">
        <v>36767</v>
      </c>
      <c r="G170" s="61" t="n">
        <v>-15333.6951159</v>
      </c>
      <c r="H170" s="61" t="n">
        <v>-59735.8060139118</v>
      </c>
      <c r="I170" s="61" t="n">
        <v>-66507.8860013944</v>
      </c>
    </row>
    <row r="171" customFormat="false" ht="12.75" hidden="false" customHeight="false" outlineLevel="0" collapsed="false">
      <c r="A171" s="48" t="n">
        <v>36768</v>
      </c>
      <c r="B171" s="61" t="n">
        <v>43931.50872</v>
      </c>
      <c r="C171" s="61" t="n">
        <v>18615.33671</v>
      </c>
      <c r="D171" s="61" t="n">
        <v>50999.46332687</v>
      </c>
      <c r="E171" s="61"/>
      <c r="F171" s="48" t="n">
        <v>36768</v>
      </c>
      <c r="G171" s="61" t="n">
        <v>-210884.0997731</v>
      </c>
      <c r="H171" s="61" t="n">
        <v>-3317.2649590083</v>
      </c>
      <c r="I171" s="61" t="n">
        <v>-211994.69379171</v>
      </c>
    </row>
    <row r="172" customFormat="false" ht="12.75" hidden="false" customHeight="false" outlineLevel="0" collapsed="false">
      <c r="A172" s="48" t="n">
        <v>36769</v>
      </c>
      <c r="B172" s="61" t="n">
        <v>57873.52936</v>
      </c>
      <c r="C172" s="61" t="n">
        <v>17810.98339</v>
      </c>
      <c r="D172" s="61" t="n">
        <v>63355.693720778</v>
      </c>
      <c r="E172" s="61"/>
      <c r="F172" s="48" t="n">
        <v>36769</v>
      </c>
      <c r="G172" s="61" t="n">
        <v>49702.8657255</v>
      </c>
      <c r="H172" s="61" t="n">
        <v>-7428.20828182575</v>
      </c>
      <c r="I172" s="61" t="n">
        <v>49719.1862633114</v>
      </c>
    </row>
    <row r="173" customFormat="false" ht="12.75" hidden="false" customHeight="false" outlineLevel="0" collapsed="false">
      <c r="A173" s="48" t="n">
        <v>36770</v>
      </c>
      <c r="B173" s="61" t="n">
        <v>52226.50472</v>
      </c>
      <c r="C173" s="61" t="n">
        <v>18119.17585</v>
      </c>
      <c r="D173" s="61" t="n">
        <v>58206.9771466736</v>
      </c>
      <c r="E173" s="61"/>
      <c r="F173" s="48" t="n">
        <v>36770</v>
      </c>
      <c r="G173" s="61" t="n">
        <v>-44051.9028802</v>
      </c>
      <c r="H173" s="61" t="n">
        <v>3269.64030290672</v>
      </c>
      <c r="I173" s="61" t="n">
        <v>-38281.2448995259</v>
      </c>
    </row>
    <row r="174" customFormat="false" ht="12.75" hidden="false" customHeight="false" outlineLevel="0" collapsed="false">
      <c r="A174" s="48" t="n">
        <v>36774</v>
      </c>
      <c r="B174" s="61" t="n">
        <v>43472.44126</v>
      </c>
      <c r="C174" s="61" t="n">
        <v>18263.21939</v>
      </c>
      <c r="D174" s="61" t="n">
        <v>50659.5167821879</v>
      </c>
      <c r="E174" s="61"/>
      <c r="F174" s="48" t="n">
        <v>36774</v>
      </c>
      <c r="G174" s="61" t="n">
        <v>-63917.4165132</v>
      </c>
      <c r="H174" s="61" t="n">
        <v>25824.593079186</v>
      </c>
      <c r="I174" s="61" t="n">
        <v>-24326.6701787445</v>
      </c>
    </row>
    <row r="175" customFormat="false" ht="12.75" hidden="false" customHeight="false" outlineLevel="0" collapsed="false">
      <c r="A175" s="48" t="n">
        <v>36775</v>
      </c>
      <c r="B175" s="61" t="n">
        <v>41621.74212</v>
      </c>
      <c r="C175" s="61" t="n">
        <v>18224.43787</v>
      </c>
      <c r="D175" s="61" t="n">
        <v>49332.2022837832</v>
      </c>
      <c r="E175" s="61"/>
      <c r="F175" s="48" t="n">
        <v>36775</v>
      </c>
      <c r="G175" s="61" t="n">
        <v>9119.3460884</v>
      </c>
      <c r="H175" s="61" t="n">
        <v>20341.0921431013</v>
      </c>
      <c r="I175" s="61" t="n">
        <v>43614.0320088538</v>
      </c>
    </row>
    <row r="176" customFormat="false" ht="12.75" hidden="false" customHeight="false" outlineLevel="0" collapsed="false">
      <c r="A176" s="48" t="n">
        <v>36776</v>
      </c>
      <c r="B176" s="61" t="n">
        <v>39077.17787</v>
      </c>
      <c r="C176" s="61" t="n">
        <v>17760.93609</v>
      </c>
      <c r="D176" s="61" t="n">
        <v>47127.9222294873</v>
      </c>
      <c r="E176" s="61"/>
      <c r="F176" s="48" t="n">
        <v>36776</v>
      </c>
      <c r="G176" s="61" t="n">
        <v>792.163275700006</v>
      </c>
      <c r="H176" s="61" t="n">
        <v>-2405.0457266234</v>
      </c>
      <c r="I176" s="61" t="n">
        <v>-5452.93611292949</v>
      </c>
    </row>
    <row r="177" customFormat="false" ht="12.75" hidden="false" customHeight="false" outlineLevel="0" collapsed="false">
      <c r="A177" s="48" t="n">
        <v>36777</v>
      </c>
      <c r="B177" s="61" t="n">
        <v>42937.88004</v>
      </c>
      <c r="C177" s="61" t="n">
        <v>17482.34239</v>
      </c>
      <c r="D177" s="61" t="n">
        <v>51080.2260356456</v>
      </c>
      <c r="E177" s="61"/>
      <c r="F177" s="48" t="n">
        <v>36777</v>
      </c>
      <c r="G177" s="61" t="n">
        <v>13954.304609</v>
      </c>
      <c r="H177" s="61" t="n">
        <v>-10532.156863346</v>
      </c>
      <c r="I177" s="61" t="n">
        <v>21463.5971402465</v>
      </c>
    </row>
    <row r="178" customFormat="false" ht="12.75" hidden="false" customHeight="false" outlineLevel="0" collapsed="false">
      <c r="A178" s="48" t="n">
        <v>36780</v>
      </c>
      <c r="B178" s="61" t="n">
        <v>44179.54077</v>
      </c>
      <c r="C178" s="61" t="n">
        <v>17381.31611</v>
      </c>
      <c r="D178" s="61" t="n">
        <v>52510.2005768182</v>
      </c>
      <c r="E178" s="61"/>
      <c r="F178" s="48" t="n">
        <v>36780</v>
      </c>
      <c r="G178" s="61" t="n">
        <v>5557.33474700001</v>
      </c>
      <c r="H178" s="61" t="n">
        <v>6572.64639679702</v>
      </c>
      <c r="I178" s="61" t="n">
        <v>-1617.61687623987</v>
      </c>
    </row>
    <row r="179" customFormat="false" ht="12.75" hidden="false" customHeight="false" outlineLevel="0" collapsed="false">
      <c r="A179" s="48" t="n">
        <v>36781</v>
      </c>
      <c r="B179" s="61" t="n">
        <v>41601.20842</v>
      </c>
      <c r="C179" s="61" t="n">
        <v>17179.82367</v>
      </c>
      <c r="D179" s="61" t="n">
        <v>49686.3602533256</v>
      </c>
      <c r="E179" s="61"/>
      <c r="F179" s="48" t="n">
        <v>36781</v>
      </c>
      <c r="G179" s="61" t="n">
        <v>-22743.3334299</v>
      </c>
      <c r="H179" s="61" t="n">
        <v>5151.06135056544</v>
      </c>
      <c r="I179" s="61" t="n">
        <v>-25403.6551871266</v>
      </c>
    </row>
    <row r="180" customFormat="false" ht="12.75" hidden="false" customHeight="false" outlineLevel="0" collapsed="false">
      <c r="A180" s="48" t="n">
        <v>36782</v>
      </c>
      <c r="B180" s="61" t="n">
        <v>36395.36339</v>
      </c>
      <c r="C180" s="61" t="n">
        <v>18753.52281</v>
      </c>
      <c r="D180" s="61" t="n">
        <v>46181.7107716027</v>
      </c>
      <c r="E180" s="61"/>
      <c r="F180" s="48" t="n">
        <v>36782</v>
      </c>
      <c r="G180" s="61" t="n">
        <v>-14826.2370218</v>
      </c>
      <c r="H180" s="61" t="n">
        <v>5229.23153220368</v>
      </c>
      <c r="I180" s="61" t="n">
        <v>-2606.6461341805</v>
      </c>
    </row>
    <row r="181" customFormat="false" ht="12.75" hidden="false" customHeight="false" outlineLevel="0" collapsed="false">
      <c r="A181" s="48" t="n">
        <v>36783</v>
      </c>
      <c r="B181" s="61" t="n">
        <v>42362.06096</v>
      </c>
      <c r="C181" s="61" t="n">
        <v>23874.35258</v>
      </c>
      <c r="D181" s="61" t="n">
        <v>52822.359420227</v>
      </c>
      <c r="E181" s="61"/>
      <c r="F181" s="48" t="n">
        <v>36783</v>
      </c>
      <c r="G181" s="61" t="n">
        <v>-4936.4223171</v>
      </c>
      <c r="H181" s="61" t="n">
        <v>16399.0321394344</v>
      </c>
      <c r="I181" s="61" t="n">
        <v>22369.0531980649</v>
      </c>
    </row>
    <row r="182" customFormat="false" ht="12.75" hidden="false" customHeight="false" outlineLevel="0" collapsed="false">
      <c r="A182" s="48" t="n">
        <v>36784</v>
      </c>
      <c r="B182" s="61" t="n">
        <v>37181.4056</v>
      </c>
      <c r="C182" s="61" t="n">
        <v>22450.44982</v>
      </c>
      <c r="D182" s="61" t="n">
        <v>48497.5811480129</v>
      </c>
      <c r="E182" s="61"/>
      <c r="F182" s="48" t="n">
        <v>36784</v>
      </c>
      <c r="G182" s="61" t="n">
        <v>-41991.37865</v>
      </c>
      <c r="H182" s="61" t="n">
        <v>5116.79213584466</v>
      </c>
      <c r="I182" s="61" t="n">
        <v>-50260.2946897326</v>
      </c>
    </row>
    <row r="183" customFormat="false" ht="12.75" hidden="false" customHeight="false" outlineLevel="0" collapsed="false">
      <c r="A183" s="48" t="n">
        <v>36787</v>
      </c>
      <c r="B183" s="61" t="n">
        <v>34082.77013</v>
      </c>
      <c r="C183" s="61" t="n">
        <v>19946.10408</v>
      </c>
      <c r="D183" s="61" t="n">
        <v>44648.5484268949</v>
      </c>
      <c r="E183" s="61"/>
      <c r="F183" s="48" t="n">
        <v>36787</v>
      </c>
      <c r="G183" s="61" t="n">
        <v>13128.6422592</v>
      </c>
      <c r="H183" s="61" t="n">
        <v>-3980.49788473423</v>
      </c>
      <c r="I183" s="61" t="n">
        <v>8763.89634868967</v>
      </c>
    </row>
    <row r="184" customFormat="false" ht="12.75" hidden="false" customHeight="false" outlineLevel="0" collapsed="false">
      <c r="A184" s="48" t="n">
        <v>36788</v>
      </c>
      <c r="B184" s="61" t="n">
        <v>33099.29378</v>
      </c>
      <c r="C184" s="61" t="n">
        <v>19869.37437</v>
      </c>
      <c r="D184" s="61" t="n">
        <v>43783.9296167226</v>
      </c>
      <c r="E184" s="61"/>
      <c r="F184" s="48" t="n">
        <v>36788</v>
      </c>
      <c r="G184" s="61" t="n">
        <v>19366.0012435</v>
      </c>
      <c r="H184" s="61" t="n">
        <v>14154.2311922969</v>
      </c>
      <c r="I184" s="61" t="n">
        <v>67429.5270724449</v>
      </c>
    </row>
    <row r="185" customFormat="false" ht="12.75" hidden="false" customHeight="false" outlineLevel="0" collapsed="false">
      <c r="A185" s="48" t="n">
        <v>36789</v>
      </c>
      <c r="B185" s="61" t="n">
        <v>34605.39899</v>
      </c>
      <c r="C185" s="61" t="n">
        <v>18787.5426</v>
      </c>
      <c r="D185" s="61" t="n">
        <v>45086.1462077585</v>
      </c>
      <c r="E185" s="61"/>
      <c r="F185" s="48" t="n">
        <v>36789</v>
      </c>
      <c r="G185" s="61" t="n">
        <v>-7800.6990207</v>
      </c>
      <c r="H185" s="61" t="n">
        <v>-20477.8814570041</v>
      </c>
      <c r="I185" s="61" t="n">
        <v>-25615.8942531471</v>
      </c>
    </row>
    <row r="186" customFormat="false" ht="12.75" hidden="false" customHeight="false" outlineLevel="0" collapsed="false">
      <c r="A186" s="48" t="n">
        <v>36790</v>
      </c>
      <c r="B186" s="61" t="n">
        <v>35644.54194</v>
      </c>
      <c r="C186" s="61" t="n">
        <v>18368.03396</v>
      </c>
      <c r="D186" s="61" t="n">
        <v>44881.0947944937</v>
      </c>
      <c r="E186" s="61"/>
      <c r="F186" s="48" t="n">
        <v>36790</v>
      </c>
      <c r="G186" s="61" t="n">
        <v>2053.44147710001</v>
      </c>
      <c r="H186" s="61" t="n">
        <v>-2305.52125029738</v>
      </c>
      <c r="I186" s="61" t="n">
        <v>-1889.87354107715</v>
      </c>
    </row>
    <row r="187" customFormat="false" ht="12.75" hidden="false" customHeight="false" outlineLevel="0" collapsed="false">
      <c r="A187" s="48" t="n">
        <v>36791</v>
      </c>
      <c r="B187" s="61" t="n">
        <v>39024.32828</v>
      </c>
      <c r="C187" s="61" t="n">
        <v>18460.22116</v>
      </c>
      <c r="D187" s="61" t="n">
        <v>47027.6153107894</v>
      </c>
      <c r="E187" s="61"/>
      <c r="F187" s="48" t="n">
        <v>36791</v>
      </c>
      <c r="G187" s="61" t="n">
        <v>-17970.7611412</v>
      </c>
      <c r="H187" s="61" t="n">
        <v>-7925.16907389569</v>
      </c>
      <c r="I187" s="61" t="n">
        <v>-22260.8056186602</v>
      </c>
    </row>
    <row r="188" customFormat="false" ht="12.75" hidden="false" customHeight="false" outlineLevel="0" collapsed="false">
      <c r="A188" s="48" t="n">
        <v>36794</v>
      </c>
      <c r="B188" s="61" t="n">
        <v>37039.45202</v>
      </c>
      <c r="C188" s="61" t="n">
        <v>19302.0413</v>
      </c>
      <c r="D188" s="61" t="n">
        <v>46036.1626393836</v>
      </c>
      <c r="E188" s="61"/>
      <c r="F188" s="48" t="n">
        <v>36794</v>
      </c>
      <c r="G188" s="61" t="n">
        <v>20681.8664576</v>
      </c>
      <c r="H188" s="61" t="n">
        <v>18897.8630146809</v>
      </c>
      <c r="I188" s="61" t="n">
        <v>35327.9559574442</v>
      </c>
    </row>
    <row r="189" customFormat="false" ht="12.75" hidden="false" customHeight="false" outlineLevel="0" collapsed="false">
      <c r="A189" s="48" t="n">
        <v>36795</v>
      </c>
      <c r="B189" s="61" t="n">
        <v>43652.35027</v>
      </c>
      <c r="C189" s="61" t="n">
        <v>20590.69666</v>
      </c>
      <c r="D189" s="61" t="n">
        <v>52124.473725132</v>
      </c>
      <c r="E189" s="61"/>
      <c r="F189" s="48" t="n">
        <v>36795</v>
      </c>
      <c r="G189" s="61" t="n">
        <v>-1200.9480884</v>
      </c>
      <c r="H189" s="61" t="n">
        <v>621.14668830006</v>
      </c>
      <c r="I189" s="61" t="n">
        <v>9293.29702732809</v>
      </c>
    </row>
    <row r="190" customFormat="false" ht="12.75" hidden="false" customHeight="false" outlineLevel="0" collapsed="false">
      <c r="A190" s="48" t="n">
        <v>36796</v>
      </c>
      <c r="B190" s="61" t="n">
        <v>39874.01725</v>
      </c>
      <c r="C190" s="61" t="n">
        <v>20965.94586</v>
      </c>
      <c r="D190" s="61" t="n">
        <v>49102.9221111783</v>
      </c>
      <c r="E190" s="61"/>
      <c r="F190" s="48" t="n">
        <v>36796</v>
      </c>
      <c r="G190" s="61" t="n">
        <v>-6411.8809884</v>
      </c>
      <c r="H190" s="61" t="n">
        <v>1932.09522730141</v>
      </c>
      <c r="I190" s="61" t="n">
        <v>-5710.52617443515</v>
      </c>
    </row>
    <row r="191" customFormat="false" ht="12.75" hidden="false" customHeight="false" outlineLevel="0" collapsed="false">
      <c r="A191" s="48" t="n">
        <v>36797</v>
      </c>
      <c r="B191" s="61" t="n">
        <v>40809.26718</v>
      </c>
      <c r="C191" s="61" t="n">
        <v>21774.47228</v>
      </c>
      <c r="D191" s="61" t="n">
        <v>50310.1487246013</v>
      </c>
      <c r="E191" s="61"/>
      <c r="F191" s="48" t="n">
        <v>36797</v>
      </c>
      <c r="G191" s="61" t="n">
        <v>-14422.7253315</v>
      </c>
      <c r="H191" s="61" t="n">
        <v>-21245.0565402016</v>
      </c>
      <c r="I191" s="61" t="n">
        <v>-34698.7096360089</v>
      </c>
    </row>
    <row r="192" customFormat="false" ht="12.75" hidden="false" customHeight="false" outlineLevel="0" collapsed="false">
      <c r="A192" s="48" t="n">
        <v>36798</v>
      </c>
      <c r="B192" s="61" t="n">
        <v>27737.96202</v>
      </c>
      <c r="C192" s="61" t="n">
        <v>23100.48806</v>
      </c>
      <c r="D192" s="61" t="n">
        <v>41088.3936773572</v>
      </c>
      <c r="E192" s="61"/>
      <c r="F192" s="48" t="n">
        <v>36798</v>
      </c>
      <c r="G192" s="61" t="n">
        <v>-35459.7215458</v>
      </c>
      <c r="H192" s="61" t="n">
        <v>3561.7183245029</v>
      </c>
      <c r="I192" s="61" t="n">
        <v>-17257.7664603549</v>
      </c>
    </row>
    <row r="193" customFormat="false" ht="12.75" hidden="false" customHeight="false" outlineLevel="0" collapsed="false">
      <c r="A193" s="48" t="n">
        <v>36801</v>
      </c>
      <c r="B193" s="61" t="n">
        <v>33858.56518</v>
      </c>
      <c r="C193" s="61" t="n">
        <v>23773.66963</v>
      </c>
      <c r="D193" s="61" t="n">
        <v>45913.3303024901</v>
      </c>
      <c r="E193" s="61"/>
      <c r="F193" s="48" t="n">
        <v>36801</v>
      </c>
      <c r="G193" s="61" t="n">
        <v>13303.2609317</v>
      </c>
      <c r="H193" s="61" t="n">
        <v>14289.7287471837</v>
      </c>
      <c r="I193" s="61" t="n">
        <v>33260.4451023678</v>
      </c>
    </row>
    <row r="194" customFormat="false" ht="12.75" hidden="false" customHeight="false" outlineLevel="0" collapsed="false">
      <c r="A194" s="48" t="n">
        <v>36802</v>
      </c>
      <c r="B194" s="61" t="n">
        <v>33159.75689</v>
      </c>
      <c r="C194" s="61" t="n">
        <v>24242.87963</v>
      </c>
      <c r="D194" s="61" t="n">
        <v>45606.3853823841</v>
      </c>
      <c r="E194" s="61"/>
      <c r="F194" s="48" t="n">
        <v>36802</v>
      </c>
      <c r="G194" s="61" t="n">
        <v>2036.5931612</v>
      </c>
      <c r="H194" s="61" t="n">
        <v>-6391.75577084715</v>
      </c>
      <c r="I194" s="61" t="n">
        <v>1433.44891033904</v>
      </c>
    </row>
    <row r="195" customFormat="false" ht="12.75" hidden="false" customHeight="false" outlineLevel="0" collapsed="false">
      <c r="A195" s="48" t="n">
        <v>36803</v>
      </c>
      <c r="B195" s="61" t="n">
        <v>37681.16119</v>
      </c>
      <c r="C195" s="61" t="n">
        <v>25237.88909</v>
      </c>
      <c r="D195" s="61" t="n">
        <v>49251.9349164581</v>
      </c>
      <c r="E195" s="61"/>
      <c r="F195" s="48" t="n">
        <v>36803</v>
      </c>
      <c r="G195" s="61" t="n">
        <v>-20324.8237513</v>
      </c>
      <c r="H195" s="61" t="n">
        <v>-5267.60518367506</v>
      </c>
      <c r="I195" s="61" t="n">
        <v>-17747.7258661075</v>
      </c>
    </row>
    <row r="196" customFormat="false" ht="12.75" hidden="false" customHeight="false" outlineLevel="0" collapsed="false">
      <c r="A196" s="48" t="n">
        <v>36804</v>
      </c>
      <c r="B196" s="61" t="n">
        <v>40462</v>
      </c>
      <c r="C196" s="61" t="n">
        <v>24547</v>
      </c>
      <c r="D196" s="61" t="n">
        <v>50979.2563598176</v>
      </c>
      <c r="E196" s="61"/>
      <c r="F196" s="48" t="n">
        <v>36804</v>
      </c>
      <c r="G196" s="61" t="n">
        <v>-3890.18162850001</v>
      </c>
      <c r="H196" s="61" t="n">
        <v>-17500.3206166612</v>
      </c>
      <c r="I196" s="61" t="n">
        <v>-29098.1974337353</v>
      </c>
    </row>
    <row r="197" customFormat="false" ht="12.75" hidden="false" customHeight="false" outlineLevel="0" collapsed="false">
      <c r="A197" s="48" t="n">
        <v>36805</v>
      </c>
      <c r="B197" s="61" t="n">
        <v>34098</v>
      </c>
      <c r="C197" s="61" t="n">
        <v>27421</v>
      </c>
      <c r="D197" s="61" t="n">
        <v>47560.5930997501</v>
      </c>
      <c r="E197" s="61"/>
      <c r="F197" s="48" t="n">
        <v>36805</v>
      </c>
      <c r="G197" s="61" t="n">
        <v>-10199.2091093</v>
      </c>
      <c r="H197" s="61" t="n">
        <v>-15316.5326018556</v>
      </c>
      <c r="I197" s="61" t="n">
        <v>-29148.2231138951</v>
      </c>
    </row>
    <row r="198" customFormat="false" ht="12.75" hidden="false" customHeight="false" outlineLevel="0" collapsed="false">
      <c r="A198" s="48" t="n">
        <v>36808</v>
      </c>
      <c r="B198" s="61" t="n">
        <v>43476</v>
      </c>
      <c r="C198" s="61" t="n">
        <v>24785</v>
      </c>
      <c r="D198" s="61" t="n">
        <v>53619.0446949589</v>
      </c>
      <c r="E198" s="61"/>
      <c r="F198" s="48" t="n">
        <v>36808</v>
      </c>
      <c r="G198" s="61" t="n">
        <v>7396.059547</v>
      </c>
      <c r="H198" s="61" t="n">
        <v>3602.30660104938</v>
      </c>
      <c r="I198" s="61" t="n">
        <v>25828.235080998</v>
      </c>
    </row>
    <row r="199" customFormat="false" ht="12.75" hidden="false" customHeight="false" outlineLevel="0" collapsed="false">
      <c r="A199" s="48" t="n">
        <v>36809</v>
      </c>
      <c r="B199" s="61" t="n">
        <v>44251</v>
      </c>
      <c r="C199" s="61" t="n">
        <v>24842</v>
      </c>
      <c r="D199" s="61" t="n">
        <v>53951.6355637158</v>
      </c>
      <c r="E199" s="61"/>
      <c r="F199" s="48" t="n">
        <v>36809</v>
      </c>
      <c r="G199" s="61" t="n">
        <v>-9818.1566469</v>
      </c>
      <c r="H199" s="61" t="n">
        <v>-7961.95183015015</v>
      </c>
      <c r="I199" s="61" t="n">
        <v>12999.5920782977</v>
      </c>
    </row>
    <row r="200" customFormat="false" ht="12.75" hidden="false" customHeight="false" outlineLevel="0" collapsed="false">
      <c r="A200" s="48" t="n">
        <v>36810</v>
      </c>
      <c r="B200" s="61" t="n">
        <v>38394</v>
      </c>
      <c r="C200" s="61" t="n">
        <v>25326</v>
      </c>
      <c r="D200" s="61" t="n">
        <v>49699.8000398392</v>
      </c>
      <c r="E200" s="61"/>
      <c r="F200" s="48" t="n">
        <v>36810</v>
      </c>
      <c r="G200" s="61" t="n">
        <v>25705.0822716</v>
      </c>
      <c r="H200" s="61" t="n">
        <v>1667.33091373616</v>
      </c>
      <c r="I200" s="61" t="n">
        <v>37202.1566574347</v>
      </c>
    </row>
    <row r="201" customFormat="false" ht="12.75" hidden="false" customHeight="false" outlineLevel="0" collapsed="false">
      <c r="A201" s="48" t="n">
        <v>36811</v>
      </c>
      <c r="B201" s="61" t="n">
        <v>34705</v>
      </c>
      <c r="C201" s="61" t="n">
        <v>25038</v>
      </c>
      <c r="D201" s="61" t="n">
        <v>46686.6998405327</v>
      </c>
      <c r="E201" s="61"/>
      <c r="F201" s="48" t="n">
        <v>36811</v>
      </c>
      <c r="G201" s="61" t="n">
        <v>26020.5109866</v>
      </c>
      <c r="H201" s="61" t="n">
        <v>24480.9032901298</v>
      </c>
      <c r="I201" s="61" t="n">
        <v>68073.2414037117</v>
      </c>
    </row>
    <row r="202" customFormat="false" ht="12.75" hidden="false" customHeight="false" outlineLevel="0" collapsed="false">
      <c r="A202" s="48" t="n">
        <v>36812</v>
      </c>
      <c r="B202" s="61" t="n">
        <v>59858</v>
      </c>
      <c r="C202" s="61" t="n">
        <v>24945</v>
      </c>
      <c r="D202" s="61" t="n">
        <v>67418.1158517501</v>
      </c>
      <c r="E202" s="61"/>
      <c r="F202" s="48" t="n">
        <v>36812</v>
      </c>
      <c r="G202" s="61" t="n">
        <v>-8673.2200026</v>
      </c>
      <c r="H202" s="61" t="n">
        <v>-5266.91679569621</v>
      </c>
      <c r="I202" s="61" t="n">
        <v>-25262.5549191245</v>
      </c>
    </row>
    <row r="203" customFormat="false" ht="12.75" hidden="false" customHeight="false" outlineLevel="0" collapsed="false">
      <c r="A203" s="48" t="n">
        <v>36815</v>
      </c>
      <c r="B203" s="61" t="n">
        <v>48090</v>
      </c>
      <c r="C203" s="61" t="n">
        <v>25171</v>
      </c>
      <c r="D203" s="61" t="n">
        <v>57221.6861425806</v>
      </c>
      <c r="E203" s="61"/>
      <c r="F203" s="48" t="n">
        <v>36815</v>
      </c>
      <c r="G203" s="61" t="n">
        <v>-26376.1029461</v>
      </c>
      <c r="H203" s="61" t="n">
        <v>-8184.16071206985</v>
      </c>
      <c r="I203" s="61" t="n">
        <v>-49210.8275555184</v>
      </c>
    </row>
    <row r="204" customFormat="false" ht="12.75" hidden="false" customHeight="false" outlineLevel="0" collapsed="false">
      <c r="A204" s="48" t="n">
        <v>36816</v>
      </c>
      <c r="B204" s="61" t="n">
        <v>38694</v>
      </c>
      <c r="C204" s="61" t="n">
        <v>24074</v>
      </c>
      <c r="D204" s="61" t="n">
        <v>49122.61440518</v>
      </c>
      <c r="E204" s="61"/>
      <c r="F204" s="48" t="n">
        <v>36816</v>
      </c>
      <c r="G204" s="61" t="n">
        <v>2173.68921820001</v>
      </c>
      <c r="H204" s="61" t="n">
        <v>-6705.19149006787</v>
      </c>
      <c r="I204" s="61" t="n">
        <v>-6871.83421598856</v>
      </c>
    </row>
    <row r="205" customFormat="false" ht="12.75" hidden="false" customHeight="false" outlineLevel="0" collapsed="false">
      <c r="A205" s="48" t="n">
        <v>36817</v>
      </c>
      <c r="B205" s="61" t="n">
        <v>37320</v>
      </c>
      <c r="C205" s="61" t="n">
        <v>24813</v>
      </c>
      <c r="D205" s="61" t="n">
        <v>48371.6536930463</v>
      </c>
      <c r="E205" s="61"/>
      <c r="F205" s="48" t="n">
        <v>36817</v>
      </c>
      <c r="G205" s="61" t="n">
        <v>-20839.3605633</v>
      </c>
      <c r="H205" s="61" t="n">
        <v>4145.83765642767</v>
      </c>
      <c r="I205" s="61" t="n">
        <v>-18589.5240290259</v>
      </c>
    </row>
    <row r="206" customFormat="false" ht="12.75" hidden="false" customHeight="false" outlineLevel="0" collapsed="false">
      <c r="A206" s="48" t="n">
        <v>36818</v>
      </c>
      <c r="B206" s="61" t="n">
        <v>27970</v>
      </c>
      <c r="C206" s="61" t="n">
        <v>24385</v>
      </c>
      <c r="D206" s="61" t="n">
        <v>41584.450555466</v>
      </c>
      <c r="E206" s="61"/>
      <c r="F206" s="48" t="n">
        <v>36818</v>
      </c>
      <c r="G206" s="61" t="n">
        <v>-9016.2896763</v>
      </c>
      <c r="H206" s="61" t="n">
        <v>-16320.7358478598</v>
      </c>
      <c r="I206" s="61" t="n">
        <v>-23347.6198450986</v>
      </c>
    </row>
    <row r="207" customFormat="false" ht="12.75" hidden="false" customHeight="false" outlineLevel="0" collapsed="false">
      <c r="A207" s="48" t="n">
        <v>36819</v>
      </c>
      <c r="B207" s="61" t="n">
        <v>26125</v>
      </c>
      <c r="C207" s="61" t="n">
        <v>24822</v>
      </c>
      <c r="D207" s="61" t="n">
        <v>41840.0798995413</v>
      </c>
      <c r="E207" s="61"/>
      <c r="F207" s="48" t="n">
        <v>36819</v>
      </c>
      <c r="G207" s="61" t="n">
        <v>7935.3149482</v>
      </c>
      <c r="H207" s="61" t="n">
        <v>-14985.6583003586</v>
      </c>
      <c r="I207" s="61" t="n">
        <v>-1396.66575829861</v>
      </c>
    </row>
    <row r="208" customFormat="false" ht="12.75" hidden="false" customHeight="false" outlineLevel="0" collapsed="false">
      <c r="A208" s="48" t="n">
        <v>36822</v>
      </c>
      <c r="B208" s="61" t="n">
        <v>29215</v>
      </c>
      <c r="C208" s="61" t="n">
        <v>24768</v>
      </c>
      <c r="D208" s="61" t="n">
        <v>43266.3479045782</v>
      </c>
      <c r="E208" s="61"/>
      <c r="F208" s="48" t="n">
        <v>36822</v>
      </c>
      <c r="G208" s="61" t="n">
        <v>-1899.3969574</v>
      </c>
      <c r="H208" s="61" t="n">
        <v>-2210.67497441751</v>
      </c>
      <c r="I208" s="61" t="n">
        <v>-10209.9185673256</v>
      </c>
    </row>
    <row r="209" customFormat="false" ht="12.75" hidden="false" customHeight="false" outlineLevel="0" collapsed="false">
      <c r="A209" s="48" t="n">
        <v>36823</v>
      </c>
      <c r="B209" s="61" t="n">
        <v>25518</v>
      </c>
      <c r="C209" s="61" t="n">
        <v>23778</v>
      </c>
      <c r="D209" s="61" t="n">
        <v>39166.2580801383</v>
      </c>
      <c r="E209" s="61"/>
      <c r="F209" s="48" t="n">
        <v>36823</v>
      </c>
      <c r="G209" s="61" t="n">
        <v>-18372.2374167</v>
      </c>
      <c r="H209" s="61" t="n">
        <v>-894.00294437985</v>
      </c>
      <c r="I209" s="61" t="n">
        <v>-25292.2613722732</v>
      </c>
    </row>
    <row r="210" customFormat="false" ht="12.75" hidden="false" customHeight="false" outlineLevel="0" collapsed="false">
      <c r="A210" s="48" t="n">
        <v>36824</v>
      </c>
      <c r="B210" s="61" t="n">
        <v>19315</v>
      </c>
      <c r="C210" s="61" t="n">
        <v>23933</v>
      </c>
      <c r="D210" s="61" t="n">
        <v>35453.7883871386</v>
      </c>
      <c r="E210" s="61"/>
      <c r="F210" s="48" t="n">
        <v>36824</v>
      </c>
      <c r="G210" s="61" t="n">
        <v>-10359.9018452</v>
      </c>
      <c r="H210" s="61" t="n">
        <v>-2817.40874351654</v>
      </c>
      <c r="I210" s="61" t="n">
        <v>-30120.5186608421</v>
      </c>
    </row>
    <row r="211" customFormat="false" ht="12.75" hidden="false" customHeight="false" outlineLevel="0" collapsed="false">
      <c r="A211" s="48" t="n">
        <v>36825</v>
      </c>
      <c r="B211" s="61" t="n">
        <v>18619</v>
      </c>
      <c r="C211" s="61" t="n">
        <v>23915</v>
      </c>
      <c r="D211" s="61" t="n">
        <v>35299.3702635047</v>
      </c>
      <c r="E211" s="61"/>
      <c r="F211" s="48" t="n">
        <v>36825</v>
      </c>
      <c r="G211" s="61" t="n">
        <v>-1102.7588522</v>
      </c>
      <c r="H211" s="61" t="n">
        <v>-98.0607784639504</v>
      </c>
      <c r="I211" s="61" t="n">
        <v>2076.59448267453</v>
      </c>
    </row>
    <row r="212" customFormat="false" ht="12.75" hidden="false" customHeight="false" outlineLevel="0" collapsed="false">
      <c r="A212" s="48" t="n">
        <v>36826</v>
      </c>
      <c r="B212" s="61" t="n">
        <v>25904</v>
      </c>
      <c r="C212" s="61" t="n">
        <v>24256</v>
      </c>
      <c r="D212" s="61" t="n">
        <v>39445.0948281279</v>
      </c>
      <c r="E212" s="61"/>
      <c r="F212" s="48" t="n">
        <v>36826</v>
      </c>
      <c r="G212" s="61" t="n">
        <v>-13808.9532331</v>
      </c>
      <c r="H212" s="61" t="n">
        <v>-22730.0400174952</v>
      </c>
      <c r="I212" s="61" t="n">
        <v>-46403.2886062627</v>
      </c>
    </row>
    <row r="213" customFormat="false" ht="12.75" hidden="false" customHeight="false" outlineLevel="0" collapsed="false">
      <c r="A213" s="48" t="n">
        <v>36829</v>
      </c>
      <c r="B213" s="61" t="n">
        <v>26543</v>
      </c>
      <c r="C213" s="61" t="n">
        <v>26161</v>
      </c>
      <c r="D213" s="61" t="n">
        <v>41369.797666897</v>
      </c>
      <c r="E213" s="61"/>
      <c r="F213" s="48" t="n">
        <v>36829</v>
      </c>
      <c r="G213" s="61" t="n">
        <v>-31583.174177</v>
      </c>
      <c r="H213" s="61" t="n">
        <v>5140.61788459801</v>
      </c>
      <c r="I213" s="61" t="n">
        <v>-20620.6294968982</v>
      </c>
    </row>
    <row r="214" customFormat="false" ht="12.75" hidden="false" customHeight="false" outlineLevel="0" collapsed="false">
      <c r="A214" s="48" t="n">
        <v>36830</v>
      </c>
      <c r="B214" s="61" t="n">
        <v>18857</v>
      </c>
      <c r="C214" s="61" t="n">
        <v>22574</v>
      </c>
      <c r="D214" s="61" t="n">
        <v>34420.6293085992</v>
      </c>
      <c r="E214" s="61"/>
      <c r="F214" s="48" t="n">
        <v>36830</v>
      </c>
      <c r="G214" s="61" t="n">
        <v>-1173.1758494</v>
      </c>
      <c r="H214" s="61" t="n">
        <v>444.80976756167</v>
      </c>
      <c r="I214" s="61" t="n">
        <v>-26.3874234565177</v>
      </c>
    </row>
    <row r="215" customFormat="false" ht="12.75" hidden="false" customHeight="false" outlineLevel="0" collapsed="false">
      <c r="A215" s="48" t="n">
        <v>36831</v>
      </c>
      <c r="B215" s="61" t="n">
        <v>31397</v>
      </c>
      <c r="C215" s="61" t="n">
        <v>22005</v>
      </c>
      <c r="D215" s="61" t="n">
        <v>42254.8232631495</v>
      </c>
      <c r="E215" s="61"/>
      <c r="F215" s="48" t="n">
        <v>36831</v>
      </c>
      <c r="G215" s="61" t="n">
        <v>7406.205</v>
      </c>
      <c r="H215" s="61" t="n">
        <v>-3139.554</v>
      </c>
      <c r="I215" s="61" t="n">
        <v>-2403.4543725</v>
      </c>
    </row>
    <row r="216" customFormat="false" ht="12.75" hidden="false" customHeight="false" outlineLevel="0" collapsed="false">
      <c r="A216" s="48" t="n">
        <v>36832</v>
      </c>
      <c r="B216" s="61" t="n">
        <v>34884</v>
      </c>
      <c r="C216" s="61" t="n">
        <v>20843</v>
      </c>
      <c r="D216" s="61" t="n">
        <v>44239.8090298772</v>
      </c>
      <c r="E216" s="61"/>
      <c r="F216" s="48" t="n">
        <v>36832</v>
      </c>
      <c r="G216" s="61" t="n">
        <v>-3853.597</v>
      </c>
      <c r="H216" s="61" t="n">
        <v>12064.775</v>
      </c>
      <c r="I216" s="61" t="n">
        <v>3985.658</v>
      </c>
    </row>
    <row r="217" customFormat="false" ht="12.75" hidden="false" customHeight="false" outlineLevel="0" collapsed="false">
      <c r="A217" s="48" t="n">
        <v>36833</v>
      </c>
      <c r="B217" s="61" t="n">
        <v>27295</v>
      </c>
      <c r="C217" s="61" t="n">
        <v>20235</v>
      </c>
      <c r="D217" s="61" t="n">
        <v>38466.150379262</v>
      </c>
      <c r="E217" s="61"/>
      <c r="F217" s="48" t="n">
        <v>36833</v>
      </c>
      <c r="G217" s="61" t="n">
        <v>20411.37</v>
      </c>
      <c r="H217" s="61" t="n">
        <v>5055.695</v>
      </c>
      <c r="I217" s="61" t="n">
        <v>34403.508</v>
      </c>
    </row>
    <row r="218" customFormat="false" ht="12.75" hidden="false" customHeight="false" outlineLevel="0" collapsed="false">
      <c r="A218" s="48" t="n">
        <v>36836</v>
      </c>
      <c r="B218" s="61" t="n">
        <v>35709</v>
      </c>
      <c r="C218" s="61" t="n">
        <v>19745</v>
      </c>
      <c r="D218" s="61" t="n">
        <v>44732.1208976279</v>
      </c>
      <c r="E218" s="61"/>
      <c r="F218" s="48" t="n">
        <v>36836</v>
      </c>
      <c r="G218" s="61" t="n">
        <v>-8936.2</v>
      </c>
      <c r="H218" s="61" t="n">
        <v>7222.62</v>
      </c>
      <c r="I218" s="61" t="n">
        <v>-5729.91</v>
      </c>
    </row>
    <row r="219" customFormat="false" ht="12.75" hidden="false" customHeight="false" outlineLevel="0" collapsed="false">
      <c r="A219" s="48" t="n">
        <v>36837</v>
      </c>
      <c r="B219" s="61" t="n">
        <v>11852</v>
      </c>
      <c r="C219" s="61" t="n">
        <v>21710</v>
      </c>
      <c r="D219" s="61" t="n">
        <v>30116.8578208285</v>
      </c>
      <c r="E219" s="61"/>
      <c r="F219" s="48" t="n">
        <v>36837</v>
      </c>
      <c r="G219" s="61" t="n">
        <v>18532.323</v>
      </c>
      <c r="H219" s="61" t="n">
        <v>-4500.192</v>
      </c>
      <c r="I219" s="61" t="n">
        <v>11908.94</v>
      </c>
    </row>
    <row r="220" customFormat="false" ht="12.75" hidden="false" customHeight="false" outlineLevel="0" collapsed="false">
      <c r="A220" s="48" t="n">
        <v>36838</v>
      </c>
      <c r="B220" s="61" t="n">
        <v>13286</v>
      </c>
      <c r="C220" s="61" t="n">
        <v>22768</v>
      </c>
      <c r="D220" s="61" t="n">
        <v>31574.9367695329</v>
      </c>
      <c r="E220" s="61"/>
      <c r="F220" s="48" t="n">
        <v>36838</v>
      </c>
      <c r="G220" s="61" t="n">
        <v>5893.011</v>
      </c>
      <c r="H220" s="61" t="n">
        <v>9093.821</v>
      </c>
      <c r="I220" s="61" t="n">
        <v>12756.814</v>
      </c>
    </row>
    <row r="221" customFormat="false" ht="12.75" hidden="false" customHeight="false" outlineLevel="0" collapsed="false">
      <c r="A221" s="48" t="n">
        <v>36839</v>
      </c>
      <c r="B221" s="61" t="n">
        <v>25267</v>
      </c>
      <c r="C221" s="61" t="n">
        <v>23097</v>
      </c>
      <c r="D221" s="61" t="n">
        <v>38653.5871039157</v>
      </c>
      <c r="E221" s="61"/>
      <c r="F221" s="48" t="n">
        <v>36839</v>
      </c>
      <c r="G221" s="61" t="n">
        <v>22822.075</v>
      </c>
      <c r="H221" s="61" t="n">
        <v>-410.54</v>
      </c>
      <c r="I221" s="61" t="n">
        <v>27624.101</v>
      </c>
    </row>
    <row r="222" customFormat="false" ht="12.75" hidden="false" customHeight="false" outlineLevel="0" collapsed="false">
      <c r="A222" s="48" t="n">
        <v>36840</v>
      </c>
      <c r="B222" s="61" t="n">
        <v>21941</v>
      </c>
      <c r="C222" s="61" t="n">
        <v>22973</v>
      </c>
      <c r="D222" s="61" t="n">
        <v>36254.3397816041</v>
      </c>
      <c r="E222" s="61"/>
      <c r="F222" s="48" t="n">
        <v>36840</v>
      </c>
      <c r="G222" s="61" t="n">
        <v>3795.404</v>
      </c>
      <c r="H222" s="61" t="n">
        <v>-4107.752</v>
      </c>
      <c r="I222" s="61" t="n">
        <v>-2687.719</v>
      </c>
    </row>
    <row r="223" customFormat="false" ht="12.75" hidden="false" customHeight="false" outlineLevel="0" collapsed="false">
      <c r="A223" s="48" t="n">
        <v>36843</v>
      </c>
      <c r="B223" s="61" t="n">
        <v>23790</v>
      </c>
      <c r="C223" s="61" t="n">
        <v>23480</v>
      </c>
      <c r="D223" s="61" t="n">
        <v>37774.7162265979</v>
      </c>
      <c r="E223" s="61"/>
      <c r="F223" s="48" t="n">
        <v>36843</v>
      </c>
      <c r="G223" s="61" t="n">
        <v>20719.088</v>
      </c>
      <c r="H223" s="61" t="n">
        <v>10426.474</v>
      </c>
      <c r="I223" s="61" t="n">
        <v>26968.929</v>
      </c>
    </row>
    <row r="224" customFormat="false" ht="12.75" hidden="false" customHeight="false" outlineLevel="0" collapsed="false">
      <c r="A224" s="48" t="n">
        <v>36844</v>
      </c>
      <c r="B224" s="61" t="n">
        <v>20359</v>
      </c>
      <c r="C224" s="61" t="n">
        <v>23712</v>
      </c>
      <c r="D224" s="61" t="n">
        <v>36510.1338124089</v>
      </c>
      <c r="E224" s="61"/>
      <c r="F224" s="48" t="n">
        <v>36844</v>
      </c>
      <c r="G224" s="61" t="n">
        <v>34481.564</v>
      </c>
      <c r="H224" s="61" t="n">
        <v>6769.001</v>
      </c>
      <c r="I224" s="61" t="n">
        <v>99710.886</v>
      </c>
    </row>
    <row r="225" customFormat="false" ht="12.75" hidden="false" customHeight="false" outlineLevel="0" collapsed="false">
      <c r="A225" s="48" t="n">
        <v>36845</v>
      </c>
      <c r="B225" s="61" t="n">
        <v>36904</v>
      </c>
      <c r="C225" s="61" t="n">
        <v>19769</v>
      </c>
      <c r="D225" s="61" t="n">
        <v>45468.812201332</v>
      </c>
      <c r="E225" s="61"/>
      <c r="F225" s="48" t="n">
        <v>36845</v>
      </c>
      <c r="G225" s="61" t="n">
        <v>9192.793</v>
      </c>
      <c r="H225" s="61" t="n">
        <v>6576.446</v>
      </c>
      <c r="I225" s="61" t="n">
        <v>23902.377</v>
      </c>
    </row>
    <row r="226" customFormat="false" ht="12.75" hidden="false" customHeight="false" outlineLevel="0" collapsed="false">
      <c r="A226" s="48" t="n">
        <v>36846</v>
      </c>
      <c r="B226" s="61" t="n">
        <v>31053</v>
      </c>
      <c r="C226" s="61" t="n">
        <v>22083</v>
      </c>
      <c r="D226" s="61" t="n">
        <v>41969.254854</v>
      </c>
      <c r="E226" s="61"/>
      <c r="F226" s="48" t="n">
        <v>36846</v>
      </c>
      <c r="G226" s="61" t="n">
        <v>-52030.708</v>
      </c>
      <c r="H226" s="61" t="n">
        <v>-11567.229</v>
      </c>
      <c r="I226" s="61" t="n">
        <v>-86015.132</v>
      </c>
    </row>
    <row r="227" customFormat="false" ht="12.75" hidden="false" customHeight="false" outlineLevel="0" collapsed="false">
      <c r="A227" s="48" t="n">
        <v>36847</v>
      </c>
      <c r="B227" s="61" t="n">
        <v>29045</v>
      </c>
      <c r="C227" s="61" t="n">
        <v>21911</v>
      </c>
      <c r="D227" s="61" t="n">
        <v>40641.037794328</v>
      </c>
      <c r="E227" s="61"/>
      <c r="F227" s="48" t="n">
        <v>36847</v>
      </c>
      <c r="G227" s="61" t="n">
        <v>49586.2168082</v>
      </c>
      <c r="H227" s="61" t="n">
        <v>14617.5614177097</v>
      </c>
      <c r="I227" s="61" t="n">
        <v>76966.6429666264</v>
      </c>
    </row>
    <row r="228" customFormat="false" ht="12.75" hidden="false" customHeight="false" outlineLevel="0" collapsed="false">
      <c r="A228" s="48" t="n">
        <v>36850</v>
      </c>
      <c r="B228" s="61" t="n">
        <v>39957</v>
      </c>
      <c r="C228" s="61" t="n">
        <v>21104</v>
      </c>
      <c r="D228" s="61" t="n">
        <v>48227.5614664478</v>
      </c>
      <c r="E228" s="61"/>
      <c r="F228" s="48" t="n">
        <v>36850</v>
      </c>
      <c r="G228" s="61" t="n">
        <v>64039.003498</v>
      </c>
      <c r="H228" s="61" t="n">
        <v>37214.4745385324</v>
      </c>
      <c r="I228" s="61" t="n">
        <v>115520.070299503</v>
      </c>
    </row>
    <row r="229" customFormat="false" ht="12.75" hidden="false" customHeight="false" outlineLevel="0" collapsed="false">
      <c r="A229" s="48" t="n">
        <v>36851</v>
      </c>
      <c r="B229" s="61" t="n">
        <v>43300</v>
      </c>
      <c r="C229" s="61" t="n">
        <v>22205</v>
      </c>
      <c r="D229" s="61" t="n">
        <v>51827.9353920258</v>
      </c>
      <c r="E229" s="61"/>
      <c r="F229" s="48" t="n">
        <v>36851</v>
      </c>
      <c r="G229" s="61" t="n">
        <v>101192.2972365</v>
      </c>
      <c r="H229" s="61" t="n">
        <v>21228.7424937622</v>
      </c>
      <c r="I229" s="61" t="n">
        <v>129623.140495976</v>
      </c>
    </row>
    <row r="230" customFormat="false" ht="12.75" hidden="false" customHeight="false" outlineLevel="0" collapsed="false">
      <c r="A230" s="48" t="n">
        <v>36852</v>
      </c>
      <c r="B230" s="61" t="n">
        <v>54936</v>
      </c>
      <c r="C230" s="61" t="n">
        <v>23560</v>
      </c>
      <c r="D230" s="61" t="n">
        <v>62393.7286832579</v>
      </c>
      <c r="E230" s="61"/>
      <c r="F230" s="48" t="n">
        <v>36852</v>
      </c>
      <c r="G230" s="61" t="n">
        <v>-23548.86729</v>
      </c>
      <c r="H230" s="61" t="n">
        <v>-15785.5415023989</v>
      </c>
      <c r="I230" s="61" t="n">
        <v>-46088.8604884236</v>
      </c>
    </row>
    <row r="231" customFormat="false" ht="12.75" hidden="false" customHeight="false" outlineLevel="0" collapsed="false">
      <c r="A231" s="48" t="n">
        <v>36857</v>
      </c>
      <c r="B231" s="61" t="n">
        <v>36409</v>
      </c>
      <c r="C231" s="61" t="n">
        <v>21755</v>
      </c>
      <c r="D231" s="61" t="n">
        <v>45922.7701908324</v>
      </c>
      <c r="E231" s="61"/>
      <c r="F231" s="48" t="n">
        <v>36857</v>
      </c>
      <c r="G231" s="61" t="n">
        <v>92704.3688058</v>
      </c>
      <c r="H231" s="61" t="n">
        <v>16442.4942235248</v>
      </c>
      <c r="I231" s="61" t="n">
        <v>128476.737233693</v>
      </c>
    </row>
    <row r="232" customFormat="false" ht="12.75" hidden="false" customHeight="false" outlineLevel="0" collapsed="false">
      <c r="A232" s="48" t="n">
        <v>36858</v>
      </c>
      <c r="B232" s="61" t="n">
        <v>34486</v>
      </c>
      <c r="C232" s="61" t="n">
        <v>22324</v>
      </c>
      <c r="D232" s="61" t="n">
        <v>44922.3055953276</v>
      </c>
      <c r="E232" s="61"/>
      <c r="F232" s="48" t="n">
        <v>36858</v>
      </c>
      <c r="G232" s="61" t="n">
        <v>84340.5791639</v>
      </c>
      <c r="H232" s="61" t="n">
        <v>-2077.7246970234</v>
      </c>
      <c r="I232" s="61" t="n">
        <v>75732.5728655465</v>
      </c>
    </row>
    <row r="233" customFormat="false" ht="12.75" hidden="false" customHeight="false" outlineLevel="0" collapsed="false">
      <c r="A233" s="48" t="n">
        <v>36859</v>
      </c>
      <c r="B233" s="61" t="n">
        <v>50408</v>
      </c>
      <c r="C233" s="61" t="n">
        <v>22916</v>
      </c>
      <c r="D233" s="61" t="n">
        <v>58242.257511192</v>
      </c>
      <c r="E233" s="61"/>
      <c r="F233" s="48" t="n">
        <v>36859</v>
      </c>
      <c r="G233" s="61" t="n">
        <v>37437.2183507</v>
      </c>
      <c r="H233" s="61" t="n">
        <v>17955.9972986303</v>
      </c>
      <c r="I233" s="61" t="n">
        <v>78287.5451225263</v>
      </c>
    </row>
    <row r="234" customFormat="false" ht="12.75" hidden="false" customHeight="false" outlineLevel="0" collapsed="false">
      <c r="A234" s="48" t="n">
        <v>36860</v>
      </c>
      <c r="B234" s="61" t="n">
        <v>51578</v>
      </c>
      <c r="C234" s="61" t="n">
        <v>28649</v>
      </c>
      <c r="D234" s="61" t="n">
        <v>62120.375948637</v>
      </c>
      <c r="E234" s="61"/>
      <c r="F234" s="48" t="n">
        <v>36860</v>
      </c>
      <c r="G234" s="61" t="n">
        <v>35261.2636377</v>
      </c>
      <c r="H234" s="61" t="n">
        <v>2818.649306881</v>
      </c>
      <c r="I234" s="61" t="n">
        <v>46912.8741480891</v>
      </c>
    </row>
    <row r="235" customFormat="false" ht="12.75" hidden="false" customHeight="false" outlineLevel="0" collapsed="false">
      <c r="A235" s="48" t="n">
        <v>36861</v>
      </c>
      <c r="B235" s="61" t="n">
        <v>42509</v>
      </c>
      <c r="C235" s="61" t="n">
        <v>25509</v>
      </c>
      <c r="D235" s="61" t="n">
        <v>53200.7656711818</v>
      </c>
      <c r="E235" s="61"/>
      <c r="F235" s="48" t="n">
        <v>36861</v>
      </c>
      <c r="G235" s="61" t="n">
        <v>-18588.0392406</v>
      </c>
      <c r="H235" s="61" t="n">
        <v>14991.7177311304</v>
      </c>
      <c r="I235" s="61" t="n">
        <v>-11096.2304022641</v>
      </c>
    </row>
    <row r="236" customFormat="false" ht="12.75" hidden="false" customHeight="false" outlineLevel="0" collapsed="false">
      <c r="A236" s="48" t="n">
        <v>36864</v>
      </c>
      <c r="B236" s="61" t="n">
        <v>72699</v>
      </c>
      <c r="C236" s="61" t="n">
        <v>33194</v>
      </c>
      <c r="D236" s="61" t="n">
        <v>82189.1570464134</v>
      </c>
      <c r="E236" s="61"/>
      <c r="F236" s="48" t="n">
        <v>36864</v>
      </c>
      <c r="G236" s="61" t="n">
        <v>238542.19374</v>
      </c>
      <c r="H236" s="61" t="n">
        <v>222375.238978651</v>
      </c>
      <c r="I236" s="61" t="n">
        <v>484833.547899074</v>
      </c>
    </row>
    <row r="237" customFormat="false" ht="12.75" hidden="false" customHeight="false" outlineLevel="0" collapsed="false">
      <c r="A237" s="48" t="n">
        <v>36865</v>
      </c>
      <c r="B237" s="61" t="n">
        <v>71131</v>
      </c>
      <c r="C237" s="61" t="n">
        <v>51387</v>
      </c>
      <c r="D237" s="61" t="n">
        <v>89868.3985725795</v>
      </c>
      <c r="E237" s="61"/>
      <c r="F237" s="48" t="n">
        <v>36865</v>
      </c>
      <c r="G237" s="61" t="n">
        <v>107831.4541279</v>
      </c>
      <c r="H237" s="61" t="n">
        <v>-15628.1262317265</v>
      </c>
      <c r="I237" s="61" t="n">
        <v>107528.391536089</v>
      </c>
    </row>
    <row r="238" customFormat="false" ht="12.75" hidden="false" customHeight="false" outlineLevel="0" collapsed="false">
      <c r="A238" s="48" t="n">
        <v>36866</v>
      </c>
      <c r="B238" s="61" t="n">
        <v>87247</v>
      </c>
      <c r="C238" s="61" t="n">
        <v>44639</v>
      </c>
      <c r="D238" s="61" t="n">
        <v>100256.919855938</v>
      </c>
      <c r="E238" s="61"/>
      <c r="F238" s="48" t="n">
        <v>36866</v>
      </c>
      <c r="G238" s="61" t="n">
        <v>5358.45321119998</v>
      </c>
      <c r="H238" s="61" t="n">
        <v>-19239.2669058879</v>
      </c>
      <c r="I238" s="61" t="n">
        <v>-13949.0322532411</v>
      </c>
    </row>
    <row r="239" customFormat="false" ht="12.75" hidden="false" customHeight="false" outlineLevel="0" collapsed="false">
      <c r="A239" s="48" t="n">
        <v>36867</v>
      </c>
      <c r="B239" s="61" t="n">
        <v>101073</v>
      </c>
      <c r="C239" s="61" t="n">
        <v>45574</v>
      </c>
      <c r="D239" s="61" t="n">
        <v>112722.642468139</v>
      </c>
      <c r="E239" s="61"/>
      <c r="F239" s="48" t="n">
        <v>36867</v>
      </c>
      <c r="G239" s="61" t="n">
        <v>45228</v>
      </c>
      <c r="H239" s="61" t="n">
        <v>-76736</v>
      </c>
      <c r="I239" s="61" t="n">
        <v>-43901.756</v>
      </c>
    </row>
    <row r="240" customFormat="false" ht="12.75" hidden="false" customHeight="false" outlineLevel="0" collapsed="false">
      <c r="A240" s="48" t="n">
        <v>36868</v>
      </c>
      <c r="B240" s="61" t="n">
        <v>94735</v>
      </c>
      <c r="C240" s="61" t="n">
        <v>43472</v>
      </c>
      <c r="D240" s="61" t="n">
        <v>106172.048016415</v>
      </c>
      <c r="E240" s="61"/>
      <c r="F240" s="48" t="n">
        <v>36868</v>
      </c>
      <c r="G240" s="61" t="n">
        <v>122707</v>
      </c>
      <c r="H240" s="61" t="n">
        <v>1491</v>
      </c>
      <c r="I240" s="61" t="n">
        <v>89695.665</v>
      </c>
    </row>
    <row r="241" customFormat="false" ht="12.75" hidden="false" customHeight="false" outlineLevel="0" collapsed="false">
      <c r="A241" s="48" t="n">
        <v>36871</v>
      </c>
      <c r="B241" s="61" t="n">
        <v>149662</v>
      </c>
      <c r="C241" s="61" t="n">
        <v>37571</v>
      </c>
      <c r="D241" s="61" t="n">
        <v>155633.458240829</v>
      </c>
      <c r="E241" s="61"/>
      <c r="F241" s="48" t="n">
        <v>36871</v>
      </c>
      <c r="G241" s="61" t="n">
        <v>-163223</v>
      </c>
      <c r="H241" s="61" t="n">
        <v>-5878</v>
      </c>
      <c r="I241" s="61" t="n">
        <v>-176087</v>
      </c>
    </row>
    <row r="242" customFormat="false" ht="12.75" hidden="false" customHeight="false" outlineLevel="0" collapsed="false">
      <c r="A242" s="48" t="n">
        <v>36872</v>
      </c>
      <c r="B242" s="61" t="n">
        <v>98291</v>
      </c>
      <c r="C242" s="61" t="n">
        <v>33410</v>
      </c>
      <c r="D242" s="61" t="n">
        <v>105498.451500484</v>
      </c>
      <c r="E242" s="61"/>
      <c r="F242" s="48" t="n">
        <v>36872</v>
      </c>
      <c r="G242" s="61" t="n">
        <v>-411608.9099142</v>
      </c>
      <c r="H242" s="61" t="n">
        <v>-103916.568037951</v>
      </c>
      <c r="I242" s="61" t="n">
        <v>-550852.931733432</v>
      </c>
    </row>
    <row r="243" customFormat="false" ht="12.75" hidden="false" customHeight="false" outlineLevel="0" collapsed="false">
      <c r="A243" s="48" t="n">
        <v>36873</v>
      </c>
      <c r="B243" s="61" t="n">
        <v>55198</v>
      </c>
      <c r="C243" s="61" t="n">
        <v>52902</v>
      </c>
      <c r="D243" s="61" t="n">
        <v>78666.2307728037</v>
      </c>
      <c r="E243" s="61"/>
      <c r="F243" s="48" t="n">
        <v>36873</v>
      </c>
      <c r="G243" s="61" t="n">
        <v>-114756.5078814</v>
      </c>
      <c r="H243" s="61" t="n">
        <v>-59678.1723919559</v>
      </c>
      <c r="I243" s="61" t="n">
        <v>-203716.660934096</v>
      </c>
    </row>
    <row r="244" customFormat="false" ht="12.75" hidden="false" customHeight="false" outlineLevel="0" collapsed="false">
      <c r="A244" s="48" t="n">
        <v>36874</v>
      </c>
      <c r="B244" s="61" t="n">
        <v>62656</v>
      </c>
      <c r="C244" s="61" t="n">
        <v>41242</v>
      </c>
      <c r="D244" s="61" t="n">
        <v>77201.4609965381</v>
      </c>
      <c r="E244" s="61"/>
      <c r="F244" s="48" t="n">
        <v>36874</v>
      </c>
      <c r="G244" s="61" t="n">
        <v>16739.3154644</v>
      </c>
      <c r="H244" s="61" t="n">
        <v>5587.21302793511</v>
      </c>
      <c r="I244" s="61" t="n">
        <v>6203.15404689223</v>
      </c>
    </row>
    <row r="245" customFormat="false" ht="12.75" hidden="false" customHeight="false" outlineLevel="0" collapsed="false">
      <c r="A245" s="48" t="n">
        <v>36875</v>
      </c>
      <c r="B245" s="61" t="n">
        <v>63931</v>
      </c>
      <c r="C245" s="61" t="n">
        <v>39865</v>
      </c>
      <c r="D245" s="61" t="n">
        <v>77683.629472367</v>
      </c>
      <c r="E245" s="61"/>
      <c r="F245" s="48" t="n">
        <v>36875</v>
      </c>
      <c r="G245" s="61" t="n">
        <v>80464.4092183999</v>
      </c>
      <c r="H245" s="61" t="n">
        <v>26614.1313362686</v>
      </c>
      <c r="I245" s="61" t="n">
        <v>110334.382390352</v>
      </c>
    </row>
    <row r="246" customFormat="false" ht="12.75" hidden="false" customHeight="false" outlineLevel="0" collapsed="false">
      <c r="A246" s="48" t="n">
        <v>36878</v>
      </c>
      <c r="B246" s="61" t="n">
        <v>82867</v>
      </c>
      <c r="C246" s="61" t="n">
        <v>41225</v>
      </c>
      <c r="D246" s="61" t="n">
        <v>94606.3969348796</v>
      </c>
      <c r="E246" s="61"/>
      <c r="F246" s="48" t="n">
        <v>36878</v>
      </c>
      <c r="G246" s="61" t="n">
        <v>69956.0598740685</v>
      </c>
      <c r="H246" s="61" t="n">
        <v>38819.2372117408</v>
      </c>
      <c r="I246" s="61" t="n">
        <v>144857.07519154</v>
      </c>
    </row>
    <row r="247" customFormat="false" ht="12.75" hidden="false" customHeight="false" outlineLevel="0" collapsed="false">
      <c r="A247" s="48" t="n">
        <v>36879</v>
      </c>
      <c r="B247" s="61" t="n">
        <v>81539</v>
      </c>
      <c r="C247" s="61" t="n">
        <v>38415</v>
      </c>
      <c r="D247" s="61" t="n">
        <v>92127.4618884076</v>
      </c>
      <c r="E247" s="61"/>
      <c r="F247" s="48" t="n">
        <v>36879</v>
      </c>
      <c r="G247" s="61" t="n">
        <v>68358.8003002634</v>
      </c>
      <c r="H247" s="61" t="n">
        <v>9123.45815538473</v>
      </c>
      <c r="I247" s="61" t="n">
        <v>77732.4149110058</v>
      </c>
    </row>
    <row r="248" customFormat="false" ht="12.75" hidden="false" customHeight="false" outlineLevel="0" collapsed="false">
      <c r="A248" s="48" t="n">
        <v>36880</v>
      </c>
      <c r="B248" s="61" t="n">
        <v>97924</v>
      </c>
      <c r="C248" s="61" t="n">
        <v>40169</v>
      </c>
      <c r="D248" s="61" t="n">
        <v>107649.818462457</v>
      </c>
      <c r="E248" s="61"/>
      <c r="F248" s="48" t="n">
        <v>36880</v>
      </c>
      <c r="G248" s="61" t="n">
        <v>68947.3816093579</v>
      </c>
      <c r="H248" s="61" t="n">
        <v>24692.6223894352</v>
      </c>
      <c r="I248" s="61" t="n">
        <v>96840.4221101337</v>
      </c>
    </row>
    <row r="249" customFormat="false" ht="12.75" hidden="false" customHeight="false" outlineLevel="0" collapsed="false">
      <c r="A249" s="48" t="n">
        <v>36881</v>
      </c>
      <c r="B249" s="61" t="n">
        <v>111199</v>
      </c>
      <c r="C249" s="61" t="n">
        <v>39359</v>
      </c>
      <c r="D249" s="61" t="n">
        <v>119556.342466638</v>
      </c>
      <c r="E249" s="61"/>
      <c r="F249" s="48" t="n">
        <v>36881</v>
      </c>
      <c r="G249" s="61" t="n">
        <v>97340.5851732904</v>
      </c>
      <c r="H249" s="61" t="n">
        <v>19540.2372684615</v>
      </c>
      <c r="I249" s="61" t="n">
        <v>126638.939450641</v>
      </c>
    </row>
    <row r="250" customFormat="false" ht="12.75" hidden="false" customHeight="false" outlineLevel="0" collapsed="false">
      <c r="A250" s="48" t="n">
        <v>36882</v>
      </c>
      <c r="B250" s="61" t="n">
        <v>95752</v>
      </c>
      <c r="C250" s="61" t="n">
        <v>38171</v>
      </c>
      <c r="D250" s="61" t="n">
        <v>104864.448766014</v>
      </c>
      <c r="E250" s="61"/>
      <c r="F250" s="48" t="n">
        <v>36882</v>
      </c>
      <c r="G250" s="61" t="n">
        <v>10095.1300549809</v>
      </c>
      <c r="H250" s="61" t="n">
        <v>-3795.50363651968</v>
      </c>
      <c r="I250" s="61" t="n">
        <v>17446.9353632416</v>
      </c>
    </row>
    <row r="251" customFormat="false" ht="12.75" hidden="false" customHeight="false" outlineLevel="0" collapsed="false">
      <c r="A251" s="48" t="n">
        <v>36887</v>
      </c>
      <c r="B251" s="61" t="n">
        <v>35053</v>
      </c>
      <c r="C251" s="61" t="n">
        <v>34949</v>
      </c>
      <c r="D251" s="61" t="n">
        <v>53455.4835447216</v>
      </c>
      <c r="E251" s="61"/>
      <c r="F251" s="48" t="n">
        <v>36887</v>
      </c>
      <c r="G251" s="61" t="n">
        <v>-29657.4976010039</v>
      </c>
      <c r="H251" s="61" t="n">
        <v>-17652.1481055274</v>
      </c>
      <c r="I251" s="61" t="n">
        <v>-43762.1506201476</v>
      </c>
    </row>
    <row r="252" customFormat="false" ht="12.75" hidden="false" customHeight="false" outlineLevel="0" collapsed="false">
      <c r="A252" s="48" t="n">
        <v>36888</v>
      </c>
      <c r="B252" s="61" t="n">
        <v>31009</v>
      </c>
      <c r="C252" s="61" t="n">
        <v>43657</v>
      </c>
      <c r="D252" s="61" t="n">
        <v>57483.1509226834</v>
      </c>
      <c r="E252" s="61"/>
      <c r="F252" s="48" t="n">
        <v>36888</v>
      </c>
      <c r="G252" s="61" t="n">
        <v>-7227.24980745814</v>
      </c>
      <c r="H252" s="61" t="n">
        <v>-109679.649780543</v>
      </c>
      <c r="I252" s="61" t="n">
        <v>-110155.613428339</v>
      </c>
    </row>
    <row r="253" customFormat="false" ht="12.75" hidden="false" customHeight="false" outlineLevel="0" collapsed="false">
      <c r="A253" s="48" t="n">
        <v>36889</v>
      </c>
      <c r="B253" s="61" t="n">
        <v>33497</v>
      </c>
      <c r="C253" s="61" t="n">
        <v>31595</v>
      </c>
      <c r="D253" s="61" t="n">
        <v>50493.6980226246</v>
      </c>
      <c r="E253" s="61"/>
      <c r="F253" s="48" t="n">
        <v>36889</v>
      </c>
      <c r="G253" s="61" t="n">
        <v>-5785.23899881318</v>
      </c>
      <c r="H253" s="61" t="n">
        <v>4989.65434570338</v>
      </c>
      <c r="I253" s="61" t="n">
        <v>19706.8451502576</v>
      </c>
    </row>
    <row r="254" customFormat="false" ht="12.75" hidden="false" customHeight="false" outlineLevel="0" collapsed="false">
      <c r="A254" s="48" t="n">
        <v>36893</v>
      </c>
      <c r="B254" s="61" t="n">
        <v>51098</v>
      </c>
      <c r="C254" s="61" t="n">
        <v>32484</v>
      </c>
      <c r="D254" s="61" t="n">
        <v>73443</v>
      </c>
      <c r="E254" s="61"/>
      <c r="F254" s="48" t="n">
        <v>36893</v>
      </c>
      <c r="G254" s="61" t="n">
        <v>4398.45082997873</v>
      </c>
      <c r="H254" s="61" t="n">
        <v>-73168.6686284832</v>
      </c>
      <c r="I254" s="61" t="n">
        <v>-81790</v>
      </c>
      <c r="J254" s="61" t="n">
        <v>15000</v>
      </c>
      <c r="K254" s="61" t="n">
        <f aca="false">J254-G254</f>
        <v>10601.5491700213</v>
      </c>
      <c r="L254" s="62"/>
    </row>
    <row r="255" customFormat="false" ht="12.75" hidden="false" customHeight="false" outlineLevel="0" collapsed="false">
      <c r="A255" s="48" t="n">
        <v>36894</v>
      </c>
      <c r="B255" s="61" t="n">
        <v>50797</v>
      </c>
      <c r="C255" s="61" t="n">
        <v>28989</v>
      </c>
      <c r="D255" s="61" t="n">
        <v>70582</v>
      </c>
      <c r="E255" s="61"/>
      <c r="F255" s="48" t="n">
        <v>36894</v>
      </c>
      <c r="G255" s="61" t="n">
        <v>-28033.6410521083</v>
      </c>
      <c r="H255" s="61" t="n">
        <v>-6833.77035828703</v>
      </c>
      <c r="I255" s="61" t="n">
        <v>-84370</v>
      </c>
      <c r="J255" s="61" t="n">
        <v>-26000</v>
      </c>
      <c r="K255" s="61" t="n">
        <f aca="false">J255-G255</f>
        <v>2033.6410521083</v>
      </c>
      <c r="L255" s="62"/>
    </row>
    <row r="256" customFormat="false" ht="12.75" hidden="false" customHeight="false" outlineLevel="0" collapsed="false">
      <c r="A256" s="48" t="n">
        <v>36895</v>
      </c>
      <c r="B256" s="61" t="n">
        <v>36470</v>
      </c>
      <c r="C256" s="61" t="n">
        <v>30299</v>
      </c>
      <c r="D256" s="61" t="n">
        <v>61136</v>
      </c>
      <c r="E256" s="61"/>
      <c r="F256" s="48" t="n">
        <v>36895</v>
      </c>
      <c r="G256" s="61" t="n">
        <v>4777.05070697244</v>
      </c>
      <c r="H256" s="61" t="n">
        <v>28577.9821404637</v>
      </c>
      <c r="I256" s="61" t="n">
        <v>45950</v>
      </c>
      <c r="J256" s="61" t="n">
        <v>37000</v>
      </c>
      <c r="K256" s="61" t="n">
        <f aca="false">J256-G256</f>
        <v>32222.9492930276</v>
      </c>
      <c r="L256" s="62"/>
    </row>
    <row r="257" customFormat="false" ht="12.75" hidden="false" customHeight="false" outlineLevel="0" collapsed="false">
      <c r="A257" s="48" t="n">
        <v>36896</v>
      </c>
      <c r="B257" s="61" t="n">
        <v>44140</v>
      </c>
      <c r="C257" s="61" t="n">
        <v>35532</v>
      </c>
      <c r="D257" s="61" t="n">
        <v>70961</v>
      </c>
      <c r="E257" s="61"/>
      <c r="F257" s="48" t="n">
        <v>36896</v>
      </c>
      <c r="G257" s="61" t="n">
        <v>36628.9029364533</v>
      </c>
      <c r="H257" s="61" t="n">
        <v>25485.362111536</v>
      </c>
      <c r="I257" s="61" t="n">
        <v>82610</v>
      </c>
      <c r="J257" s="61" t="n">
        <v>44000</v>
      </c>
      <c r="K257" s="61" t="n">
        <f aca="false">J257-G257</f>
        <v>7371.0970635467</v>
      </c>
      <c r="L257" s="62"/>
    </row>
    <row r="258" customFormat="false" ht="12.75" hidden="false" customHeight="false" outlineLevel="0" collapsed="false">
      <c r="A258" s="48" t="n">
        <v>36899</v>
      </c>
      <c r="B258" s="61" t="n">
        <v>67053</v>
      </c>
      <c r="C258" s="61" t="n">
        <v>43904</v>
      </c>
      <c r="D258" s="61" t="n">
        <v>97955</v>
      </c>
      <c r="E258" s="61"/>
      <c r="F258" s="48" t="n">
        <v>36899</v>
      </c>
      <c r="G258" s="61" t="n">
        <v>-74158.6280682561</v>
      </c>
      <c r="H258" s="61" t="n">
        <v>19508.0675871191</v>
      </c>
      <c r="I258" s="61" t="n">
        <v>-64870</v>
      </c>
      <c r="J258" s="61" t="n">
        <v>-78000</v>
      </c>
      <c r="K258" s="61" t="n">
        <f aca="false">J258-G258</f>
        <v>-3841.37193174391</v>
      </c>
      <c r="L258" s="62"/>
    </row>
    <row r="259" customFormat="false" ht="12.75" hidden="false" customHeight="false" outlineLevel="0" collapsed="false">
      <c r="A259" s="48" t="n">
        <v>36900</v>
      </c>
      <c r="B259" s="61" t="n">
        <v>64686</v>
      </c>
      <c r="C259" s="61" t="n">
        <v>39467</v>
      </c>
      <c r="D259" s="61" t="n">
        <v>92067</v>
      </c>
      <c r="E259" s="61"/>
      <c r="F259" s="48" t="n">
        <v>36900</v>
      </c>
      <c r="G259" s="61" t="n">
        <v>7967.4555871623</v>
      </c>
      <c r="H259" s="61" t="n">
        <v>14447.4413690563</v>
      </c>
      <c r="I259" s="61" t="n">
        <v>56550</v>
      </c>
      <c r="J259" s="61" t="n">
        <v>5000</v>
      </c>
      <c r="K259" s="61" t="n">
        <f aca="false">J259-G259</f>
        <v>-2967.4555871623</v>
      </c>
      <c r="L259" s="62"/>
    </row>
    <row r="260" customFormat="false" ht="12.75" hidden="false" customHeight="false" outlineLevel="0" collapsed="false">
      <c r="A260" s="48" t="n">
        <v>36901</v>
      </c>
      <c r="B260" s="61" t="n">
        <v>53693</v>
      </c>
      <c r="C260" s="61" t="n">
        <v>42369</v>
      </c>
      <c r="D260" s="61" t="n">
        <v>83426</v>
      </c>
      <c r="E260" s="61"/>
      <c r="F260" s="48" t="n">
        <v>36901</v>
      </c>
      <c r="G260" s="61" t="n">
        <v>-55873.2897246466</v>
      </c>
      <c r="H260" s="61" t="n">
        <v>12342</v>
      </c>
      <c r="I260" s="61" t="n">
        <v>-96260</v>
      </c>
      <c r="J260" s="61" t="n">
        <v>-52000</v>
      </c>
      <c r="K260" s="61" t="n">
        <f aca="false">J260-G260</f>
        <v>3873.28972464659</v>
      </c>
      <c r="L260" s="62"/>
    </row>
    <row r="261" customFormat="false" ht="12.75" hidden="false" customHeight="false" outlineLevel="0" collapsed="false">
      <c r="A261" s="48" t="n">
        <v>36902</v>
      </c>
      <c r="B261" s="61" t="n">
        <v>42431</v>
      </c>
      <c r="C261" s="61" t="n">
        <v>44181</v>
      </c>
      <c r="D261" s="61" t="n">
        <v>77004</v>
      </c>
      <c r="E261" s="61"/>
      <c r="F261" s="48" t="n">
        <v>36902</v>
      </c>
      <c r="G261" s="61" t="n">
        <v>-6927.84065645897</v>
      </c>
      <c r="H261" s="61" t="n">
        <v>-5136</v>
      </c>
      <c r="I261" s="61" t="n">
        <v>-63600</v>
      </c>
      <c r="J261" s="61" t="n">
        <v>-11000</v>
      </c>
      <c r="K261" s="61" t="n">
        <f aca="false">J261-G261</f>
        <v>-4072.15934354103</v>
      </c>
      <c r="L261" s="62"/>
    </row>
    <row r="262" customFormat="false" ht="12.75" hidden="false" customHeight="false" outlineLevel="0" collapsed="false">
      <c r="A262" s="48" t="n">
        <v>36903</v>
      </c>
      <c r="B262" s="61" t="n">
        <v>29773</v>
      </c>
      <c r="C262" s="61" t="n">
        <v>38165</v>
      </c>
      <c r="D262" s="61" t="n">
        <v>59871</v>
      </c>
      <c r="E262" s="61"/>
      <c r="F262" s="48" t="n">
        <v>36903</v>
      </c>
      <c r="G262" s="61" t="n">
        <v>-17503.3130474746</v>
      </c>
      <c r="H262" s="61" t="n">
        <v>-5901.95762361576</v>
      </c>
      <c r="I262" s="61" t="n">
        <v>-51420</v>
      </c>
      <c r="J262" s="61" t="n">
        <v>-10000</v>
      </c>
      <c r="K262" s="61" t="n">
        <f aca="false">J262-G262</f>
        <v>7503.3130474746</v>
      </c>
      <c r="L262" s="62"/>
    </row>
    <row r="263" customFormat="false" ht="12.75" hidden="false" customHeight="false" outlineLevel="0" collapsed="false">
      <c r="A263" s="48" t="n">
        <v>36907</v>
      </c>
      <c r="B263" s="61" t="n">
        <v>32042</v>
      </c>
      <c r="C263" s="61" t="n">
        <v>37625</v>
      </c>
      <c r="D263" s="61" t="n">
        <v>61125</v>
      </c>
      <c r="E263" s="61"/>
      <c r="F263" s="48" t="n">
        <v>36907</v>
      </c>
      <c r="G263" s="61" t="n">
        <v>7675.73388467629</v>
      </c>
      <c r="H263" s="61" t="n">
        <v>-6544.09874449118</v>
      </c>
      <c r="I263" s="61" t="n">
        <v>19220</v>
      </c>
      <c r="J263" s="61" t="n">
        <v>67000</v>
      </c>
      <c r="K263" s="61" t="n">
        <f aca="false">J263-G263</f>
        <v>59324.2661153237</v>
      </c>
      <c r="L263" s="62"/>
    </row>
    <row r="264" customFormat="false" ht="12.75" hidden="false" customHeight="false" outlineLevel="0" collapsed="false">
      <c r="A264" s="48" t="n">
        <v>36908</v>
      </c>
      <c r="B264" s="61" t="n">
        <v>14169</v>
      </c>
      <c r="C264" s="61" t="n">
        <v>36554</v>
      </c>
      <c r="D264" s="61" t="n">
        <v>48948</v>
      </c>
      <c r="E264" s="61"/>
      <c r="F264" s="48" t="n">
        <v>36908</v>
      </c>
      <c r="G264" s="61" t="n">
        <v>2411.58211307858</v>
      </c>
      <c r="H264" s="61" t="n">
        <v>-23056.002835366</v>
      </c>
      <c r="I264" s="61" t="n">
        <v>-7760</v>
      </c>
      <c r="J264" s="61" t="n">
        <v>9000</v>
      </c>
      <c r="K264" s="61" t="n">
        <f aca="false">J264-G264</f>
        <v>6588.41788692142</v>
      </c>
      <c r="L264" s="62"/>
    </row>
    <row r="265" customFormat="false" ht="12.75" hidden="false" customHeight="false" outlineLevel="0" collapsed="false">
      <c r="A265" s="48" t="n">
        <v>36909</v>
      </c>
      <c r="B265" s="61" t="n">
        <v>13132</v>
      </c>
      <c r="C265" s="61" t="n">
        <v>33854</v>
      </c>
      <c r="D265" s="61" t="n">
        <v>42559</v>
      </c>
      <c r="E265" s="61"/>
      <c r="F265" s="48" t="n">
        <v>36909</v>
      </c>
      <c r="G265" s="61" t="n">
        <v>50181.1654638617</v>
      </c>
      <c r="H265" s="61" t="n">
        <v>30367.6825899256</v>
      </c>
      <c r="I265" s="61" t="n">
        <v>129940</v>
      </c>
      <c r="J265" s="61" t="n">
        <v>52000</v>
      </c>
      <c r="K265" s="61" t="n">
        <f aca="false">J265-G265</f>
        <v>1818.8345361383</v>
      </c>
      <c r="L265" s="62"/>
    </row>
    <row r="266" customFormat="false" ht="12.75" hidden="false" customHeight="false" outlineLevel="0" collapsed="false">
      <c r="A266" s="48" t="n">
        <v>36910</v>
      </c>
      <c r="B266" s="61" t="n">
        <v>16776</v>
      </c>
      <c r="C266" s="61" t="n">
        <v>34737</v>
      </c>
      <c r="D266" s="61" t="n">
        <v>49081</v>
      </c>
      <c r="E266" s="61"/>
      <c r="F266" s="48" t="n">
        <v>36910</v>
      </c>
      <c r="G266" s="61" t="n">
        <v>77050.9914594885</v>
      </c>
      <c r="H266" s="61" t="n">
        <v>4142.85879104735</v>
      </c>
      <c r="I266" s="61" t="n">
        <v>69510</v>
      </c>
      <c r="J266" s="61" t="n">
        <v>90000</v>
      </c>
      <c r="K266" s="61" t="n">
        <f aca="false">J266-G266</f>
        <v>12949.0085405115</v>
      </c>
      <c r="L266" s="62"/>
    </row>
    <row r="267" customFormat="false" ht="12.75" hidden="false" customHeight="false" outlineLevel="0" collapsed="false">
      <c r="A267" s="48" t="n">
        <v>36913</v>
      </c>
      <c r="B267" s="61" t="n">
        <v>26059</v>
      </c>
      <c r="C267" s="61" t="n">
        <v>35210</v>
      </c>
      <c r="D267" s="61" t="n">
        <v>57434</v>
      </c>
      <c r="E267" s="61"/>
      <c r="F267" s="48" t="n">
        <v>36913</v>
      </c>
      <c r="G267" s="61" t="n">
        <v>960.790094434952</v>
      </c>
      <c r="H267" s="61" t="n">
        <v>27600.2917761821</v>
      </c>
      <c r="I267" s="61" t="n">
        <v>93790</v>
      </c>
      <c r="J267" s="61" t="n">
        <v>-16000</v>
      </c>
      <c r="K267" s="61" t="n">
        <f aca="false">J267-G267</f>
        <v>-16960.790094435</v>
      </c>
      <c r="L267" s="62"/>
    </row>
    <row r="268" customFormat="false" ht="12.75" hidden="false" customHeight="false" outlineLevel="0" collapsed="false">
      <c r="A268" s="48" t="n">
        <v>36914</v>
      </c>
      <c r="B268" s="61" t="n">
        <v>33552</v>
      </c>
      <c r="C268" s="61" t="n">
        <v>37125</v>
      </c>
      <c r="D268" s="61" t="n">
        <v>61820</v>
      </c>
      <c r="E268" s="61"/>
      <c r="F268" s="48" t="n">
        <v>36914</v>
      </c>
      <c r="G268" s="61" t="n">
        <v>-23556.5745167904</v>
      </c>
      <c r="H268" s="61" t="n">
        <v>811.557974461231</v>
      </c>
      <c r="I268" s="61" t="n">
        <v>2130</v>
      </c>
      <c r="J268" s="61" t="n">
        <v>-26000</v>
      </c>
      <c r="K268" s="61" t="n">
        <f aca="false">J268-G268</f>
        <v>-2443.4254832096</v>
      </c>
      <c r="L268" s="62"/>
    </row>
    <row r="269" customFormat="false" ht="12.75" hidden="false" customHeight="false" outlineLevel="0" collapsed="false">
      <c r="A269" s="48" t="n">
        <v>36915</v>
      </c>
      <c r="B269" s="61" t="n">
        <v>39354</v>
      </c>
      <c r="C269" s="61" t="n">
        <v>34143</v>
      </c>
      <c r="D269" s="61" t="n">
        <v>67108</v>
      </c>
      <c r="E269" s="61"/>
      <c r="F269" s="48" t="n">
        <v>36915</v>
      </c>
      <c r="G269" s="61" t="n">
        <v>16087.8408105989</v>
      </c>
      <c r="H269" s="61" t="n">
        <v>11421.5471920526</v>
      </c>
      <c r="I269" s="61" t="n">
        <v>4200</v>
      </c>
      <c r="J269" s="61" t="n">
        <v>25000</v>
      </c>
      <c r="K269" s="61" t="n">
        <f aca="false">J269-G269</f>
        <v>8912.1591894011</v>
      </c>
      <c r="L269" s="62"/>
    </row>
    <row r="270" customFormat="false" ht="12.75" hidden="false" customHeight="false" outlineLevel="0" collapsed="false">
      <c r="A270" s="48" t="n">
        <v>36916</v>
      </c>
      <c r="B270" s="61" t="n">
        <v>40254</v>
      </c>
      <c r="C270" s="61" t="n">
        <v>35027</v>
      </c>
      <c r="D270" s="61" t="n">
        <v>70296</v>
      </c>
      <c r="E270" s="61"/>
      <c r="F270" s="48" t="n">
        <v>36916</v>
      </c>
      <c r="G270" s="61" t="n">
        <v>-13106.6021856628</v>
      </c>
      <c r="H270" s="61" t="n">
        <v>2625.10509592283</v>
      </c>
      <c r="I270" s="61" t="n">
        <v>-14270</v>
      </c>
      <c r="J270" s="61" t="n">
        <v>-7000</v>
      </c>
      <c r="K270" s="61" t="n">
        <f aca="false">J270-G270</f>
        <v>6106.6021856628</v>
      </c>
      <c r="L270" s="62"/>
    </row>
    <row r="271" customFormat="false" ht="12.75" hidden="false" customHeight="false" outlineLevel="0" collapsed="false">
      <c r="A271" s="48" t="n">
        <v>36917</v>
      </c>
      <c r="B271" s="61" t="n">
        <v>29314</v>
      </c>
      <c r="C271" s="61" t="n">
        <v>33885</v>
      </c>
      <c r="D271" s="61" t="n">
        <v>57923</v>
      </c>
      <c r="E271" s="61"/>
      <c r="F271" s="48" t="n">
        <v>36917</v>
      </c>
      <c r="G271" s="61" t="n">
        <v>-19825.1063895553</v>
      </c>
      <c r="H271" s="61" t="n">
        <v>10819.7391332594</v>
      </c>
      <c r="I271" s="61" t="n">
        <v>-11370</v>
      </c>
      <c r="J271" s="61" t="n">
        <v>-15000</v>
      </c>
      <c r="K271" s="61" t="n">
        <f aca="false">J271-G271</f>
        <v>4825.1063895553</v>
      </c>
      <c r="L271" s="62"/>
    </row>
    <row r="272" customFormat="false" ht="12.75" hidden="false" customHeight="false" outlineLevel="0" collapsed="false">
      <c r="A272" s="48" t="n">
        <v>36920</v>
      </c>
      <c r="B272" s="61" t="n">
        <v>32497</v>
      </c>
      <c r="C272" s="61" t="n">
        <v>29628</v>
      </c>
      <c r="D272" s="61" t="n">
        <v>51122</v>
      </c>
      <c r="E272" s="61"/>
      <c r="F272" s="48" t="n">
        <v>36920</v>
      </c>
      <c r="G272" s="61" t="n">
        <v>-78802.5445248795</v>
      </c>
      <c r="H272" s="61" t="n">
        <v>-1046.58063991197</v>
      </c>
      <c r="I272" s="61" t="n">
        <v>-62270</v>
      </c>
      <c r="J272" s="61" t="n">
        <v>-26000</v>
      </c>
      <c r="K272" s="61" t="n">
        <f aca="false">J272-G272</f>
        <v>52802.5445248795</v>
      </c>
      <c r="L272" s="62"/>
    </row>
    <row r="273" customFormat="false" ht="12.75" hidden="false" customHeight="false" outlineLevel="0" collapsed="false">
      <c r="A273" s="48" t="n">
        <v>36921</v>
      </c>
      <c r="B273" s="61" t="n">
        <v>39991</v>
      </c>
      <c r="C273" s="61" t="n">
        <v>40503</v>
      </c>
      <c r="D273" s="61" t="n">
        <v>66656</v>
      </c>
      <c r="E273" s="61"/>
      <c r="F273" s="48" t="n">
        <v>36921</v>
      </c>
      <c r="G273" s="61" t="n">
        <v>18817.6584216205</v>
      </c>
      <c r="H273" s="61" t="n">
        <v>7981.47022780678</v>
      </c>
      <c r="I273" s="61" t="n">
        <v>92860</v>
      </c>
      <c r="J273" s="61" t="n">
        <v>14000</v>
      </c>
      <c r="K273" s="61" t="n">
        <f aca="false">J273-G273</f>
        <v>-4817.6584216205</v>
      </c>
      <c r="L273" s="62"/>
    </row>
    <row r="274" customFormat="false" ht="12.75" hidden="false" customHeight="false" outlineLevel="0" collapsed="false">
      <c r="A274" s="48" t="n">
        <v>36922</v>
      </c>
      <c r="B274" s="61" t="n">
        <v>39705</v>
      </c>
      <c r="C274" s="61" t="n">
        <v>41747</v>
      </c>
      <c r="D274" s="61" t="n">
        <v>65136</v>
      </c>
      <c r="E274" s="61"/>
      <c r="F274" s="48" t="n">
        <v>36922</v>
      </c>
      <c r="G274" s="61" t="n">
        <v>86704.2493774011</v>
      </c>
      <c r="H274" s="61" t="n">
        <v>16468.8506849168</v>
      </c>
      <c r="I274" s="61" t="n">
        <v>114010</v>
      </c>
      <c r="J274" s="61" t="n">
        <v>72000</v>
      </c>
      <c r="K274" s="61" t="n">
        <f aca="false">J274-G274</f>
        <v>-14704.2493774011</v>
      </c>
      <c r="L274" s="62"/>
    </row>
    <row r="275" customFormat="false" ht="12.75" hidden="false" customHeight="false" outlineLevel="0" collapsed="false">
      <c r="A275" s="48" t="n">
        <v>36923</v>
      </c>
      <c r="B275" s="61" t="n">
        <v>46958</v>
      </c>
      <c r="C275" s="61" t="n">
        <v>43977</v>
      </c>
      <c r="D275" s="61" t="n">
        <v>75550</v>
      </c>
      <c r="E275" s="61"/>
      <c r="F275" s="48" t="n">
        <v>36923</v>
      </c>
      <c r="G275" s="61" t="n">
        <v>799.326569760028</v>
      </c>
      <c r="H275" s="61" t="n">
        <v>22679.0466924256</v>
      </c>
      <c r="I275" s="61" t="n">
        <v>55140</v>
      </c>
      <c r="J275" s="61" t="n">
        <v>26000</v>
      </c>
      <c r="K275" s="61" t="n">
        <f aca="false">J275-G275</f>
        <v>25200.67343024</v>
      </c>
      <c r="L275" s="62"/>
    </row>
    <row r="276" customFormat="false" ht="12.75" hidden="false" customHeight="false" outlineLevel="0" collapsed="false">
      <c r="A276" s="48" t="n">
        <v>36924</v>
      </c>
      <c r="B276" s="61" t="n">
        <v>64323</v>
      </c>
      <c r="C276" s="61" t="n">
        <v>42787</v>
      </c>
      <c r="D276" s="61" t="n">
        <v>89704</v>
      </c>
      <c r="E276" s="61"/>
      <c r="F276" s="48" t="n">
        <v>36924</v>
      </c>
      <c r="G276" s="61" t="n">
        <v>-10274.2510727436</v>
      </c>
      <c r="H276" s="61" t="n">
        <v>-32064.4284481046</v>
      </c>
      <c r="I276" s="61" t="n">
        <v>-58940</v>
      </c>
      <c r="J276" s="61" t="n">
        <v>3000</v>
      </c>
      <c r="K276" s="61" t="n">
        <f aca="false">J276-G276</f>
        <v>13274.2510727436</v>
      </c>
      <c r="L276" s="62"/>
    </row>
    <row r="277" customFormat="false" ht="12.75" hidden="false" customHeight="false" outlineLevel="0" collapsed="false">
      <c r="A277" s="48" t="n">
        <v>36927</v>
      </c>
      <c r="B277" s="61" t="n">
        <v>45958</v>
      </c>
      <c r="C277" s="61" t="n">
        <v>46497</v>
      </c>
      <c r="D277" s="61" t="n">
        <v>74431</v>
      </c>
      <c r="E277" s="61"/>
      <c r="F277" s="48" t="n">
        <v>36927</v>
      </c>
      <c r="G277" s="61" t="n">
        <v>-33423.1666850713</v>
      </c>
      <c r="H277" s="61" t="n">
        <v>-29462.426033938</v>
      </c>
      <c r="I277" s="61" t="n">
        <v>-63940</v>
      </c>
      <c r="J277" s="61" t="n">
        <v>-36000</v>
      </c>
      <c r="K277" s="61" t="n">
        <f aca="false">J277-G277</f>
        <v>-2576.8333149287</v>
      </c>
      <c r="L277" s="62"/>
    </row>
    <row r="278" customFormat="false" ht="12.75" hidden="false" customHeight="false" outlineLevel="0" collapsed="false">
      <c r="A278" s="48" t="n">
        <v>36928</v>
      </c>
      <c r="B278" s="61" t="n">
        <v>42994</v>
      </c>
      <c r="C278" s="61" t="n">
        <v>47400</v>
      </c>
      <c r="D278" s="61" t="n">
        <v>72009</v>
      </c>
      <c r="E278" s="61"/>
      <c r="F278" s="48" t="n">
        <v>36928</v>
      </c>
      <c r="G278" s="61" t="n">
        <v>-3350.44708813659</v>
      </c>
      <c r="H278" s="61" t="n">
        <v>-10092.2895816655</v>
      </c>
      <c r="I278" s="61" t="n">
        <v>-17860</v>
      </c>
      <c r="J278" s="61" t="n">
        <v>15000</v>
      </c>
      <c r="K278" s="61" t="n">
        <f aca="false">J278-G278</f>
        <v>18350.4470881366</v>
      </c>
      <c r="L278" s="62"/>
    </row>
    <row r="279" customFormat="false" ht="12.75" hidden="false" customHeight="false" outlineLevel="0" collapsed="false">
      <c r="A279" s="48" t="n">
        <v>36929</v>
      </c>
      <c r="B279" s="61" t="n">
        <v>60589</v>
      </c>
      <c r="C279" s="61" t="n">
        <v>43894</v>
      </c>
      <c r="D279" s="61" t="n">
        <v>83966</v>
      </c>
      <c r="E279" s="61"/>
      <c r="F279" s="48" t="n">
        <v>36929</v>
      </c>
      <c r="G279" s="61" t="n">
        <v>19400.3947732654</v>
      </c>
      <c r="H279" s="61" t="n">
        <v>-89983.4142015493</v>
      </c>
      <c r="I279" s="61" t="n">
        <v>-84420</v>
      </c>
      <c r="J279" s="61" t="n">
        <v>29000</v>
      </c>
      <c r="K279" s="61" t="n">
        <f aca="false">J279-G279</f>
        <v>9599.6052267346</v>
      </c>
      <c r="L279" s="62"/>
    </row>
    <row r="280" customFormat="false" ht="12.75" hidden="false" customHeight="false" outlineLevel="0" collapsed="false">
      <c r="A280" s="48" t="n">
        <v>36930</v>
      </c>
      <c r="B280" s="61" t="n">
        <v>75773</v>
      </c>
      <c r="C280" s="61" t="n">
        <v>36568</v>
      </c>
      <c r="D280" s="61" t="n">
        <v>98104</v>
      </c>
      <c r="E280" s="61"/>
      <c r="F280" s="48" t="n">
        <v>36930</v>
      </c>
      <c r="G280" s="61" t="n">
        <v>-29817.7951117415</v>
      </c>
      <c r="H280" s="61" t="n">
        <v>14158.0886532847</v>
      </c>
      <c r="I280" s="61" t="n">
        <v>-27790</v>
      </c>
      <c r="J280" s="61" t="n">
        <v>-53000</v>
      </c>
      <c r="K280" s="61" t="n">
        <f aca="false">J280-G280</f>
        <v>-23182.2048882585</v>
      </c>
      <c r="L280" s="62"/>
    </row>
    <row r="281" customFormat="false" ht="12.75" hidden="false" customHeight="false" outlineLevel="0" collapsed="false">
      <c r="A281" s="48" t="n">
        <v>36931</v>
      </c>
      <c r="B281" s="61" t="n">
        <v>73331</v>
      </c>
      <c r="C281" s="61" t="n">
        <v>36366</v>
      </c>
      <c r="D281" s="61" t="n">
        <v>92270</v>
      </c>
      <c r="E281" s="61"/>
      <c r="F281" s="48" t="n">
        <v>36931</v>
      </c>
      <c r="G281" s="61" t="n">
        <v>3044.96267429043</v>
      </c>
      <c r="H281" s="61" t="n">
        <v>6437.88966609844</v>
      </c>
      <c r="I281" s="61" t="n">
        <v>6320</v>
      </c>
      <c r="J281" s="61" t="n">
        <v>13000</v>
      </c>
      <c r="K281" s="61" t="n">
        <f aca="false">J281-G281</f>
        <v>9955.03732570957</v>
      </c>
      <c r="L281" s="62"/>
    </row>
    <row r="282" customFormat="false" ht="12.75" hidden="false" customHeight="false" outlineLevel="0" collapsed="false">
      <c r="A282" s="48" t="n">
        <v>36934</v>
      </c>
      <c r="B282" s="61" t="n">
        <v>70528</v>
      </c>
      <c r="C282" s="61" t="n">
        <v>37989</v>
      </c>
      <c r="D282" s="61" t="n">
        <v>94057</v>
      </c>
      <c r="E282" s="61"/>
      <c r="F282" s="48" t="n">
        <v>36934</v>
      </c>
      <c r="G282" s="61" t="n">
        <v>7205.02137113957</v>
      </c>
      <c r="H282" s="61" t="n">
        <v>-7432.16493532983</v>
      </c>
      <c r="I282" s="61" t="n">
        <v>-600</v>
      </c>
      <c r="J282" s="61" t="n">
        <v>10000</v>
      </c>
      <c r="K282" s="61" t="n">
        <f aca="false">J282-G282</f>
        <v>2794.97862886043</v>
      </c>
      <c r="L282" s="62"/>
    </row>
    <row r="283" customFormat="false" ht="12.75" hidden="false" customHeight="false" outlineLevel="0" collapsed="false">
      <c r="A283" s="48" t="n">
        <v>36935</v>
      </c>
      <c r="B283" s="61" t="n">
        <v>68460</v>
      </c>
      <c r="C283" s="61" t="n">
        <v>36212</v>
      </c>
      <c r="D283" s="61" t="n">
        <v>93414</v>
      </c>
      <c r="E283" s="61"/>
      <c r="F283" s="48" t="n">
        <v>36935</v>
      </c>
      <c r="G283" s="61" t="n">
        <v>65550.4580631306</v>
      </c>
      <c r="H283" s="61" t="n">
        <v>10329.3442793245</v>
      </c>
      <c r="I283" s="61" t="n">
        <v>65160</v>
      </c>
      <c r="J283" s="61" t="n">
        <v>69000</v>
      </c>
      <c r="K283" s="61" t="n">
        <f aca="false">J283-G283</f>
        <v>3449.5419368694</v>
      </c>
      <c r="L283" s="62"/>
    </row>
    <row r="284" customFormat="false" ht="12.75" hidden="false" customHeight="false" outlineLevel="0" collapsed="false">
      <c r="A284" s="48" t="n">
        <v>36936</v>
      </c>
      <c r="B284" s="61" t="n">
        <v>59870</v>
      </c>
      <c r="C284" s="61" t="n">
        <v>35516</v>
      </c>
      <c r="D284" s="61" t="n">
        <v>88034</v>
      </c>
      <c r="E284" s="61"/>
      <c r="F284" s="48" t="n">
        <v>36936</v>
      </c>
      <c r="G284" s="61" t="n">
        <v>-27584.6044129348</v>
      </c>
      <c r="H284" s="61" t="n">
        <v>11215.3203738264</v>
      </c>
      <c r="I284" s="61" t="n">
        <v>-31070</v>
      </c>
      <c r="J284" s="61" t="n">
        <v>-19000</v>
      </c>
      <c r="K284" s="61" t="n">
        <f aca="false">J284-G284</f>
        <v>8584.6044129348</v>
      </c>
      <c r="L284" s="62"/>
    </row>
    <row r="285" customFormat="false" ht="12.75" hidden="false" customHeight="false" outlineLevel="0" collapsed="false">
      <c r="A285" s="48" t="n">
        <v>36937</v>
      </c>
      <c r="B285" s="61" t="n">
        <v>54794</v>
      </c>
      <c r="C285" s="61" t="n">
        <v>27893</v>
      </c>
      <c r="D285" s="61" t="n">
        <v>72944</v>
      </c>
      <c r="E285" s="61"/>
      <c r="F285" s="48" t="n">
        <v>36937</v>
      </c>
      <c r="G285" s="61" t="n">
        <v>13188.7430400009</v>
      </c>
      <c r="H285" s="61" t="n">
        <v>-9132.1396340971</v>
      </c>
      <c r="I285" s="61" t="n">
        <v>25740</v>
      </c>
      <c r="J285" s="61" t="n">
        <v>8000</v>
      </c>
      <c r="K285" s="61" t="n">
        <f aca="false">J285-G285</f>
        <v>-5188.7430400009</v>
      </c>
      <c r="L285" s="62"/>
    </row>
    <row r="286" customFormat="false" ht="12.75" hidden="false" customHeight="false" outlineLevel="0" collapsed="false">
      <c r="A286" s="48" t="n">
        <v>36938</v>
      </c>
      <c r="B286" s="61" t="n">
        <v>51121</v>
      </c>
      <c r="C286" s="61" t="n">
        <v>32054</v>
      </c>
      <c r="D286" s="61" t="n">
        <v>72186</v>
      </c>
      <c r="E286" s="61"/>
      <c r="F286" s="48" t="n">
        <v>36938</v>
      </c>
      <c r="G286" s="61" t="n">
        <v>19314.4589517666</v>
      </c>
      <c r="H286" s="61" t="n">
        <v>5235.89266900972</v>
      </c>
      <c r="I286" s="61" t="n">
        <v>33530</v>
      </c>
      <c r="J286" s="61" t="n">
        <v>13000</v>
      </c>
      <c r="K286" s="61" t="n">
        <f aca="false">J286-G286</f>
        <v>-6314.4589517666</v>
      </c>
      <c r="L286" s="62"/>
    </row>
    <row r="287" customFormat="false" ht="12.75" hidden="false" customHeight="false" outlineLevel="0" collapsed="false">
      <c r="A287" s="48" t="n">
        <v>36942</v>
      </c>
      <c r="B287" s="61" t="n">
        <v>40034</v>
      </c>
      <c r="C287" s="61" t="n">
        <v>32700</v>
      </c>
      <c r="D287" s="61" t="n">
        <v>62262</v>
      </c>
      <c r="E287" s="61"/>
      <c r="F287" s="48" t="n">
        <v>36942</v>
      </c>
      <c r="G287" s="61" t="n">
        <v>-4943.89328917007</v>
      </c>
      <c r="H287" s="61" t="n">
        <v>-20479.7469341494</v>
      </c>
      <c r="I287" s="61" t="n">
        <v>-7330</v>
      </c>
      <c r="J287" s="61" t="n">
        <v>2000</v>
      </c>
      <c r="K287" s="61" t="n">
        <f aca="false">J287-G287</f>
        <v>6943.89328917007</v>
      </c>
      <c r="L287" s="62"/>
    </row>
    <row r="288" customFormat="false" ht="12.75" hidden="false" customHeight="false" outlineLevel="0" collapsed="false">
      <c r="A288" s="48" t="n">
        <v>36943</v>
      </c>
      <c r="B288" s="61" t="n">
        <v>25721</v>
      </c>
      <c r="C288" s="61" t="n">
        <v>25561</v>
      </c>
      <c r="D288" s="61" t="n">
        <v>43590</v>
      </c>
      <c r="E288" s="61"/>
      <c r="F288" s="48" t="n">
        <v>36943</v>
      </c>
      <c r="G288" s="61" t="n">
        <v>12588.3149200887</v>
      </c>
      <c r="H288" s="61" t="n">
        <v>-6688.99010726113</v>
      </c>
      <c r="I288" s="61" t="n">
        <v>3280</v>
      </c>
      <c r="J288" s="61" t="n">
        <v>4000</v>
      </c>
      <c r="K288" s="61" t="n">
        <f aca="false">J288-G288</f>
        <v>-8588.3149200887</v>
      </c>
      <c r="L288" s="62"/>
    </row>
    <row r="289" customFormat="false" ht="12.75" hidden="false" customHeight="false" outlineLevel="0" collapsed="false">
      <c r="A289" s="48" t="n">
        <v>36944</v>
      </c>
      <c r="B289" s="61" t="n">
        <v>21008</v>
      </c>
      <c r="C289" s="61" t="n">
        <v>28397</v>
      </c>
      <c r="D289" s="61" t="n">
        <v>42366</v>
      </c>
      <c r="E289" s="61"/>
      <c r="F289" s="48" t="n">
        <v>36944</v>
      </c>
      <c r="G289" s="61" t="n">
        <v>-41594.8356924686</v>
      </c>
      <c r="H289" s="61" t="n">
        <v>-12054.2810687616</v>
      </c>
      <c r="I289" s="61" t="n">
        <v>-58140</v>
      </c>
      <c r="J289" s="61" t="n">
        <v>-45000</v>
      </c>
      <c r="K289" s="61" t="n">
        <f aca="false">J289-G289</f>
        <v>-3405.1643075314</v>
      </c>
      <c r="L289" s="62"/>
    </row>
    <row r="290" customFormat="false" ht="12.75" hidden="false" customHeight="false" outlineLevel="0" collapsed="false">
      <c r="A290" s="48" t="n">
        <v>36945</v>
      </c>
      <c r="B290" s="61" t="n">
        <v>22042</v>
      </c>
      <c r="C290" s="61" t="n">
        <v>30569</v>
      </c>
      <c r="D290" s="61" t="n">
        <v>43460</v>
      </c>
      <c r="E290" s="61"/>
      <c r="F290" s="48" t="n">
        <v>36945</v>
      </c>
      <c r="G290" s="61" t="n">
        <v>-10246.2677822587</v>
      </c>
      <c r="H290" s="61" t="n">
        <v>5476.65143971576</v>
      </c>
      <c r="I290" s="61" t="n">
        <v>-5340</v>
      </c>
      <c r="J290" s="61" t="n">
        <v>13000</v>
      </c>
      <c r="K290" s="61" t="n">
        <f aca="false">J290-G290</f>
        <v>23246.2677822587</v>
      </c>
      <c r="L290" s="62"/>
    </row>
    <row r="291" customFormat="false" ht="12.75" hidden="false" customHeight="false" outlineLevel="0" collapsed="false">
      <c r="A291" s="48" t="n">
        <v>36948</v>
      </c>
      <c r="B291" s="61" t="n">
        <v>21997</v>
      </c>
      <c r="C291" s="61" t="n">
        <v>27693</v>
      </c>
      <c r="D291" s="61" t="n">
        <v>44766</v>
      </c>
      <c r="E291" s="61"/>
      <c r="F291" s="48" t="n">
        <v>36948</v>
      </c>
      <c r="G291" s="61" t="n">
        <v>-8505.7925990792</v>
      </c>
      <c r="H291" s="61" t="n">
        <v>-10573.8468282568</v>
      </c>
      <c r="I291" s="61" t="n">
        <v>-30040</v>
      </c>
      <c r="J291" s="61" t="n">
        <v>13000</v>
      </c>
      <c r="K291" s="61" t="n">
        <f aca="false">J291-G291</f>
        <v>21505.7925990792</v>
      </c>
      <c r="L291" s="62"/>
    </row>
    <row r="292" customFormat="false" ht="12.75" hidden="false" customHeight="false" outlineLevel="0" collapsed="false">
      <c r="A292" s="48" t="n">
        <v>36949</v>
      </c>
      <c r="B292" s="61" t="n">
        <v>29852</v>
      </c>
      <c r="C292" s="61" t="n">
        <v>29508</v>
      </c>
      <c r="D292" s="61" t="n">
        <v>51292</v>
      </c>
      <c r="E292" s="61"/>
      <c r="F292" s="48" t="n">
        <v>36949</v>
      </c>
      <c r="G292" s="61" t="n">
        <v>1882.11803105835</v>
      </c>
      <c r="H292" s="61" t="n">
        <v>4088.78232222987</v>
      </c>
      <c r="I292" s="61" t="n">
        <v>7560</v>
      </c>
      <c r="J292" s="61" t="n">
        <v>14000</v>
      </c>
      <c r="K292" s="61" t="n">
        <f aca="false">J292-G292</f>
        <v>12117.8819689417</v>
      </c>
      <c r="L292" s="62"/>
    </row>
    <row r="293" customFormat="false" ht="12.75" hidden="false" customHeight="false" outlineLevel="0" collapsed="false">
      <c r="A293" s="48" t="n">
        <v>36950</v>
      </c>
      <c r="B293" s="61" t="n">
        <v>44708</v>
      </c>
      <c r="C293" s="61" t="n">
        <v>32778</v>
      </c>
      <c r="D293" s="61" t="n">
        <v>64846</v>
      </c>
      <c r="E293" s="61"/>
      <c r="F293" s="48" t="n">
        <v>36950</v>
      </c>
      <c r="G293" s="61" t="n">
        <v>-29598.3211474388</v>
      </c>
      <c r="H293" s="61" t="n">
        <v>-2327.20842550895</v>
      </c>
      <c r="I293" s="61" t="n">
        <v>-36100</v>
      </c>
      <c r="J293" s="61" t="n">
        <v>-13000</v>
      </c>
      <c r="K293" s="61" t="n">
        <f aca="false">J293-G293</f>
        <v>16598.3211474388</v>
      </c>
      <c r="L293" s="62"/>
    </row>
    <row r="294" customFormat="false" ht="12.75" hidden="false" customHeight="false" outlineLevel="0" collapsed="false">
      <c r="A294" s="48" t="n">
        <v>36951</v>
      </c>
      <c r="B294" s="61" t="n">
        <v>44082</v>
      </c>
      <c r="C294" s="61" t="n">
        <v>30922</v>
      </c>
      <c r="D294" s="61" t="n">
        <v>60077</v>
      </c>
      <c r="E294" s="61"/>
      <c r="F294" s="48" t="n">
        <v>36951</v>
      </c>
      <c r="G294" s="61" t="n">
        <v>-16981.0125256336</v>
      </c>
      <c r="H294" s="61" t="n">
        <v>14373.5852646603</v>
      </c>
      <c r="I294" s="61" t="n">
        <v>3820</v>
      </c>
      <c r="J294" s="61" t="n">
        <v>-14000</v>
      </c>
      <c r="K294" s="61" t="n">
        <f aca="false">J294-G294</f>
        <v>2981.0125256336</v>
      </c>
      <c r="L294" s="62"/>
    </row>
    <row r="295" customFormat="false" ht="12.75" hidden="false" customHeight="false" outlineLevel="0" collapsed="false">
      <c r="A295" s="48" t="n">
        <v>36952</v>
      </c>
      <c r="B295" s="61" t="n">
        <v>41597</v>
      </c>
      <c r="C295" s="61" t="n">
        <v>29257</v>
      </c>
      <c r="D295" s="61" t="n">
        <v>58564</v>
      </c>
      <c r="E295" s="61"/>
      <c r="F295" s="48" t="n">
        <v>36952</v>
      </c>
      <c r="G295" s="61" t="n">
        <v>8063.93804858764</v>
      </c>
      <c r="H295" s="61" t="n">
        <v>6154.65765293973</v>
      </c>
      <c r="I295" s="61" t="n">
        <v>16400</v>
      </c>
      <c r="J295" s="61" t="n">
        <v>8000</v>
      </c>
      <c r="K295" s="61" t="n">
        <f aca="false">J295-G295</f>
        <v>-63.93804858764</v>
      </c>
      <c r="L295" s="62"/>
    </row>
    <row r="296" customFormat="false" ht="12.75" hidden="false" customHeight="false" outlineLevel="0" collapsed="false">
      <c r="A296" s="48" t="n">
        <v>36955</v>
      </c>
      <c r="B296" s="61" t="n">
        <v>45206</v>
      </c>
      <c r="C296" s="61" t="n">
        <v>27024</v>
      </c>
      <c r="D296" s="61" t="n">
        <v>59612</v>
      </c>
      <c r="E296" s="61"/>
      <c r="F296" s="48" t="n">
        <v>36955</v>
      </c>
      <c r="G296" s="61" t="n">
        <v>17080.2995760357</v>
      </c>
      <c r="H296" s="61" t="n">
        <v>41718.3910887377</v>
      </c>
      <c r="I296" s="61" t="n">
        <v>56290</v>
      </c>
      <c r="J296" s="61" t="n">
        <v>14000</v>
      </c>
      <c r="K296" s="61" t="n">
        <f aca="false">J296-G296</f>
        <v>-3080.2995760357</v>
      </c>
      <c r="L296" s="62"/>
    </row>
    <row r="297" customFormat="false" ht="12.75" hidden="false" customHeight="false" outlineLevel="0" collapsed="false">
      <c r="A297" s="48" t="n">
        <v>36956</v>
      </c>
      <c r="B297" s="61" t="n">
        <v>40433</v>
      </c>
      <c r="C297" s="61" t="n">
        <v>28299</v>
      </c>
      <c r="D297" s="61" t="n">
        <v>57280</v>
      </c>
      <c r="E297" s="61"/>
      <c r="F297" s="48" t="n">
        <v>36956</v>
      </c>
      <c r="G297" s="61" t="n">
        <v>-1097.42564778854</v>
      </c>
      <c r="H297" s="61" t="n">
        <v>-2427.45949619028</v>
      </c>
      <c r="I297" s="61" t="n">
        <v>-3210</v>
      </c>
      <c r="J297" s="61" t="n">
        <v>-23000</v>
      </c>
      <c r="K297" s="61" t="n">
        <f aca="false">J297-G297</f>
        <v>-21902.5743522115</v>
      </c>
      <c r="L297" s="62"/>
    </row>
    <row r="298" customFormat="false" ht="12.75" hidden="false" customHeight="false" outlineLevel="0" collapsed="false">
      <c r="A298" s="48" t="n">
        <v>36957</v>
      </c>
      <c r="B298" s="61" t="n">
        <v>38278</v>
      </c>
      <c r="C298" s="61" t="n">
        <v>31626</v>
      </c>
      <c r="D298" s="61" t="n">
        <v>57562</v>
      </c>
      <c r="E298" s="61"/>
      <c r="F298" s="48" t="n">
        <v>36957</v>
      </c>
      <c r="G298" s="61" t="n">
        <v>3008.79707697532</v>
      </c>
      <c r="H298" s="61" t="n">
        <v>-5791.60746320683</v>
      </c>
      <c r="I298" s="61" t="n">
        <v>-9760</v>
      </c>
      <c r="J298" s="61" t="n">
        <v>24000</v>
      </c>
      <c r="K298" s="61" t="n">
        <f aca="false">J298-G298</f>
        <v>20991.2029230247</v>
      </c>
      <c r="L298" s="62"/>
    </row>
    <row r="299" customFormat="false" ht="12.75" hidden="false" customHeight="false" outlineLevel="0" collapsed="false">
      <c r="A299" s="48" t="n">
        <v>36958</v>
      </c>
      <c r="B299" s="61" t="n">
        <v>26853</v>
      </c>
      <c r="C299" s="61" t="n">
        <v>28400</v>
      </c>
      <c r="D299" s="61" t="n">
        <v>47245</v>
      </c>
      <c r="E299" s="61"/>
      <c r="F299" s="48" t="n">
        <v>36958</v>
      </c>
      <c r="G299" s="61" t="n">
        <v>-13090.2094314078</v>
      </c>
      <c r="H299" s="61" t="n">
        <v>-1646.33854278634</v>
      </c>
      <c r="I299" s="61" t="n">
        <v>-31310</v>
      </c>
      <c r="J299" s="61" t="n">
        <v>7000</v>
      </c>
      <c r="K299" s="61" t="n">
        <f aca="false">J299-G299</f>
        <v>20090.2094314078</v>
      </c>
      <c r="L299" s="62"/>
    </row>
    <row r="300" customFormat="false" ht="12.75" hidden="false" customHeight="false" outlineLevel="0" collapsed="false">
      <c r="A300" s="48" t="n">
        <v>36959</v>
      </c>
      <c r="B300" s="61" t="n">
        <v>35732</v>
      </c>
      <c r="C300" s="61" t="n">
        <v>24548</v>
      </c>
      <c r="D300" s="61" t="n">
        <v>49112</v>
      </c>
      <c r="E300" s="61"/>
      <c r="F300" s="48" t="n">
        <v>36959</v>
      </c>
      <c r="G300" s="61" t="n">
        <v>26827.0212267879</v>
      </c>
      <c r="H300" s="61" t="n">
        <v>-8565.78981805612</v>
      </c>
      <c r="I300" s="61" t="n">
        <v>2580</v>
      </c>
      <c r="J300" s="61" t="n">
        <v>41000</v>
      </c>
      <c r="K300" s="61" t="n">
        <f aca="false">J300-G300</f>
        <v>14172.9787732121</v>
      </c>
      <c r="L300" s="62"/>
    </row>
    <row r="301" customFormat="false" ht="12.75" hidden="false" customHeight="false" outlineLevel="0" collapsed="false">
      <c r="A301" s="48" t="n">
        <v>36962</v>
      </c>
      <c r="B301" s="61" t="n">
        <v>36581</v>
      </c>
      <c r="C301" s="61" t="n">
        <v>24574</v>
      </c>
      <c r="D301" s="61" t="n">
        <v>47784</v>
      </c>
      <c r="E301" s="61"/>
      <c r="F301" s="48" t="n">
        <v>36962</v>
      </c>
      <c r="G301" s="61" t="n">
        <v>32005.8417927964</v>
      </c>
      <c r="H301" s="61" t="n">
        <v>-22160.506558308</v>
      </c>
      <c r="I301" s="61" t="n">
        <v>3540</v>
      </c>
      <c r="J301" s="61" t="n">
        <v>23000</v>
      </c>
      <c r="K301" s="61" t="n">
        <f aca="false">J301-G301</f>
        <v>-9005.8417927964</v>
      </c>
      <c r="L301" s="62"/>
    </row>
    <row r="302" customFormat="false" ht="12.75" hidden="false" customHeight="false" outlineLevel="0" collapsed="false">
      <c r="A302" s="48" t="n">
        <v>36963</v>
      </c>
      <c r="B302" s="61" t="n">
        <v>37160</v>
      </c>
      <c r="C302" s="61" t="n">
        <v>26387</v>
      </c>
      <c r="D302" s="61" t="n">
        <v>48378</v>
      </c>
      <c r="E302" s="61"/>
      <c r="F302" s="48" t="n">
        <v>36963</v>
      </c>
      <c r="G302" s="61" t="n">
        <v>-6818.61857433733</v>
      </c>
      <c r="H302" s="61" t="n">
        <v>-20513.9949688804</v>
      </c>
      <c r="I302" s="61" t="n">
        <v>-34930</v>
      </c>
      <c r="J302" s="61" t="n">
        <v>-16000</v>
      </c>
      <c r="K302" s="61" t="n">
        <f aca="false">J302-G302</f>
        <v>-9181.38142566267</v>
      </c>
      <c r="L302" s="62"/>
    </row>
    <row r="303" customFormat="false" ht="12.75" hidden="false" customHeight="false" outlineLevel="0" collapsed="false">
      <c r="A303" s="48" t="n">
        <v>36964</v>
      </c>
      <c r="B303" s="61" t="n">
        <v>37968</v>
      </c>
      <c r="C303" s="61" t="n">
        <v>24393</v>
      </c>
      <c r="D303" s="61" t="n">
        <v>47948</v>
      </c>
      <c r="E303" s="61"/>
      <c r="F303" s="48" t="n">
        <v>36964</v>
      </c>
      <c r="G303" s="61" t="n">
        <v>-7075.33713566945</v>
      </c>
      <c r="H303" s="61" t="n">
        <v>-9264.90510829239</v>
      </c>
      <c r="I303" s="61" t="n">
        <v>-18470</v>
      </c>
      <c r="J303" s="61" t="n">
        <v>-10000</v>
      </c>
      <c r="K303" s="61" t="n">
        <f aca="false">J303-G303</f>
        <v>-2924.66286433055</v>
      </c>
      <c r="L303" s="62"/>
    </row>
    <row r="304" customFormat="false" ht="12.75" hidden="false" customHeight="false" outlineLevel="0" collapsed="false">
      <c r="A304" s="48" t="n">
        <v>36965</v>
      </c>
      <c r="B304" s="61" t="n">
        <v>33911</v>
      </c>
      <c r="C304" s="61" t="n">
        <v>29345</v>
      </c>
      <c r="D304" s="61" t="n">
        <v>51767</v>
      </c>
      <c r="E304" s="61"/>
      <c r="F304" s="48" t="n">
        <v>36965</v>
      </c>
      <c r="G304" s="61" t="n">
        <v>-9795.46066335997</v>
      </c>
      <c r="H304" s="61" t="n">
        <v>15412.4609841428</v>
      </c>
      <c r="I304" s="61" t="n">
        <v>16060</v>
      </c>
      <c r="J304" s="61" t="n">
        <v>10000</v>
      </c>
      <c r="K304" s="61" t="n">
        <f aca="false">J304-G304</f>
        <v>19795.46066336</v>
      </c>
      <c r="L304" s="62"/>
    </row>
    <row r="305" customFormat="false" ht="12.75" hidden="false" customHeight="false" outlineLevel="0" collapsed="false">
      <c r="A305" s="48" t="n">
        <v>36966</v>
      </c>
      <c r="B305" s="61" t="n">
        <v>29029</v>
      </c>
      <c r="C305" s="61" t="n">
        <v>26044</v>
      </c>
      <c r="D305" s="61" t="n">
        <v>44213</v>
      </c>
      <c r="E305" s="61"/>
      <c r="F305" s="48" t="n">
        <v>36966</v>
      </c>
      <c r="G305" s="61" t="n">
        <v>5885.15422920278</v>
      </c>
      <c r="H305" s="61" t="n">
        <v>7696.66992695429</v>
      </c>
      <c r="I305" s="61" t="n">
        <v>84340</v>
      </c>
      <c r="J305" s="61" t="n">
        <v>11000</v>
      </c>
      <c r="K305" s="61" t="n">
        <f aca="false">J305-G305</f>
        <v>5114.84577079722</v>
      </c>
      <c r="L305" s="62"/>
    </row>
    <row r="306" customFormat="false" ht="12.75" hidden="false" customHeight="false" outlineLevel="0" collapsed="false">
      <c r="A306" s="48" t="n">
        <v>36969</v>
      </c>
      <c r="B306" s="61" t="n">
        <v>25426</v>
      </c>
      <c r="C306" s="61" t="n">
        <v>23968</v>
      </c>
      <c r="D306" s="61" t="n">
        <v>39933</v>
      </c>
      <c r="E306" s="61"/>
      <c r="F306" s="48" t="n">
        <v>36969</v>
      </c>
      <c r="G306" s="61" t="n">
        <v>24042.4551659921</v>
      </c>
      <c r="H306" s="61" t="n">
        <v>26095.8840899012</v>
      </c>
      <c r="I306" s="61" t="n">
        <v>62020</v>
      </c>
      <c r="J306" s="61" t="n">
        <v>38000</v>
      </c>
      <c r="K306" s="61" t="n">
        <f aca="false">J306-G306</f>
        <v>13957.5448340079</v>
      </c>
      <c r="L306" s="62"/>
    </row>
    <row r="307" customFormat="false" ht="12.75" hidden="false" customHeight="false" outlineLevel="0" collapsed="false">
      <c r="A307" s="48" t="n">
        <v>36970</v>
      </c>
      <c r="B307" s="61" t="n">
        <v>14346</v>
      </c>
      <c r="C307" s="61" t="n">
        <v>28567</v>
      </c>
      <c r="D307" s="61" t="n">
        <v>36632</v>
      </c>
      <c r="E307" s="61"/>
      <c r="F307" s="48" t="n">
        <v>36970</v>
      </c>
      <c r="G307" s="61" t="n">
        <v>53196.4259013753</v>
      </c>
      <c r="H307" s="61" t="n">
        <v>-3181.95171572026</v>
      </c>
      <c r="I307" s="61" t="n">
        <v>48990</v>
      </c>
      <c r="J307" s="61" t="n">
        <v>45000</v>
      </c>
      <c r="K307" s="61" t="n">
        <f aca="false">J307-G307</f>
        <v>-8196.4259013753</v>
      </c>
      <c r="L307" s="62"/>
    </row>
    <row r="308" customFormat="false" ht="12.75" hidden="false" customHeight="false" outlineLevel="0" collapsed="false">
      <c r="A308" s="48" t="n">
        <v>36971</v>
      </c>
      <c r="B308" s="61" t="n">
        <v>21302</v>
      </c>
      <c r="C308" s="61" t="n">
        <v>31801</v>
      </c>
      <c r="D308" s="61" t="n">
        <v>41339</v>
      </c>
      <c r="E308" s="61"/>
      <c r="F308" s="48" t="n">
        <v>36971</v>
      </c>
      <c r="G308" s="61" t="n">
        <v>42381.8750776492</v>
      </c>
      <c r="H308" s="61" t="n">
        <v>-2207.39843951163</v>
      </c>
      <c r="I308" s="61" t="n">
        <v>32860</v>
      </c>
      <c r="J308" s="61" t="n">
        <v>12000</v>
      </c>
      <c r="K308" s="61" t="n">
        <f aca="false">J308-G308</f>
        <v>-30381.8750776492</v>
      </c>
      <c r="L308" s="62"/>
    </row>
    <row r="309" customFormat="false" ht="12.75" hidden="false" customHeight="false" outlineLevel="0" collapsed="false">
      <c r="A309" s="48" t="n">
        <v>36972</v>
      </c>
      <c r="B309" s="61" t="n">
        <v>25269</v>
      </c>
      <c r="C309" s="61" t="n">
        <v>28424</v>
      </c>
      <c r="D309" s="61" t="n">
        <v>43079</v>
      </c>
      <c r="E309" s="61"/>
      <c r="F309" s="48" t="n">
        <v>36972</v>
      </c>
      <c r="G309" s="61" t="n">
        <v>-7952.20347338329</v>
      </c>
      <c r="H309" s="61" t="n">
        <v>-6915.39595777675</v>
      </c>
      <c r="I309" s="61" t="n">
        <v>-11380</v>
      </c>
      <c r="J309" s="61" t="n">
        <v>-10000</v>
      </c>
      <c r="K309" s="61" t="n">
        <f aca="false">J309-G309</f>
        <v>-2047.79652661671</v>
      </c>
      <c r="L309" s="62"/>
    </row>
    <row r="310" customFormat="false" ht="12.75" hidden="false" customHeight="false" outlineLevel="0" collapsed="false">
      <c r="A310" s="48" t="n">
        <v>36973</v>
      </c>
      <c r="B310" s="61" t="n">
        <v>24983</v>
      </c>
      <c r="C310" s="61" t="n">
        <v>31641</v>
      </c>
      <c r="D310" s="61" t="n">
        <v>46181</v>
      </c>
      <c r="E310" s="61"/>
      <c r="F310" s="48" t="n">
        <v>36973</v>
      </c>
      <c r="G310" s="61" t="n">
        <v>8798.16779244961</v>
      </c>
      <c r="H310" s="61" t="n">
        <v>-1067.83275063223</v>
      </c>
      <c r="I310" s="61" t="n">
        <v>10160</v>
      </c>
      <c r="J310" s="61" t="n">
        <v>15000</v>
      </c>
      <c r="K310" s="61" t="n">
        <f aca="false">J310-G310</f>
        <v>6201.83220755039</v>
      </c>
      <c r="L310" s="62"/>
    </row>
    <row r="311" customFormat="false" ht="12.75" hidden="false" customHeight="false" outlineLevel="0" collapsed="false">
      <c r="A311" s="48" t="n">
        <v>36976</v>
      </c>
      <c r="B311" s="61" t="n">
        <v>33866</v>
      </c>
      <c r="C311" s="61" t="n">
        <v>30848</v>
      </c>
      <c r="D311" s="61" t="n">
        <v>53398</v>
      </c>
      <c r="E311" s="61"/>
      <c r="F311" s="48" t="n">
        <v>36976</v>
      </c>
      <c r="G311" s="61" t="n">
        <v>28773.0065761177</v>
      </c>
      <c r="H311" s="61" t="n">
        <v>-3921.77409723023</v>
      </c>
      <c r="I311" s="61" t="n">
        <v>27280</v>
      </c>
      <c r="J311" s="61" t="n">
        <v>20000</v>
      </c>
      <c r="K311" s="61" t="n">
        <f aca="false">J311-G311</f>
        <v>-8773.0065761177</v>
      </c>
      <c r="L311" s="62"/>
    </row>
    <row r="312" customFormat="false" ht="12.75" hidden="false" customHeight="false" outlineLevel="0" collapsed="false">
      <c r="A312" s="48" t="n">
        <v>36977</v>
      </c>
      <c r="B312" s="61" t="n">
        <v>33266</v>
      </c>
      <c r="C312" s="61" t="n">
        <v>30356</v>
      </c>
      <c r="D312" s="61" t="n">
        <v>51547</v>
      </c>
      <c r="E312" s="61"/>
      <c r="F312" s="48" t="n">
        <v>36977</v>
      </c>
      <c r="G312" s="61" t="n">
        <v>-85193.4973069429</v>
      </c>
      <c r="H312" s="61" t="n">
        <v>9742.99960358062</v>
      </c>
      <c r="I312" s="61" t="n">
        <v>-27130</v>
      </c>
      <c r="J312" s="61" t="n">
        <v>-27000</v>
      </c>
      <c r="K312" s="61" t="n">
        <f aca="false">J312-G312</f>
        <v>58193.4973069429</v>
      </c>
      <c r="L312" s="62"/>
    </row>
    <row r="313" customFormat="false" ht="12.75" hidden="false" customHeight="false" outlineLevel="0" collapsed="false">
      <c r="A313" s="48" t="n">
        <v>36978</v>
      </c>
      <c r="B313" s="61" t="n">
        <v>24077</v>
      </c>
      <c r="C313" s="61" t="n">
        <v>29905</v>
      </c>
      <c r="D313" s="61" t="n">
        <v>43151</v>
      </c>
      <c r="E313" s="61"/>
      <c r="F313" s="48" t="n">
        <v>36978</v>
      </c>
      <c r="G313" s="61" t="n">
        <v>145864.485375105</v>
      </c>
      <c r="H313" s="61" t="n">
        <v>-2065.65745603183</v>
      </c>
      <c r="I313" s="61" t="n">
        <v>122160</v>
      </c>
      <c r="J313" s="61" t="n">
        <v>67000</v>
      </c>
      <c r="K313" s="61" t="n">
        <f aca="false">J313-G313</f>
        <v>-78864.485375105</v>
      </c>
      <c r="L313" s="62"/>
    </row>
    <row r="314" customFormat="false" ht="12.75" hidden="false" customHeight="false" outlineLevel="0" collapsed="false">
      <c r="A314" s="48" t="n">
        <v>36979</v>
      </c>
      <c r="B314" s="61" t="n">
        <v>31732</v>
      </c>
      <c r="C314" s="61" t="n">
        <v>32396</v>
      </c>
      <c r="D314" s="61" t="n">
        <v>50080</v>
      </c>
      <c r="E314" s="61"/>
      <c r="F314" s="48" t="n">
        <v>36979</v>
      </c>
      <c r="G314" s="61" t="n">
        <v>21087.3947050557</v>
      </c>
      <c r="H314" s="61" t="n">
        <v>-7242.20291056138</v>
      </c>
      <c r="I314" s="61" t="n">
        <v>38830</v>
      </c>
      <c r="J314" s="61" t="n">
        <v>34000</v>
      </c>
      <c r="K314" s="61" t="n">
        <f aca="false">J314-G314</f>
        <v>12912.6052949443</v>
      </c>
      <c r="L314" s="62"/>
    </row>
    <row r="315" customFormat="false" ht="12.75" hidden="false" customHeight="false" outlineLevel="0" collapsed="false">
      <c r="A315" s="48" t="n">
        <v>36980</v>
      </c>
      <c r="B315" s="61" t="n">
        <v>39175</v>
      </c>
      <c r="C315" s="61" t="n">
        <v>35622</v>
      </c>
      <c r="D315" s="61" t="n">
        <v>55981</v>
      </c>
      <c r="E315" s="61"/>
      <c r="F315" s="48" t="n">
        <v>36980</v>
      </c>
      <c r="G315" s="61" t="n">
        <v>109618.103161347</v>
      </c>
      <c r="H315" s="61" t="n">
        <v>3891.44824365976</v>
      </c>
      <c r="I315" s="61" t="n">
        <v>104600</v>
      </c>
      <c r="J315" s="61" t="n">
        <v>0</v>
      </c>
      <c r="K315" s="61" t="n">
        <f aca="false">J315-G315</f>
        <v>-109618.103161347</v>
      </c>
      <c r="L315" s="62"/>
    </row>
    <row r="316" customFormat="false" ht="12.75" hidden="false" customHeight="false" outlineLevel="0" collapsed="false">
      <c r="A316" s="48" t="n">
        <v>36983</v>
      </c>
      <c r="B316" s="61" t="n">
        <v>45987</v>
      </c>
      <c r="C316" s="61" t="n">
        <v>35432</v>
      </c>
      <c r="D316" s="61" t="n">
        <v>62589</v>
      </c>
      <c r="E316" s="61"/>
      <c r="F316" s="48" t="n">
        <v>36983</v>
      </c>
      <c r="G316" s="61" t="n">
        <v>60939.9403014358</v>
      </c>
      <c r="H316" s="61" t="n">
        <v>791.166969427565</v>
      </c>
      <c r="I316" s="61" t="n">
        <v>65270</v>
      </c>
      <c r="J316" s="61" t="n">
        <v>65000</v>
      </c>
      <c r="K316" s="61" t="n">
        <f aca="false">J316-G316</f>
        <v>4060.0596985642</v>
      </c>
      <c r="L316" s="62"/>
    </row>
    <row r="317" customFormat="false" ht="12.75" hidden="false" customHeight="false" outlineLevel="0" collapsed="false">
      <c r="A317" s="48" t="n">
        <v>36984</v>
      </c>
      <c r="B317" s="61" t="n">
        <v>43895</v>
      </c>
      <c r="C317" s="61" t="n">
        <v>38854</v>
      </c>
      <c r="D317" s="61" t="n">
        <v>61081</v>
      </c>
      <c r="E317" s="61"/>
      <c r="F317" s="48" t="n">
        <v>36984</v>
      </c>
      <c r="G317" s="61" t="n">
        <v>20417.9745297725</v>
      </c>
      <c r="H317" s="61" t="n">
        <v>4904.54396649203</v>
      </c>
      <c r="I317" s="61" t="n">
        <v>23940</v>
      </c>
      <c r="J317" s="61" t="n">
        <v>55000</v>
      </c>
      <c r="K317" s="61" t="n">
        <f aca="false">J317-G317</f>
        <v>34582.0254702275</v>
      </c>
      <c r="L317" s="62"/>
    </row>
    <row r="318" customFormat="false" ht="12.75" hidden="false" customHeight="false" outlineLevel="0" collapsed="false">
      <c r="A318" s="48" t="n">
        <v>36985</v>
      </c>
      <c r="B318" s="61" t="n">
        <v>46323</v>
      </c>
      <c r="C318" s="61" t="n">
        <v>40426</v>
      </c>
      <c r="D318" s="61" t="n">
        <v>63269</v>
      </c>
      <c r="E318" s="61"/>
      <c r="F318" s="48" t="n">
        <v>36985</v>
      </c>
      <c r="G318" s="61" t="n">
        <v>97036.4244644671</v>
      </c>
      <c r="H318" s="61" t="n">
        <v>-245.979043757543</v>
      </c>
      <c r="I318" s="61" t="n">
        <v>104240</v>
      </c>
      <c r="J318" s="61" t="n">
        <v>78000</v>
      </c>
      <c r="K318" s="61" t="n">
        <f aca="false">J318-G318</f>
        <v>-19036.4244644671</v>
      </c>
      <c r="L318" s="62"/>
    </row>
    <row r="319" customFormat="false" ht="12.75" hidden="false" customHeight="false" outlineLevel="0" collapsed="false">
      <c r="A319" s="48" t="n">
        <v>36986</v>
      </c>
      <c r="B319" s="61" t="n">
        <v>41915</v>
      </c>
      <c r="C319" s="61" t="n">
        <v>41740</v>
      </c>
      <c r="D319" s="61" t="n">
        <v>74887</v>
      </c>
      <c r="E319" s="61"/>
      <c r="F319" s="48" t="n">
        <v>36986</v>
      </c>
      <c r="G319" s="61" t="n">
        <v>-64507.5500449229</v>
      </c>
      <c r="H319" s="61" t="n">
        <v>6872.16711102264</v>
      </c>
      <c r="I319" s="61" t="n">
        <v>-60760</v>
      </c>
      <c r="J319" s="61" t="n">
        <v>-41000</v>
      </c>
      <c r="K319" s="61" t="n">
        <f aca="false">J319-G319</f>
        <v>23507.5500449229</v>
      </c>
      <c r="L319" s="62"/>
    </row>
    <row r="320" customFormat="false" ht="12.75" hidden="false" customHeight="false" outlineLevel="0" collapsed="false">
      <c r="A320" s="48" t="n">
        <v>36987</v>
      </c>
      <c r="B320" s="61" t="n">
        <v>40269</v>
      </c>
      <c r="C320" s="61" t="n">
        <v>42248</v>
      </c>
      <c r="D320" s="61" t="n">
        <v>59399</v>
      </c>
      <c r="E320" s="61"/>
      <c r="F320" s="48" t="n">
        <v>36987</v>
      </c>
      <c r="G320" s="61" t="n">
        <v>-46180.9015007779</v>
      </c>
      <c r="H320" s="61" t="n">
        <v>-2228.59479032259</v>
      </c>
      <c r="I320" s="61" t="n">
        <v>-52750</v>
      </c>
      <c r="J320" s="61" t="n">
        <v>-42000</v>
      </c>
      <c r="K320" s="61" t="n">
        <f aca="false">J320-G320</f>
        <v>4180.9015007779</v>
      </c>
      <c r="L320" s="62"/>
    </row>
    <row r="321" customFormat="false" ht="12.75" hidden="false" customHeight="false" outlineLevel="0" collapsed="false">
      <c r="A321" s="48" t="n">
        <v>36990</v>
      </c>
      <c r="B321" s="61" t="n">
        <v>30234</v>
      </c>
      <c r="C321" s="61" t="n">
        <v>40411</v>
      </c>
      <c r="D321" s="61" t="n">
        <v>50678</v>
      </c>
      <c r="E321" s="61"/>
      <c r="F321" s="48" t="n">
        <v>36990</v>
      </c>
      <c r="G321" s="61" t="n">
        <v>-199707.131141404</v>
      </c>
      <c r="H321" s="61" t="n">
        <v>10359.6159698118</v>
      </c>
      <c r="I321" s="61" t="n">
        <v>-195700</v>
      </c>
      <c r="J321" s="61" t="n">
        <v>-216000</v>
      </c>
      <c r="K321" s="61" t="n">
        <f aca="false">J321-G321</f>
        <v>-16292.868858596</v>
      </c>
      <c r="L321" s="62"/>
    </row>
    <row r="322" customFormat="false" ht="12.75" hidden="false" customHeight="false" outlineLevel="0" collapsed="false">
      <c r="A322" s="48" t="n">
        <v>36991</v>
      </c>
      <c r="B322" s="61" t="n">
        <v>30616</v>
      </c>
      <c r="C322" s="61" t="n">
        <v>44334</v>
      </c>
      <c r="D322" s="61" t="n">
        <v>53777</v>
      </c>
      <c r="E322" s="61"/>
      <c r="F322" s="48" t="n">
        <v>36991</v>
      </c>
      <c r="G322" s="61" t="n">
        <v>81676.1822251631</v>
      </c>
      <c r="H322" s="61" t="n">
        <v>5853.8644699431</v>
      </c>
      <c r="I322" s="61" t="n">
        <v>98020</v>
      </c>
      <c r="J322" s="61" t="n">
        <v>103000</v>
      </c>
      <c r="K322" s="61" t="n">
        <f aca="false">J322-G322</f>
        <v>21323.8177748369</v>
      </c>
      <c r="L322" s="62"/>
    </row>
    <row r="323" customFormat="false" ht="12.75" hidden="false" customHeight="false" outlineLevel="0" collapsed="false">
      <c r="A323" s="48" t="n">
        <v>36992</v>
      </c>
      <c r="B323" s="61" t="n">
        <v>30205</v>
      </c>
      <c r="C323" s="61" t="n">
        <v>41808</v>
      </c>
      <c r="D323" s="61" t="n">
        <v>49032</v>
      </c>
      <c r="E323" s="61"/>
      <c r="F323" s="48" t="n">
        <v>36992</v>
      </c>
      <c r="G323" s="61" t="n">
        <v>-67957.1087219541</v>
      </c>
      <c r="H323" s="61" t="n">
        <v>-6075.59624553435</v>
      </c>
      <c r="I323" s="61" t="n">
        <v>-77240</v>
      </c>
      <c r="J323" s="61" t="n">
        <v>-65000</v>
      </c>
      <c r="K323" s="61" t="n">
        <f aca="false">J323-G323</f>
        <v>2957.10872195411</v>
      </c>
      <c r="L323" s="62"/>
    </row>
    <row r="324" customFormat="false" ht="12.75" hidden="false" customHeight="false" outlineLevel="0" collapsed="false">
      <c r="A324" s="48" t="n">
        <v>36993</v>
      </c>
      <c r="B324" s="61" t="n">
        <v>24647</v>
      </c>
      <c r="C324" s="61" t="n">
        <v>38017</v>
      </c>
      <c r="D324" s="61" t="n">
        <v>45269</v>
      </c>
      <c r="E324" s="61"/>
      <c r="F324" s="48" t="n">
        <v>36993</v>
      </c>
      <c r="G324" s="61" t="n">
        <v>-49195.859594426</v>
      </c>
      <c r="H324" s="61" t="n">
        <v>7100.31517306641</v>
      </c>
      <c r="I324" s="61" t="n">
        <v>-40520</v>
      </c>
      <c r="J324" s="61" t="n">
        <v>-58000</v>
      </c>
      <c r="K324" s="61" t="n">
        <f aca="false">J324-G324</f>
        <v>-8804.140405574</v>
      </c>
      <c r="L324" s="62"/>
    </row>
    <row r="325" customFormat="false" ht="12.75" hidden="false" customHeight="false" outlineLevel="0" collapsed="false">
      <c r="A325" s="48" t="n">
        <v>36997</v>
      </c>
      <c r="B325" s="61" t="n">
        <v>31811</v>
      </c>
      <c r="C325" s="61" t="n">
        <v>24220</v>
      </c>
      <c r="D325" s="61" t="n">
        <v>45133</v>
      </c>
      <c r="E325" s="61"/>
      <c r="F325" s="48" t="n">
        <v>36997</v>
      </c>
      <c r="G325" s="61" t="n">
        <v>-8442.5510861787</v>
      </c>
      <c r="H325" s="61" t="n">
        <v>-10406.6094267247</v>
      </c>
      <c r="I325" s="61" t="n">
        <v>-23270</v>
      </c>
      <c r="J325" s="61" t="n">
        <v>-10000</v>
      </c>
      <c r="K325" s="61" t="n">
        <f aca="false">J325-G325</f>
        <v>-1557.4489138213</v>
      </c>
      <c r="L325" s="62"/>
    </row>
    <row r="326" customFormat="false" ht="12.75" hidden="false" customHeight="false" outlineLevel="0" collapsed="false">
      <c r="A326" s="48" t="n">
        <v>36998</v>
      </c>
      <c r="B326" s="61" t="n">
        <v>32218</v>
      </c>
      <c r="C326" s="61" t="n">
        <v>37310</v>
      </c>
      <c r="D326" s="61" t="n">
        <v>47733</v>
      </c>
      <c r="E326" s="61"/>
      <c r="F326" s="48" t="n">
        <v>36998</v>
      </c>
      <c r="G326" s="61" t="n">
        <v>3401.42290598707</v>
      </c>
      <c r="H326" s="61" t="n">
        <v>-18955.7532022011</v>
      </c>
      <c r="I326" s="61" t="n">
        <v>-28570</v>
      </c>
      <c r="J326" s="61" t="n">
        <v>7000</v>
      </c>
      <c r="K326" s="61" t="n">
        <f aca="false">J326-G326</f>
        <v>3598.57709401293</v>
      </c>
      <c r="L326" s="62"/>
    </row>
    <row r="327" customFormat="false" ht="12.75" hidden="false" customHeight="false" outlineLevel="0" collapsed="false">
      <c r="A327" s="48" t="n">
        <v>36999</v>
      </c>
      <c r="B327" s="61" t="n">
        <v>46052</v>
      </c>
      <c r="C327" s="61" t="n">
        <v>41924</v>
      </c>
      <c r="D327" s="61" t="n">
        <v>67844</v>
      </c>
      <c r="E327" s="61"/>
      <c r="F327" s="48" t="n">
        <v>36999</v>
      </c>
      <c r="G327" s="61" t="n">
        <v>488.537694164192</v>
      </c>
      <c r="H327" s="61" t="n">
        <v>19084.0017953358</v>
      </c>
      <c r="I327" s="61" t="n">
        <v>21060</v>
      </c>
      <c r="J327" s="61" t="n">
        <v>5000</v>
      </c>
      <c r="K327" s="61" t="n">
        <f aca="false">J327-G327</f>
        <v>4511.46230583581</v>
      </c>
      <c r="L327" s="62"/>
    </row>
    <row r="328" customFormat="false" ht="12.75" hidden="false" customHeight="false" outlineLevel="0" collapsed="false">
      <c r="A328" s="48" t="n">
        <v>37000</v>
      </c>
      <c r="B328" s="61" t="n">
        <v>53146</v>
      </c>
      <c r="C328" s="61" t="n">
        <v>44041</v>
      </c>
      <c r="D328" s="61" t="n">
        <v>85214</v>
      </c>
      <c r="E328" s="61"/>
      <c r="F328" s="48" t="n">
        <v>37000</v>
      </c>
      <c r="G328" s="61" t="n">
        <v>-5085.82370637959</v>
      </c>
      <c r="H328" s="61" t="n">
        <v>-5802.29049255654</v>
      </c>
      <c r="I328" s="61" t="n">
        <v>-10660</v>
      </c>
      <c r="J328" s="61" t="n">
        <v>55000</v>
      </c>
      <c r="K328" s="61" t="n">
        <f aca="false">J328-G328</f>
        <v>60085.8237063796</v>
      </c>
      <c r="L328" s="62"/>
    </row>
    <row r="329" customFormat="false" ht="12.75" hidden="false" customHeight="false" outlineLevel="0" collapsed="false">
      <c r="A329" s="48" t="n">
        <v>37001</v>
      </c>
      <c r="B329" s="61" t="n">
        <v>102182</v>
      </c>
      <c r="C329" s="61" t="n">
        <v>41091</v>
      </c>
      <c r="D329" s="61" t="n">
        <v>119574</v>
      </c>
      <c r="E329" s="61"/>
      <c r="F329" s="48" t="n">
        <v>37001</v>
      </c>
      <c r="G329" s="61" t="n">
        <v>-49449.9852898199</v>
      </c>
      <c r="H329" s="61" t="n">
        <v>-6733.6513696354</v>
      </c>
      <c r="I329" s="61" t="n">
        <v>-48760</v>
      </c>
      <c r="J329" s="61" t="n">
        <v>-50000</v>
      </c>
      <c r="K329" s="61" t="n">
        <f aca="false">J329-G329</f>
        <v>-550.014710180098</v>
      </c>
      <c r="L329" s="62"/>
    </row>
    <row r="330" customFormat="false" ht="12.75" hidden="false" customHeight="false" outlineLevel="0" collapsed="false">
      <c r="A330" s="48" t="n">
        <v>37004</v>
      </c>
      <c r="B330" s="61" t="n">
        <v>99978</v>
      </c>
      <c r="C330" s="61" t="n">
        <v>43169</v>
      </c>
      <c r="D330" s="61" t="n">
        <v>112968</v>
      </c>
      <c r="E330" s="61"/>
      <c r="F330" s="48" t="n">
        <v>37004</v>
      </c>
      <c r="G330" s="61" t="n">
        <v>3878.03358055378</v>
      </c>
      <c r="H330" s="61" t="n">
        <v>17496.1862309542</v>
      </c>
      <c r="I330" s="61" t="n">
        <v>14290</v>
      </c>
      <c r="J330" s="61" t="n">
        <v>23000</v>
      </c>
      <c r="K330" s="61" t="n">
        <f aca="false">J330-G330</f>
        <v>19121.9664194462</v>
      </c>
      <c r="L330" s="62"/>
    </row>
    <row r="331" customFormat="false" ht="12.75" hidden="false" customHeight="false" outlineLevel="0" collapsed="false">
      <c r="A331" s="48" t="n">
        <v>37005</v>
      </c>
      <c r="B331" s="61" t="n">
        <v>102480</v>
      </c>
      <c r="C331" s="61" t="n">
        <v>51051</v>
      </c>
      <c r="D331" s="61" t="n">
        <v>121148</v>
      </c>
      <c r="E331" s="61"/>
      <c r="F331" s="48" t="n">
        <v>37005</v>
      </c>
      <c r="G331" s="61" t="n">
        <v>-8694.85832267692</v>
      </c>
      <c r="H331" s="61" t="n">
        <v>20342.144938398</v>
      </c>
      <c r="I331" s="61" t="n">
        <v>5440</v>
      </c>
      <c r="J331" s="61" t="n">
        <v>-16000</v>
      </c>
      <c r="K331" s="61" t="n">
        <f aca="false">J331-G331</f>
        <v>-7305.14167732308</v>
      </c>
      <c r="L331" s="62"/>
    </row>
    <row r="332" customFormat="false" ht="12.75" hidden="false" customHeight="false" outlineLevel="0" collapsed="false">
      <c r="A332" s="48" t="n">
        <v>37006</v>
      </c>
      <c r="B332" s="61" t="n">
        <v>91897</v>
      </c>
      <c r="C332" s="61" t="n">
        <v>50253</v>
      </c>
      <c r="D332" s="61" t="n">
        <v>118048</v>
      </c>
      <c r="E332" s="61"/>
      <c r="F332" s="48" t="n">
        <v>37006</v>
      </c>
      <c r="G332" s="61" t="n">
        <v>-143783.395368595</v>
      </c>
      <c r="H332" s="61" t="n">
        <v>-1781.8274883245</v>
      </c>
      <c r="I332" s="61" t="n">
        <v>-146410</v>
      </c>
      <c r="J332" s="61" t="n">
        <v>-146000</v>
      </c>
      <c r="K332" s="61" t="n">
        <f aca="false">J332-G332</f>
        <v>-2216.604631405</v>
      </c>
      <c r="L332" s="62"/>
    </row>
    <row r="333" customFormat="false" ht="12.75" hidden="false" customHeight="false" outlineLevel="0" collapsed="false">
      <c r="A333" s="48" t="n">
        <v>37007</v>
      </c>
      <c r="B333" s="61" t="n">
        <v>77203</v>
      </c>
      <c r="C333" s="61" t="n">
        <v>52242</v>
      </c>
      <c r="D333" s="61" t="n">
        <v>91966</v>
      </c>
      <c r="E333" s="61"/>
      <c r="F333" s="48" t="n">
        <v>37007</v>
      </c>
      <c r="G333" s="61" t="n">
        <v>32444.8216739248</v>
      </c>
      <c r="H333" s="61" t="n">
        <v>1122.50301861659</v>
      </c>
      <c r="I333" s="61" t="n">
        <v>32230</v>
      </c>
      <c r="J333" s="61" t="n">
        <v>60000</v>
      </c>
      <c r="K333" s="61" t="n">
        <f aca="false">J333-G333</f>
        <v>27555.1783260752</v>
      </c>
      <c r="L333" s="62"/>
    </row>
    <row r="334" customFormat="false" ht="12.75" hidden="false" customHeight="false" outlineLevel="0" collapsed="false">
      <c r="A334" s="48" t="n">
        <v>37008</v>
      </c>
      <c r="B334" s="61" t="n">
        <v>77455</v>
      </c>
      <c r="C334" s="61" t="n">
        <v>51703</v>
      </c>
      <c r="D334" s="61" t="n">
        <v>92397</v>
      </c>
      <c r="E334" s="61"/>
      <c r="F334" s="48" t="n">
        <v>37008</v>
      </c>
      <c r="G334" s="61" t="n">
        <v>64157.5486468689</v>
      </c>
      <c r="H334" s="61" t="n">
        <v>10076.0876565888</v>
      </c>
      <c r="I334" s="61" t="n">
        <v>71110</v>
      </c>
      <c r="J334" s="61" t="n">
        <v>77000</v>
      </c>
      <c r="K334" s="61" t="n">
        <f aca="false">J334-G334</f>
        <v>12842.4513531311</v>
      </c>
      <c r="L334" s="62"/>
    </row>
    <row r="335" customFormat="false" ht="12.75" hidden="false" customHeight="false" outlineLevel="0" collapsed="false">
      <c r="A335" s="48" t="n">
        <v>37011</v>
      </c>
      <c r="B335" s="61" t="n">
        <v>80496</v>
      </c>
      <c r="C335" s="61" t="n">
        <v>49546</v>
      </c>
      <c r="D335" s="61" t="n">
        <v>94237</v>
      </c>
      <c r="E335" s="61"/>
      <c r="F335" s="48" t="n">
        <v>37011</v>
      </c>
      <c r="G335" s="61" t="n">
        <v>-21319.6632192858</v>
      </c>
      <c r="H335" s="61" t="n">
        <v>10218.2264084998</v>
      </c>
      <c r="I335" s="61" t="n">
        <v>-24390</v>
      </c>
      <c r="J335" s="61" t="n">
        <v>-16000</v>
      </c>
      <c r="K335" s="61" t="n">
        <f aca="false">J335-G335</f>
        <v>5319.6632192858</v>
      </c>
      <c r="L335" s="62"/>
    </row>
    <row r="336" customFormat="false" ht="12.75" hidden="false" customHeight="false" outlineLevel="0" collapsed="false">
      <c r="A336" s="48" t="n">
        <v>37012</v>
      </c>
      <c r="B336" s="61" t="n">
        <v>84067</v>
      </c>
      <c r="C336" s="61" t="n">
        <v>47994</v>
      </c>
      <c r="D336" s="61" t="n">
        <v>98306</v>
      </c>
      <c r="E336" s="61"/>
      <c r="F336" s="48" t="n">
        <v>37012</v>
      </c>
      <c r="G336" s="61" t="n">
        <v>-27168.6442168917</v>
      </c>
      <c r="H336" s="61" t="n">
        <v>5537.41498695529</v>
      </c>
      <c r="I336" s="61" t="n">
        <v>-16630</v>
      </c>
      <c r="J336" s="61" t="n">
        <v>-30000</v>
      </c>
      <c r="K336" s="61" t="n">
        <f aca="false">J336-G336</f>
        <v>-2831.3557831083</v>
      </c>
    </row>
    <row r="337" customFormat="false" ht="12.75" hidden="false" customHeight="false" outlineLevel="0" collapsed="false">
      <c r="A337" s="48" t="n">
        <v>37013</v>
      </c>
      <c r="B337" s="61" t="n">
        <v>82752</v>
      </c>
      <c r="C337" s="61" t="n">
        <v>52017</v>
      </c>
      <c r="D337" s="61" t="n">
        <v>108300</v>
      </c>
      <c r="E337" s="61"/>
      <c r="F337" s="48" t="n">
        <v>37013</v>
      </c>
      <c r="G337" s="61" t="n">
        <v>-2155.34415107584</v>
      </c>
      <c r="H337" s="61" t="n">
        <v>25506.6137556735</v>
      </c>
      <c r="I337" s="61" t="n">
        <v>30210</v>
      </c>
      <c r="J337" s="61" t="n">
        <v>5000</v>
      </c>
      <c r="K337" s="61" t="n">
        <f aca="false">J337-G337</f>
        <v>7155.34415107584</v>
      </c>
    </row>
    <row r="338" customFormat="false" ht="12.75" hidden="false" customHeight="false" outlineLevel="0" collapsed="false">
      <c r="A338" s="48" t="n">
        <v>37014</v>
      </c>
      <c r="B338" s="61" t="n">
        <v>83041</v>
      </c>
      <c r="C338" s="61" t="n">
        <v>47570</v>
      </c>
      <c r="D338" s="61" t="n">
        <v>106185</v>
      </c>
      <c r="E338" s="61"/>
      <c r="F338" s="48" t="n">
        <v>37014</v>
      </c>
      <c r="G338" s="61" t="n">
        <v>-19129.5888071671</v>
      </c>
      <c r="H338" s="61" t="n">
        <v>2112.34782986925</v>
      </c>
      <c r="I338" s="61" t="n">
        <v>-18160</v>
      </c>
      <c r="J338" s="61" t="n">
        <v>-21000</v>
      </c>
      <c r="K338" s="61" t="n">
        <f aca="false">J338-G338</f>
        <v>-1870.4111928329</v>
      </c>
    </row>
    <row r="339" customFormat="false" ht="12.75" hidden="false" customHeight="false" outlineLevel="0" collapsed="false">
      <c r="A339" s="48" t="n">
        <v>37015</v>
      </c>
      <c r="B339" s="61" t="n">
        <v>81488</v>
      </c>
      <c r="C339" s="61" t="n">
        <v>48879</v>
      </c>
      <c r="D339" s="61" t="n">
        <v>105846</v>
      </c>
      <c r="E339" s="61"/>
      <c r="F339" s="48" t="n">
        <v>37015</v>
      </c>
      <c r="G339" s="61" t="n">
        <v>30974.687039954</v>
      </c>
      <c r="H339" s="61" t="n">
        <v>-10037.963462016</v>
      </c>
      <c r="I339" s="61" t="n">
        <v>19510</v>
      </c>
      <c r="J339" s="61" t="n">
        <v>31000</v>
      </c>
      <c r="K339" s="61" t="n">
        <f aca="false">J339-G339</f>
        <v>25.3129600460015</v>
      </c>
    </row>
    <row r="340" customFormat="false" ht="12.75" hidden="false" customHeight="false" outlineLevel="0" collapsed="false">
      <c r="A340" s="48" t="n">
        <v>37018</v>
      </c>
      <c r="B340" s="61" t="n">
        <v>79777</v>
      </c>
      <c r="C340" s="61" t="n">
        <v>38330</v>
      </c>
      <c r="D340" s="61" t="n">
        <v>94501</v>
      </c>
      <c r="E340" s="61"/>
      <c r="F340" s="48" t="n">
        <v>37018</v>
      </c>
      <c r="G340" s="61" t="n">
        <v>41947.2484537767</v>
      </c>
      <c r="H340" s="61" t="n">
        <v>20609.5248695496</v>
      </c>
      <c r="I340" s="61" t="n">
        <v>69010</v>
      </c>
      <c r="J340" s="61" t="n">
        <v>48000</v>
      </c>
      <c r="K340" s="61" t="n">
        <f aca="false">J340-G340</f>
        <v>6052.7515462233</v>
      </c>
    </row>
    <row r="341" customFormat="false" ht="12.75" hidden="false" customHeight="false" outlineLevel="0" collapsed="false">
      <c r="A341" s="48" t="n">
        <v>37019</v>
      </c>
      <c r="B341" s="61" t="n">
        <v>81229</v>
      </c>
      <c r="C341" s="61" t="n">
        <v>35337</v>
      </c>
      <c r="D341" s="61" t="n">
        <v>93418</v>
      </c>
      <c r="E341" s="61"/>
      <c r="F341" s="48" t="n">
        <v>37019</v>
      </c>
      <c r="G341" s="61" t="n">
        <v>-85746.8838520885</v>
      </c>
      <c r="H341" s="61" t="n">
        <v>-17103.7615393155</v>
      </c>
      <c r="I341" s="61" t="n">
        <v>-102140</v>
      </c>
      <c r="J341" s="61" t="n">
        <v>-76000</v>
      </c>
      <c r="K341" s="61" t="n">
        <f aca="false">J341-G341</f>
        <v>9746.88385208849</v>
      </c>
    </row>
    <row r="342" customFormat="false" ht="12.75" hidden="false" customHeight="false" outlineLevel="0" collapsed="false">
      <c r="A342" s="48" t="n">
        <v>37020</v>
      </c>
      <c r="B342" s="61" t="n">
        <v>76610</v>
      </c>
      <c r="C342" s="61" t="n">
        <v>35548</v>
      </c>
      <c r="D342" s="61" t="n">
        <v>89638</v>
      </c>
      <c r="E342" s="61"/>
      <c r="F342" s="48" t="n">
        <v>37020</v>
      </c>
      <c r="G342" s="61" t="n">
        <v>49497.7684941429</v>
      </c>
      <c r="H342" s="61" t="n">
        <v>13336.8158545478</v>
      </c>
      <c r="I342" s="61" t="n">
        <v>64460</v>
      </c>
      <c r="J342" s="61" t="n">
        <v>57000</v>
      </c>
      <c r="K342" s="61" t="n">
        <f aca="false">J342-G342</f>
        <v>7502.2315058571</v>
      </c>
    </row>
    <row r="343" customFormat="false" ht="12.75" hidden="false" customHeight="false" outlineLevel="0" collapsed="false">
      <c r="A343" s="48" t="n">
        <v>37021</v>
      </c>
      <c r="B343" s="61" t="n">
        <v>93443</v>
      </c>
      <c r="C343" s="61" t="n">
        <v>34394</v>
      </c>
      <c r="D343" s="61" t="n">
        <v>106564</v>
      </c>
      <c r="E343" s="61"/>
      <c r="F343" s="48" t="n">
        <v>37021</v>
      </c>
      <c r="G343" s="61" t="n">
        <v>-29056.2130951879</v>
      </c>
      <c r="H343" s="61" t="n">
        <v>-5174.14454520876</v>
      </c>
      <c r="I343" s="61" t="n">
        <v>-30390</v>
      </c>
      <c r="J343" s="61" t="n">
        <v>-34000</v>
      </c>
      <c r="K343" s="61" t="n">
        <f aca="false">J343-G343</f>
        <v>-4943.7869048121</v>
      </c>
    </row>
    <row r="344" customFormat="false" ht="12.75" hidden="false" customHeight="false" outlineLevel="0" collapsed="false">
      <c r="A344" s="48" t="n">
        <v>37022</v>
      </c>
      <c r="B344" s="61" t="n">
        <v>86614</v>
      </c>
      <c r="C344" s="61" t="n">
        <v>37209</v>
      </c>
      <c r="D344" s="61" t="n">
        <v>103998</v>
      </c>
      <c r="E344" s="61"/>
      <c r="F344" s="48" t="n">
        <v>37022</v>
      </c>
      <c r="G344" s="61" t="n">
        <v>-87745.8286561073</v>
      </c>
      <c r="H344" s="61" t="n">
        <v>1995.86144125424</v>
      </c>
      <c r="I344" s="61" t="n">
        <v>-79220</v>
      </c>
      <c r="J344" s="61" t="n">
        <v>-92000</v>
      </c>
      <c r="K344" s="61" t="n">
        <f aca="false">J344-G344</f>
        <v>-4254.17134389271</v>
      </c>
    </row>
    <row r="345" customFormat="false" ht="12.75" hidden="false" customHeight="false" outlineLevel="0" collapsed="false">
      <c r="A345" s="48" t="n">
        <v>37025</v>
      </c>
      <c r="B345" s="61" t="n">
        <v>89223</v>
      </c>
      <c r="C345" s="61" t="n">
        <v>35719</v>
      </c>
      <c r="D345" s="61" t="n">
        <v>106632</v>
      </c>
      <c r="E345" s="61"/>
      <c r="F345" s="48" t="n">
        <v>37025</v>
      </c>
      <c r="G345" s="61" t="n">
        <v>-66512.3705838391</v>
      </c>
      <c r="H345" s="61" t="n">
        <v>7120.0099568836</v>
      </c>
      <c r="I345" s="61" t="n">
        <v>-48230</v>
      </c>
      <c r="J345" s="61" t="n">
        <v>-81000</v>
      </c>
      <c r="K345" s="61" t="n">
        <f aca="false">J345-G345</f>
        <v>-14487.6294161609</v>
      </c>
    </row>
    <row r="346" customFormat="false" ht="12.75" hidden="false" customHeight="false" outlineLevel="0" collapsed="false">
      <c r="A346" s="48" t="n">
        <v>37026</v>
      </c>
      <c r="B346" s="61" t="n">
        <v>94425</v>
      </c>
      <c r="C346" s="61" t="n">
        <v>34313</v>
      </c>
      <c r="D346" s="61" t="n">
        <v>105997</v>
      </c>
      <c r="E346" s="61"/>
      <c r="F346" s="48" t="n">
        <v>37026</v>
      </c>
      <c r="G346" s="61" t="n">
        <v>-34117.3178980611</v>
      </c>
      <c r="H346" s="61" t="n">
        <v>1411.63407339031</v>
      </c>
      <c r="I346" s="61" t="n">
        <v>-37960</v>
      </c>
      <c r="J346" s="61" t="n">
        <v>-24000</v>
      </c>
      <c r="K346" s="61" t="n">
        <f aca="false">J346-G346</f>
        <v>10117.3178980611</v>
      </c>
    </row>
    <row r="347" customFormat="false" ht="12.75" hidden="false" customHeight="false" outlineLevel="0" collapsed="false">
      <c r="A347" s="48" t="n">
        <v>37027</v>
      </c>
      <c r="B347" s="61" t="n">
        <v>86452</v>
      </c>
      <c r="C347" s="61" t="n">
        <v>30266</v>
      </c>
      <c r="D347" s="61" t="n">
        <v>96954</v>
      </c>
      <c r="E347" s="61"/>
      <c r="F347" s="48" t="n">
        <v>37027</v>
      </c>
      <c r="G347" s="61" t="n">
        <v>27982.2466060491</v>
      </c>
      <c r="H347" s="61" t="n">
        <v>8954.49029212182</v>
      </c>
      <c r="I347" s="61" t="n">
        <v>44530</v>
      </c>
      <c r="J347" s="61" t="n">
        <v>46000</v>
      </c>
      <c r="K347" s="61" t="n">
        <f aca="false">J347-G347</f>
        <v>18017.7533939509</v>
      </c>
    </row>
    <row r="348" customFormat="false" ht="12.75" hidden="false" customHeight="false" outlineLevel="0" collapsed="false">
      <c r="A348" s="48" t="n">
        <v>37028</v>
      </c>
      <c r="B348" s="61" t="n">
        <v>81933</v>
      </c>
      <c r="C348" s="61" t="n">
        <v>32713</v>
      </c>
      <c r="D348" s="61" t="n">
        <v>91603</v>
      </c>
      <c r="E348" s="61"/>
      <c r="F348" s="48" t="n">
        <v>37028</v>
      </c>
      <c r="G348" s="61" t="n">
        <v>62781.3586417673</v>
      </c>
      <c r="H348" s="61" t="n">
        <v>10875.6343308186</v>
      </c>
      <c r="I348" s="61" t="n">
        <v>107420</v>
      </c>
      <c r="J348" s="61" t="n">
        <v>71000</v>
      </c>
      <c r="K348" s="61" t="n">
        <f aca="false">J348-G348</f>
        <v>8218.6413582327</v>
      </c>
    </row>
    <row r="349" customFormat="false" ht="12.75" hidden="false" customHeight="false" outlineLevel="0" collapsed="false">
      <c r="A349" s="48" t="n">
        <v>37029</v>
      </c>
      <c r="B349" s="61" t="n">
        <v>92101</v>
      </c>
      <c r="C349" s="61" t="n">
        <v>31277</v>
      </c>
      <c r="D349" s="61" t="n">
        <v>101023</v>
      </c>
      <c r="E349" s="61"/>
      <c r="F349" s="48" t="n">
        <v>37029</v>
      </c>
      <c r="G349" s="61" t="n">
        <v>77173.071037418</v>
      </c>
      <c r="H349" s="61" t="n">
        <v>-2379.08811620773</v>
      </c>
      <c r="I349" s="61" t="n">
        <v>71160</v>
      </c>
      <c r="J349" s="61" t="n">
        <v>97000</v>
      </c>
      <c r="K349" s="61" t="n">
        <f aca="false">J349-G349</f>
        <v>19826.928962582</v>
      </c>
    </row>
    <row r="350" customFormat="false" ht="12.75" hidden="false" customHeight="false" outlineLevel="0" collapsed="false">
      <c r="A350" s="48" t="n">
        <v>37032</v>
      </c>
      <c r="B350" s="61" t="n">
        <v>87709</v>
      </c>
      <c r="C350" s="61" t="n">
        <v>30902</v>
      </c>
      <c r="D350" s="61" t="n">
        <v>88651</v>
      </c>
      <c r="E350" s="61"/>
      <c r="F350" s="48" t="n">
        <v>37032</v>
      </c>
      <c r="G350" s="61" t="n">
        <v>118652.197775307</v>
      </c>
      <c r="H350" s="61" t="n">
        <v>3030.27141418112</v>
      </c>
      <c r="I350" s="61" t="n">
        <v>120130</v>
      </c>
      <c r="J350" s="61" t="n">
        <v>142000</v>
      </c>
      <c r="K350" s="61" t="n">
        <f aca="false">J350-G350</f>
        <v>23347.802224693</v>
      </c>
    </row>
    <row r="351" customFormat="false" ht="12.75" hidden="false" customHeight="false" outlineLevel="0" collapsed="false">
      <c r="A351" s="48" t="n">
        <v>37033</v>
      </c>
      <c r="B351" s="61" t="n">
        <v>86721</v>
      </c>
      <c r="C351" s="61" t="n">
        <v>27773</v>
      </c>
      <c r="D351" s="61" t="n">
        <v>92267</v>
      </c>
      <c r="E351" s="61"/>
      <c r="F351" s="48" t="n">
        <v>37033</v>
      </c>
      <c r="G351" s="61" t="n">
        <v>34911.657727588</v>
      </c>
      <c r="H351" s="61" t="n">
        <v>-11734.6514067911</v>
      </c>
      <c r="I351" s="61" t="n">
        <v>17070</v>
      </c>
      <c r="J351" s="61" t="n">
        <v>42000</v>
      </c>
      <c r="K351" s="61" t="n">
        <f aca="false">J351-G351</f>
        <v>7088.342272412</v>
      </c>
    </row>
    <row r="352" customFormat="false" ht="12.75" hidden="false" customHeight="false" outlineLevel="0" collapsed="false">
      <c r="A352" s="48" t="n">
        <v>37034</v>
      </c>
      <c r="B352" s="61" t="n">
        <v>86045</v>
      </c>
      <c r="C352" s="61" t="n">
        <v>29110</v>
      </c>
      <c r="D352" s="61" t="n">
        <v>99163</v>
      </c>
      <c r="E352" s="61"/>
      <c r="F352" s="48" t="n">
        <v>37034</v>
      </c>
      <c r="G352" s="61" t="n">
        <v>-50962.4149535023</v>
      </c>
      <c r="H352" s="61" t="n">
        <v>8983.42178124765</v>
      </c>
      <c r="I352" s="61" t="n">
        <v>-46370</v>
      </c>
      <c r="J352" s="61" t="n">
        <v>-58000</v>
      </c>
      <c r="K352" s="61" t="n">
        <f aca="false">J352-G352</f>
        <v>-7037.58504649771</v>
      </c>
    </row>
    <row r="353" customFormat="false" ht="12.75" hidden="false" customHeight="false" outlineLevel="0" collapsed="false">
      <c r="A353" s="48" t="n">
        <v>37035</v>
      </c>
      <c r="B353" s="61" t="n">
        <v>86143</v>
      </c>
      <c r="C353" s="61" t="n">
        <v>31687</v>
      </c>
      <c r="D353" s="61" t="n">
        <v>99443</v>
      </c>
      <c r="E353" s="61"/>
      <c r="F353" s="48" t="n">
        <v>37035</v>
      </c>
      <c r="G353" s="61" t="n">
        <v>-19130.7268577279</v>
      </c>
      <c r="H353" s="61" t="n">
        <v>-2743.61580140029</v>
      </c>
      <c r="I353" s="61" t="n">
        <v>-22660</v>
      </c>
      <c r="J353" s="61" t="n">
        <v>-22000</v>
      </c>
      <c r="K353" s="61" t="n">
        <f aca="false">J353-G353</f>
        <v>-2869.2731422721</v>
      </c>
    </row>
    <row r="354" customFormat="false" ht="12.75" hidden="false" customHeight="false" outlineLevel="0" collapsed="false">
      <c r="A354" s="48" t="n">
        <v>37036</v>
      </c>
      <c r="B354" s="61" t="n">
        <v>85946</v>
      </c>
      <c r="C354" s="61" t="n">
        <v>32364</v>
      </c>
      <c r="D354" s="61" t="n">
        <v>101560</v>
      </c>
      <c r="E354" s="61"/>
      <c r="F354" s="48" t="n">
        <v>37036</v>
      </c>
      <c r="G354" s="61" t="n">
        <v>2334.89955911612</v>
      </c>
      <c r="H354" s="61" t="n">
        <v>16239.2509319139</v>
      </c>
      <c r="I354" s="61" t="n">
        <v>16060</v>
      </c>
      <c r="J354" s="61" t="n">
        <v>21000</v>
      </c>
      <c r="K354" s="61" t="n">
        <f aca="false">J354-G354</f>
        <v>18665.1004408839</v>
      </c>
    </row>
    <row r="355" customFormat="false" ht="12.75" hidden="false" customHeight="false" outlineLevel="0" collapsed="false">
      <c r="A355" s="48" t="n">
        <v>37040</v>
      </c>
      <c r="B355" s="61" t="n">
        <v>63878</v>
      </c>
      <c r="C355" s="61" t="n">
        <v>29847</v>
      </c>
      <c r="D355" s="61" t="n">
        <v>69697</v>
      </c>
      <c r="E355" s="61"/>
      <c r="F355" s="48" t="n">
        <v>37040</v>
      </c>
      <c r="G355" s="61" t="n">
        <v>-9481.6236795502</v>
      </c>
      <c r="H355" s="61" t="n">
        <v>12581.5331463081</v>
      </c>
      <c r="I355" s="61" t="n">
        <v>18710</v>
      </c>
      <c r="J355" s="61" t="n">
        <v>-9000</v>
      </c>
      <c r="K355" s="61" t="n">
        <f aca="false">J355-G355</f>
        <v>481.623679550201</v>
      </c>
    </row>
    <row r="356" customFormat="false" ht="12.75" hidden="false" customHeight="false" outlineLevel="0" collapsed="false">
      <c r="A356" s="48" t="n">
        <v>37041</v>
      </c>
      <c r="B356" s="61" t="n">
        <v>58261</v>
      </c>
      <c r="C356" s="61" t="n">
        <v>29554</v>
      </c>
      <c r="D356" s="61" t="n">
        <v>64622</v>
      </c>
      <c r="E356" s="61"/>
      <c r="F356" s="48" t="n">
        <v>37041</v>
      </c>
      <c r="G356" s="61" t="n">
        <v>-122042.384645521</v>
      </c>
      <c r="H356" s="61" t="n">
        <v>33878.6622160045</v>
      </c>
      <c r="I356" s="61" t="n">
        <v>-94440</v>
      </c>
      <c r="J356" s="61" t="n">
        <v>-95000</v>
      </c>
      <c r="K356" s="61" t="n">
        <f aca="false">J356-G356</f>
        <v>27042.384645521</v>
      </c>
    </row>
    <row r="357" customFormat="false" ht="12.75" hidden="false" customHeight="false" outlineLevel="0" collapsed="false">
      <c r="A357" s="48" t="n">
        <v>37042</v>
      </c>
      <c r="B357" s="61" t="n">
        <v>62032</v>
      </c>
      <c r="C357" s="61" t="n">
        <v>24807</v>
      </c>
      <c r="D357" s="61" t="n">
        <v>74482</v>
      </c>
      <c r="E357" s="61"/>
      <c r="F357" s="48" t="n">
        <v>37042</v>
      </c>
      <c r="G357" s="61" t="n">
        <v>-57747.4596386484</v>
      </c>
      <c r="H357" s="61" t="n">
        <v>28366.382517532</v>
      </c>
      <c r="I357" s="61" t="n">
        <v>-22510</v>
      </c>
      <c r="J357" s="61" t="n">
        <v>1000</v>
      </c>
      <c r="K357" s="61" t="n">
        <f aca="false">J357-G357</f>
        <v>58747.4596386484</v>
      </c>
    </row>
    <row r="358" customFormat="false" ht="12.75" hidden="false" customHeight="false" outlineLevel="0" collapsed="false">
      <c r="A358" s="48" t="n">
        <v>37043</v>
      </c>
      <c r="B358" s="61" t="n">
        <v>73288</v>
      </c>
      <c r="C358" s="61" t="n">
        <v>22381</v>
      </c>
      <c r="D358" s="61" t="n">
        <v>80565</v>
      </c>
      <c r="E358" s="61"/>
      <c r="F358" s="48" t="n">
        <v>37043</v>
      </c>
      <c r="G358" s="61" t="n">
        <v>-38767.3909560779</v>
      </c>
      <c r="H358" s="61" t="n">
        <v>-26108.1709949465</v>
      </c>
      <c r="I358" s="61" t="n">
        <v>-70480</v>
      </c>
      <c r="J358" s="61" t="n">
        <v>-13000</v>
      </c>
      <c r="K358" s="61" t="n">
        <f aca="false">J358-G358</f>
        <v>25767.3909560779</v>
      </c>
    </row>
    <row r="359" customFormat="false" ht="12.75" hidden="false" customHeight="false" outlineLevel="0" collapsed="false">
      <c r="A359" s="48" t="n">
        <v>37046</v>
      </c>
      <c r="B359" s="61" t="n">
        <v>76868</v>
      </c>
      <c r="C359" s="61" t="n">
        <v>32166</v>
      </c>
      <c r="D359" s="61" t="n">
        <v>91647</v>
      </c>
      <c r="E359" s="61"/>
      <c r="F359" s="48" t="n">
        <v>37046</v>
      </c>
      <c r="G359" s="61" t="n">
        <v>-3545.59978201043</v>
      </c>
      <c r="H359" s="61" t="n">
        <v>27483.6434146818</v>
      </c>
      <c r="I359" s="61" t="n">
        <v>24350</v>
      </c>
      <c r="J359" s="61" t="n">
        <v>-29000</v>
      </c>
      <c r="K359" s="61" t="n">
        <f aca="false">J359-G359</f>
        <v>-25454.4002179896</v>
      </c>
    </row>
    <row r="360" customFormat="false" ht="12.75" hidden="false" customHeight="false" outlineLevel="0" collapsed="false">
      <c r="A360" s="48" t="n">
        <v>37047</v>
      </c>
      <c r="B360" s="61" t="n">
        <v>58123</v>
      </c>
      <c r="C360" s="61" t="n">
        <v>32874</v>
      </c>
      <c r="D360" s="61" t="n">
        <v>72743</v>
      </c>
      <c r="E360" s="61"/>
      <c r="F360" s="48" t="n">
        <v>37047</v>
      </c>
      <c r="G360" s="61" t="n">
        <v>4705.31319279273</v>
      </c>
      <c r="H360" s="61" t="n">
        <v>7849.37132490096</v>
      </c>
      <c r="I360" s="61" t="n">
        <v>15790</v>
      </c>
      <c r="J360" s="61" t="n">
        <v>-13000</v>
      </c>
      <c r="K360" s="61" t="n">
        <f aca="false">J360-G360</f>
        <v>-17705.3131927927</v>
      </c>
    </row>
    <row r="361" customFormat="false" ht="12.75" hidden="false" customHeight="false" outlineLevel="0" collapsed="false">
      <c r="A361" s="48" t="n">
        <v>37048</v>
      </c>
      <c r="B361" s="61" t="n">
        <v>64590</v>
      </c>
      <c r="C361" s="61" t="n">
        <v>38965</v>
      </c>
      <c r="D361" s="61" t="n">
        <v>78462</v>
      </c>
      <c r="E361" s="61"/>
      <c r="F361" s="48" t="n">
        <v>37048</v>
      </c>
      <c r="G361" s="61" t="n">
        <v>38335.8147119722</v>
      </c>
      <c r="H361" s="61" t="n">
        <v>7958.66445934692</v>
      </c>
      <c r="I361" s="61" t="n">
        <v>51890</v>
      </c>
      <c r="J361" s="61" t="n">
        <v>15000</v>
      </c>
      <c r="K361" s="61" t="n">
        <f aca="false">J361-G361</f>
        <v>-23335.8147119722</v>
      </c>
    </row>
    <row r="362" customFormat="false" ht="12.75" hidden="false" customHeight="false" outlineLevel="0" collapsed="false">
      <c r="A362" s="48" t="n">
        <v>37049</v>
      </c>
      <c r="B362" s="61" t="n">
        <v>82716</v>
      </c>
      <c r="C362" s="61" t="n">
        <v>31263</v>
      </c>
      <c r="D362" s="61" t="n">
        <v>88674</v>
      </c>
      <c r="E362" s="61"/>
      <c r="F362" s="48" t="n">
        <v>37049</v>
      </c>
      <c r="G362" s="61" t="n">
        <v>30092.0636223112</v>
      </c>
      <c r="H362" s="61" t="n">
        <v>-30245.675355726</v>
      </c>
      <c r="I362" s="61" t="n">
        <v>6910</v>
      </c>
      <c r="J362" s="61" t="n">
        <v>31000</v>
      </c>
      <c r="K362" s="61" t="n">
        <f aca="false">J362-G362</f>
        <v>907.936377688799</v>
      </c>
    </row>
    <row r="363" customFormat="false" ht="12.75" hidden="false" customHeight="false" outlineLevel="0" collapsed="false">
      <c r="A363" s="48" t="n">
        <v>37050</v>
      </c>
      <c r="B363" s="61" t="n">
        <v>90574</v>
      </c>
      <c r="C363" s="61" t="n">
        <v>37067</v>
      </c>
      <c r="D363" s="61" t="n">
        <v>105221</v>
      </c>
      <c r="E363" s="61"/>
      <c r="F363" s="48" t="n">
        <v>37050</v>
      </c>
      <c r="G363" s="61" t="n">
        <v>-46290.1639155975</v>
      </c>
      <c r="H363" s="61" t="n">
        <v>-32432.1852174714</v>
      </c>
      <c r="I363" s="61" t="n">
        <v>-75820</v>
      </c>
      <c r="J363" s="61" t="n">
        <v>-24000</v>
      </c>
      <c r="K363" s="61" t="n">
        <f aca="false">J363-G363</f>
        <v>22290.1639155975</v>
      </c>
    </row>
    <row r="364" customFormat="false" ht="12.75" hidden="false" customHeight="false" outlineLevel="0" collapsed="false">
      <c r="A364" s="48" t="n">
        <v>37053</v>
      </c>
      <c r="B364" s="61" t="n">
        <v>116347</v>
      </c>
      <c r="C364" s="61" t="n">
        <v>39834</v>
      </c>
      <c r="D364" s="61" t="n">
        <v>126415</v>
      </c>
      <c r="E364" s="61"/>
      <c r="F364" s="48" t="n">
        <v>37053</v>
      </c>
      <c r="G364" s="61" t="n">
        <v>-75174.1355582081</v>
      </c>
      <c r="H364" s="61" t="n">
        <v>-11850.2562840018</v>
      </c>
      <c r="I364" s="61" t="n">
        <v>-94690</v>
      </c>
      <c r="J364" s="61" t="n">
        <v>-87000</v>
      </c>
      <c r="K364" s="61" t="n">
        <f aca="false">J364-G364</f>
        <v>-11825.8644417919</v>
      </c>
    </row>
    <row r="365" customFormat="false" ht="12.75" hidden="false" customHeight="false" outlineLevel="0" collapsed="false">
      <c r="A365" s="48" t="n">
        <v>37054</v>
      </c>
      <c r="B365" s="61" t="n">
        <v>111425</v>
      </c>
      <c r="C365" s="61" t="n">
        <v>35531</v>
      </c>
      <c r="D365" s="61" t="n">
        <v>121714</v>
      </c>
      <c r="E365" s="61"/>
      <c r="F365" s="48" t="n">
        <v>37054</v>
      </c>
      <c r="G365" s="61" t="n">
        <v>-73541.2717386716</v>
      </c>
      <c r="H365" s="61" t="n">
        <v>3928.70672178214</v>
      </c>
      <c r="I365" s="61" t="n">
        <v>-111400</v>
      </c>
      <c r="J365" s="61" t="n">
        <v>-83000</v>
      </c>
      <c r="K365" s="61" t="n">
        <f aca="false">J365-G365</f>
        <v>-9458.7282613284</v>
      </c>
    </row>
    <row r="366" customFormat="false" ht="12.75" hidden="false" customHeight="false" outlineLevel="0" collapsed="false">
      <c r="A366" s="48" t="n">
        <v>37055</v>
      </c>
      <c r="B366" s="61" t="n">
        <v>105588</v>
      </c>
      <c r="C366" s="61" t="n">
        <v>31608</v>
      </c>
      <c r="D366" s="61" t="n">
        <v>117365</v>
      </c>
      <c r="E366" s="61"/>
      <c r="F366" s="48" t="n">
        <v>37055</v>
      </c>
      <c r="G366" s="61" t="n">
        <v>60545.941939429</v>
      </c>
      <c r="H366" s="61" t="n">
        <v>29933.2962543618</v>
      </c>
      <c r="I366" s="61" t="n">
        <v>85480</v>
      </c>
      <c r="J366" s="61" t="n">
        <v>55000</v>
      </c>
      <c r="K366" s="61" t="n">
        <f aca="false">J366-G366</f>
        <v>-5545.941939429</v>
      </c>
    </row>
    <row r="367" customFormat="false" ht="12.75" hidden="false" customHeight="false" outlineLevel="0" collapsed="false">
      <c r="A367" s="48" t="n">
        <v>37056</v>
      </c>
      <c r="B367" s="61" t="n">
        <v>110163</v>
      </c>
      <c r="C367" s="61" t="n">
        <v>28058</v>
      </c>
      <c r="D367" s="61" t="n">
        <v>118424</v>
      </c>
      <c r="E367" s="61"/>
      <c r="F367" s="48" t="n">
        <v>37056</v>
      </c>
      <c r="G367" s="61" t="n">
        <v>11338.6451645421</v>
      </c>
      <c r="H367" s="61" t="n">
        <v>31546.0698614459</v>
      </c>
      <c r="I367" s="61" t="n">
        <v>44440</v>
      </c>
      <c r="J367" s="61" t="n">
        <v>16000</v>
      </c>
      <c r="K367" s="61" t="n">
        <f aca="false">J367-G367</f>
        <v>4661.3548354579</v>
      </c>
    </row>
    <row r="368" customFormat="false" ht="12.75" hidden="false" customHeight="false" outlineLevel="0" collapsed="false">
      <c r="A368" s="48" t="n">
        <v>37057</v>
      </c>
      <c r="B368" s="61" t="n">
        <v>105741</v>
      </c>
      <c r="C368" s="61" t="n">
        <v>25120</v>
      </c>
      <c r="D368" s="61" t="n">
        <v>108480</v>
      </c>
      <c r="E368" s="61"/>
      <c r="F368" s="48" t="n">
        <v>37057</v>
      </c>
      <c r="G368" s="61" t="n">
        <v>9740.94265585568</v>
      </c>
      <c r="H368" s="61" t="n">
        <v>29790.2324318528</v>
      </c>
      <c r="I368" s="61" t="n">
        <v>40470</v>
      </c>
      <c r="J368" s="61" t="n">
        <v>11000</v>
      </c>
      <c r="K368" s="61" t="n">
        <f aca="false">J368-G368</f>
        <v>1259.05734414432</v>
      </c>
    </row>
    <row r="369" customFormat="false" ht="12.75" hidden="false" customHeight="false" outlineLevel="0" collapsed="false">
      <c r="A369" s="48" t="n">
        <v>37060</v>
      </c>
      <c r="B369" s="61" t="n">
        <v>99747</v>
      </c>
      <c r="C369" s="61" t="n">
        <v>23888</v>
      </c>
      <c r="D369" s="61" t="n">
        <v>102736</v>
      </c>
      <c r="E369" s="61"/>
      <c r="F369" s="48" t="n">
        <v>37060</v>
      </c>
      <c r="G369" s="61" t="n">
        <v>-25699.9647421663</v>
      </c>
      <c r="H369" s="61" t="n">
        <v>11787.6945295742</v>
      </c>
      <c r="I369" s="61" t="n">
        <v>-14150</v>
      </c>
      <c r="J369" s="61" t="n">
        <v>-25000</v>
      </c>
      <c r="K369" s="61" t="n">
        <f aca="false">J369-G369</f>
        <v>699.964742166299</v>
      </c>
    </row>
    <row r="370" customFormat="false" ht="12.75" hidden="false" customHeight="false" outlineLevel="0" collapsed="false">
      <c r="A370" s="48" t="n">
        <v>37061</v>
      </c>
      <c r="B370" s="61" t="n">
        <v>110203</v>
      </c>
      <c r="C370" s="61" t="n">
        <v>19788</v>
      </c>
      <c r="D370" s="61" t="n">
        <v>116222</v>
      </c>
      <c r="E370" s="61"/>
      <c r="F370" s="48" t="n">
        <v>37061</v>
      </c>
      <c r="G370" s="61" t="n">
        <v>16766.7307191192</v>
      </c>
      <c r="H370" s="61" t="n">
        <v>17692.5036058749</v>
      </c>
      <c r="I370" s="61" t="n">
        <v>31030</v>
      </c>
      <c r="J370" s="61" t="n">
        <v>6000</v>
      </c>
      <c r="K370" s="61" t="n">
        <f aca="false">J370-G370</f>
        <v>-10766.7307191192</v>
      </c>
    </row>
    <row r="371" customFormat="false" ht="12.75" hidden="false" customHeight="false" outlineLevel="0" collapsed="false">
      <c r="A371" s="48" t="n">
        <v>37062</v>
      </c>
      <c r="B371" s="61" t="n">
        <v>98805</v>
      </c>
      <c r="C371" s="61" t="n">
        <v>17994</v>
      </c>
      <c r="D371" s="61" t="n">
        <v>99080</v>
      </c>
      <c r="E371" s="61"/>
      <c r="F371" s="48" t="n">
        <v>37062</v>
      </c>
      <c r="G371" s="61" t="n">
        <v>95812.2796096501</v>
      </c>
      <c r="H371" s="61" t="n">
        <v>30915.9977006392</v>
      </c>
      <c r="I371" s="61" t="n">
        <v>122280</v>
      </c>
      <c r="J371" s="61" t="n">
        <v>109000</v>
      </c>
      <c r="K371" s="61" t="n">
        <f aca="false">J371-G371</f>
        <v>13187.7203903499</v>
      </c>
    </row>
    <row r="372" customFormat="false" ht="12.75" hidden="false" customHeight="false" outlineLevel="0" collapsed="false">
      <c r="A372" s="48" t="n">
        <v>37063</v>
      </c>
      <c r="B372" s="61" t="n">
        <v>101995</v>
      </c>
      <c r="C372" s="61" t="n">
        <v>17201</v>
      </c>
      <c r="D372" s="61" t="n">
        <v>106295</v>
      </c>
      <c r="E372" s="61"/>
      <c r="F372" s="48" t="n">
        <v>37063</v>
      </c>
      <c r="G372" s="61" t="n">
        <v>24990.9646202844</v>
      </c>
      <c r="H372" s="61" t="n">
        <v>-10943.5265836013</v>
      </c>
      <c r="I372" s="61" t="n">
        <v>21700</v>
      </c>
      <c r="J372" s="61" t="n">
        <v>25000</v>
      </c>
      <c r="K372" s="61" t="n">
        <f aca="false">J372-G372</f>
        <v>9.03537971559854</v>
      </c>
    </row>
    <row r="373" customFormat="false" ht="12.75" hidden="false" customHeight="false" outlineLevel="0" collapsed="false">
      <c r="A373" s="48" t="n">
        <v>37064</v>
      </c>
      <c r="B373" s="61" t="n">
        <v>102671</v>
      </c>
      <c r="C373" s="61" t="n">
        <v>18346</v>
      </c>
      <c r="D373" s="61" t="n">
        <v>107240</v>
      </c>
      <c r="E373" s="61"/>
      <c r="F373" s="48" t="n">
        <v>37064</v>
      </c>
      <c r="G373" s="61" t="n">
        <v>16260.0176563579</v>
      </c>
      <c r="H373" s="61" t="n">
        <v>13189.6824523059</v>
      </c>
      <c r="I373" s="61" t="n">
        <v>35010</v>
      </c>
      <c r="J373" s="61" t="n">
        <v>16000</v>
      </c>
      <c r="K373" s="61" t="n">
        <f aca="false">J373-G373</f>
        <v>-260.017656357901</v>
      </c>
    </row>
    <row r="374" customFormat="false" ht="12.75" hidden="false" customHeight="false" outlineLevel="0" collapsed="false">
      <c r="A374" s="48" t="n">
        <v>37067</v>
      </c>
      <c r="B374" s="61" t="n">
        <v>83258</v>
      </c>
      <c r="C374" s="61" t="n">
        <v>17657</v>
      </c>
      <c r="D374" s="61" t="n">
        <v>86031</v>
      </c>
      <c r="E374" s="61"/>
      <c r="F374" s="48" t="n">
        <v>37067</v>
      </c>
      <c r="G374" s="61" t="n">
        <v>123763.947990163</v>
      </c>
      <c r="H374" s="61" t="n">
        <v>30900.144906469</v>
      </c>
      <c r="I374" s="61" t="n">
        <v>162070</v>
      </c>
      <c r="J374" s="61" t="n">
        <v>132000</v>
      </c>
      <c r="K374" s="61" t="n">
        <f aca="false">J374-G374</f>
        <v>8236.052009837</v>
      </c>
    </row>
    <row r="375" customFormat="false" ht="12.75" hidden="false" customHeight="false" outlineLevel="0" collapsed="false">
      <c r="A375" s="48" t="n">
        <v>37068</v>
      </c>
      <c r="B375" s="61" t="n">
        <v>78770</v>
      </c>
      <c r="C375" s="61" t="n">
        <v>18235</v>
      </c>
      <c r="D375" s="61" t="n">
        <v>84046</v>
      </c>
      <c r="E375" s="61"/>
      <c r="F375" s="48" t="n">
        <v>37068</v>
      </c>
      <c r="G375" s="61" t="n">
        <v>26259.1176503827</v>
      </c>
      <c r="H375" s="61" t="n">
        <v>-9792.81587533034</v>
      </c>
      <c r="I375" s="61" t="n">
        <v>29260</v>
      </c>
      <c r="J375" s="61" t="n">
        <v>34000</v>
      </c>
      <c r="K375" s="61" t="n">
        <f aca="false">J375-G375</f>
        <v>7740.8823496173</v>
      </c>
    </row>
    <row r="376" customFormat="false" ht="12.75" hidden="false" customHeight="false" outlineLevel="0" collapsed="false">
      <c r="A376" s="48" t="n">
        <v>37069</v>
      </c>
      <c r="B376" s="61" t="n">
        <v>49737</v>
      </c>
      <c r="C376" s="61" t="n">
        <v>20414</v>
      </c>
      <c r="D376" s="61" t="n">
        <v>60503</v>
      </c>
      <c r="E376" s="61"/>
      <c r="F376" s="48" t="n">
        <v>37069</v>
      </c>
      <c r="G376" s="61" t="n">
        <v>66410.5449175363</v>
      </c>
      <c r="H376" s="61" t="n">
        <v>-8452.94501374881</v>
      </c>
      <c r="I376" s="61" t="n">
        <v>60860</v>
      </c>
      <c r="J376" s="61" t="n">
        <v>74000</v>
      </c>
      <c r="K376" s="61" t="n">
        <f aca="false">J376-G376</f>
        <v>7589.4550824637</v>
      </c>
    </row>
    <row r="377" customFormat="false" ht="12.75" hidden="false" customHeight="false" outlineLevel="0" collapsed="false">
      <c r="A377" s="48" t="n">
        <v>37070</v>
      </c>
      <c r="B377" s="61" t="n">
        <v>56756</v>
      </c>
      <c r="C377" s="61" t="n">
        <v>22670</v>
      </c>
      <c r="D377" s="61" t="n">
        <v>66764</v>
      </c>
      <c r="E377" s="61"/>
      <c r="F377" s="48" t="n">
        <v>37070</v>
      </c>
      <c r="G377" s="61" t="n">
        <v>1086.8342107731</v>
      </c>
      <c r="H377" s="61" t="n">
        <v>-85.576125490915</v>
      </c>
      <c r="I377" s="61" t="n">
        <v>3160</v>
      </c>
      <c r="J377" s="61" t="n">
        <v>9000</v>
      </c>
      <c r="K377" s="61" t="n">
        <f aca="false">J377-G377</f>
        <v>7913.1657892269</v>
      </c>
    </row>
    <row r="378" customFormat="false" ht="12.75" hidden="false" customHeight="false" outlineLevel="0" collapsed="false">
      <c r="A378" s="48" t="n">
        <v>37071</v>
      </c>
      <c r="B378" s="61" t="n">
        <v>67821</v>
      </c>
      <c r="C378" s="61" t="n">
        <v>23632</v>
      </c>
      <c r="D378" s="61" t="n">
        <v>76174</v>
      </c>
      <c r="E378" s="61"/>
      <c r="F378" s="48" t="n">
        <v>37071</v>
      </c>
      <c r="G378" s="61" t="n">
        <v>26575.9977412358</v>
      </c>
      <c r="H378" s="61" t="n">
        <v>-1530.92489011503</v>
      </c>
      <c r="I378" s="61" t="n">
        <v>50960</v>
      </c>
      <c r="J378" s="61" t="n">
        <v>31000</v>
      </c>
      <c r="K378" s="61" t="n">
        <f aca="false">J378-G378</f>
        <v>4424.0022587642</v>
      </c>
    </row>
    <row r="379" customFormat="false" ht="12.75" hidden="false" customHeight="false" outlineLevel="0" collapsed="false">
      <c r="A379" s="48" t="n">
        <v>37074</v>
      </c>
      <c r="B379" s="61" t="n">
        <v>75138</v>
      </c>
      <c r="C379" s="61" t="n">
        <v>26623</v>
      </c>
      <c r="D379" s="61" t="n">
        <v>84859</v>
      </c>
      <c r="E379" s="61"/>
      <c r="F379" s="48" t="n">
        <v>37074</v>
      </c>
      <c r="G379" s="61" t="n">
        <v>-20515.3774013167</v>
      </c>
      <c r="H379" s="61" t="n">
        <v>11691.4086081524</v>
      </c>
      <c r="I379" s="61" t="n">
        <v>-6670</v>
      </c>
      <c r="J379" s="61" t="n">
        <v>-16000</v>
      </c>
      <c r="K379" s="61" t="n">
        <f aca="false">J379-G379</f>
        <v>4515.3774013167</v>
      </c>
    </row>
    <row r="380" customFormat="false" ht="12.75" hidden="false" customHeight="false" outlineLevel="0" collapsed="false">
      <c r="A380" s="48" t="n">
        <v>37075</v>
      </c>
      <c r="B380" s="61" t="n">
        <v>80796</v>
      </c>
      <c r="C380" s="61" t="n">
        <v>26642</v>
      </c>
      <c r="D380" s="61" t="n">
        <v>88330</v>
      </c>
      <c r="E380" s="61"/>
      <c r="F380" s="48" t="n">
        <v>37075</v>
      </c>
      <c r="G380" s="61" t="n">
        <v>-41092.087925501</v>
      </c>
      <c r="H380" s="61" t="n">
        <v>-18007.0568585648</v>
      </c>
      <c r="I380" s="61" t="n">
        <v>-55530</v>
      </c>
      <c r="J380" s="61" t="n">
        <v>-22000</v>
      </c>
      <c r="K380" s="61" t="n">
        <f aca="false">J380-G380</f>
        <v>19092.087925501</v>
      </c>
    </row>
    <row r="381" customFormat="false" ht="12.75" hidden="false" customHeight="false" outlineLevel="0" collapsed="false">
      <c r="A381" s="48" t="n">
        <v>37077</v>
      </c>
      <c r="B381" s="61" t="n">
        <v>57398</v>
      </c>
      <c r="C381" s="61" t="n">
        <v>32659</v>
      </c>
      <c r="D381" s="61" t="n">
        <v>75345</v>
      </c>
      <c r="E381" s="61"/>
      <c r="F381" s="48" t="n">
        <v>37077</v>
      </c>
      <c r="G381" s="61" t="n">
        <v>15192.9866959287</v>
      </c>
      <c r="H381" s="61" t="n">
        <v>-12390.5521073238</v>
      </c>
      <c r="I381" s="61" t="n">
        <v>-2030</v>
      </c>
      <c r="J381" s="61" t="n">
        <v>17000</v>
      </c>
      <c r="K381" s="61" t="n">
        <f aca="false">J381-G381</f>
        <v>1807.0133040713</v>
      </c>
    </row>
    <row r="382" customFormat="false" ht="12.75" hidden="false" customHeight="false" outlineLevel="0" collapsed="false">
      <c r="A382" s="48" t="n">
        <v>37078</v>
      </c>
      <c r="B382" s="61" t="n">
        <v>67115</v>
      </c>
      <c r="C382" s="61" t="n">
        <v>26847</v>
      </c>
      <c r="D382" s="61" t="n">
        <v>78262</v>
      </c>
      <c r="E382" s="61"/>
      <c r="F382" s="48" t="n">
        <v>37078</v>
      </c>
      <c r="G382" s="61" t="n">
        <v>9670.62690227022</v>
      </c>
      <c r="H382" s="61" t="n">
        <v>-26368.2117675619</v>
      </c>
      <c r="I382" s="61" t="n">
        <v>-13770</v>
      </c>
      <c r="J382" s="61" t="n">
        <v>10000</v>
      </c>
      <c r="K382" s="61" t="n">
        <f aca="false">J382-G382</f>
        <v>329.37309772978</v>
      </c>
    </row>
    <row r="383" customFormat="false" ht="12.75" hidden="false" customHeight="false" outlineLevel="0" collapsed="false">
      <c r="A383" s="48" t="n">
        <v>37081</v>
      </c>
      <c r="B383" s="61" t="n">
        <v>60575</v>
      </c>
      <c r="C383" s="61" t="n">
        <v>29657</v>
      </c>
      <c r="D383" s="61" t="n">
        <v>107161</v>
      </c>
      <c r="E383" s="61"/>
      <c r="F383" s="48" t="n">
        <v>37081</v>
      </c>
      <c r="G383" s="61" t="n">
        <v>5518.19341370881</v>
      </c>
      <c r="H383" s="61" t="n">
        <v>8877.87075280612</v>
      </c>
      <c r="I383" s="61" t="n">
        <v>5400</v>
      </c>
      <c r="J383" s="61" t="n">
        <v>11000</v>
      </c>
      <c r="K383" s="61" t="n">
        <f aca="false">J383-G383</f>
        <v>5481.80658629119</v>
      </c>
    </row>
    <row r="384" customFormat="false" ht="12.75" hidden="false" customHeight="false" outlineLevel="0" collapsed="false">
      <c r="A384" s="48" t="n">
        <v>37082</v>
      </c>
      <c r="B384" s="61" t="n">
        <v>58671</v>
      </c>
      <c r="C384" s="61" t="n">
        <v>32910</v>
      </c>
      <c r="D384" s="61" t="n">
        <v>79619</v>
      </c>
      <c r="E384" s="61"/>
      <c r="F384" s="48" t="n">
        <v>37082</v>
      </c>
      <c r="G384" s="61" t="n">
        <v>-15114.3987538639</v>
      </c>
      <c r="H384" s="61" t="n">
        <v>-7502.10258204865</v>
      </c>
      <c r="I384" s="61" t="n">
        <v>-21610</v>
      </c>
      <c r="J384" s="61" t="n">
        <v>-34000</v>
      </c>
      <c r="K384" s="61" t="n">
        <f aca="false">J384-G384</f>
        <v>-18885.6012461361</v>
      </c>
    </row>
    <row r="385" customFormat="false" ht="12.75" hidden="false" customHeight="false" outlineLevel="0" collapsed="false">
      <c r="A385" s="48" t="n">
        <v>37083</v>
      </c>
      <c r="B385" s="61" t="n">
        <v>69664</v>
      </c>
      <c r="C385" s="61" t="n">
        <v>46039</v>
      </c>
      <c r="D385" s="61" t="n">
        <v>87490</v>
      </c>
      <c r="E385" s="61"/>
      <c r="F385" s="48" t="n">
        <v>37083</v>
      </c>
      <c r="G385" s="61" t="n">
        <v>-21126.422701551</v>
      </c>
      <c r="H385" s="61" t="n">
        <v>23136.9652053959</v>
      </c>
      <c r="I385" s="61" t="n">
        <v>-4640</v>
      </c>
      <c r="J385" s="61" t="n">
        <v>-23000</v>
      </c>
      <c r="K385" s="61" t="n">
        <f aca="false">J385-G385</f>
        <v>-1873.577298449</v>
      </c>
    </row>
    <row r="386" customFormat="false" ht="12.75" hidden="false" customHeight="false" outlineLevel="0" collapsed="false">
      <c r="A386" s="48" t="n">
        <v>37084</v>
      </c>
      <c r="B386" s="61" t="n">
        <v>62789</v>
      </c>
      <c r="C386" s="61" t="n">
        <v>46481</v>
      </c>
      <c r="D386" s="61" t="n">
        <v>96416</v>
      </c>
      <c r="E386" s="61"/>
      <c r="F386" s="48" t="n">
        <v>37084</v>
      </c>
      <c r="G386" s="61" t="n">
        <v>-15099.22990994</v>
      </c>
      <c r="H386" s="61" t="n">
        <v>-3770.07437101925</v>
      </c>
      <c r="I386" s="61" t="n">
        <v>-23680</v>
      </c>
      <c r="J386" s="61" t="n">
        <v>-21000</v>
      </c>
      <c r="K386" s="61" t="n">
        <f aca="false">J386-G386</f>
        <v>-5900.77009006</v>
      </c>
    </row>
    <row r="387" customFormat="false" ht="12.75" hidden="false" customHeight="false" outlineLevel="0" collapsed="false">
      <c r="A387" s="48" t="n">
        <v>37085</v>
      </c>
      <c r="B387" s="61" t="n">
        <v>45372</v>
      </c>
      <c r="C387" s="61" t="n">
        <v>44338</v>
      </c>
      <c r="D387" s="61" t="n">
        <v>80863</v>
      </c>
      <c r="E387" s="61"/>
      <c r="F387" s="48" t="n">
        <v>37085</v>
      </c>
      <c r="G387" s="61" t="n">
        <v>17455.8847106342</v>
      </c>
      <c r="H387" s="61" t="n">
        <v>27858.0469677615</v>
      </c>
      <c r="I387" s="61" t="n">
        <v>45090</v>
      </c>
      <c r="J387" s="61" t="n">
        <v>22000</v>
      </c>
      <c r="K387" s="61" t="n">
        <f aca="false">J387-G387</f>
        <v>4544.1152893658</v>
      </c>
    </row>
    <row r="388" customFormat="false" ht="12.75" hidden="false" customHeight="false" outlineLevel="0" collapsed="false">
      <c r="A388" s="48" t="n">
        <v>37088</v>
      </c>
      <c r="B388" s="61" t="n">
        <v>34314</v>
      </c>
      <c r="C388" s="61" t="n">
        <v>40604</v>
      </c>
      <c r="D388" s="61" t="n">
        <v>69568</v>
      </c>
      <c r="E388" s="61"/>
      <c r="F388" s="48" t="n">
        <v>37088</v>
      </c>
      <c r="G388" s="61" t="n">
        <v>34435.0016611165</v>
      </c>
      <c r="H388" s="61" t="n">
        <v>28737.7471509147</v>
      </c>
      <c r="I388" s="61" t="n">
        <v>70990</v>
      </c>
      <c r="J388" s="61" t="n">
        <v>34000</v>
      </c>
      <c r="K388" s="61" t="n">
        <f aca="false">J388-G388</f>
        <v>-435.001661116497</v>
      </c>
    </row>
    <row r="389" customFormat="false" ht="12.75" hidden="false" customHeight="false" outlineLevel="0" collapsed="false">
      <c r="A389" s="48" t="n">
        <v>37089</v>
      </c>
      <c r="B389" s="61" t="n">
        <v>23698</v>
      </c>
      <c r="C389" s="61" t="n">
        <v>42699</v>
      </c>
      <c r="D389" s="61" t="n">
        <v>60298</v>
      </c>
      <c r="E389" s="61"/>
      <c r="F389" s="48" t="n">
        <v>37089</v>
      </c>
      <c r="G389" s="61" t="n">
        <v>2278.42192338528</v>
      </c>
      <c r="H389" s="61" t="n">
        <v>-3986.26610355187</v>
      </c>
      <c r="I389" s="61" t="n">
        <v>-19740</v>
      </c>
      <c r="J389" s="61" t="n">
        <v>2000</v>
      </c>
      <c r="K389" s="61" t="n">
        <f aca="false">J389-G389</f>
        <v>-278.42192338528</v>
      </c>
    </row>
    <row r="390" customFormat="false" ht="12.75" hidden="false" customHeight="false" outlineLevel="0" collapsed="false">
      <c r="A390" s="48" t="n">
        <v>37090</v>
      </c>
      <c r="B390" s="61" t="n">
        <v>18805</v>
      </c>
      <c r="C390" s="61" t="n">
        <v>44824</v>
      </c>
      <c r="D390" s="61" t="n">
        <v>61707</v>
      </c>
      <c r="E390" s="61"/>
      <c r="F390" s="48" t="n">
        <v>37090</v>
      </c>
      <c r="G390" s="61" t="n">
        <v>5578.95687677606</v>
      </c>
      <c r="H390" s="61" t="n">
        <v>4194.66366789136</v>
      </c>
      <c r="I390" s="61" t="n">
        <v>6410</v>
      </c>
      <c r="J390" s="61" t="n">
        <v>16000</v>
      </c>
      <c r="K390" s="61" t="n">
        <f aca="false">J390-G390</f>
        <v>10421.0431232239</v>
      </c>
    </row>
    <row r="391" customFormat="false" ht="12.75" hidden="false" customHeight="false" outlineLevel="0" collapsed="false">
      <c r="A391" s="48" t="n">
        <v>37091</v>
      </c>
      <c r="B391" s="61" t="n">
        <v>17672</v>
      </c>
      <c r="C391" s="61" t="n">
        <v>48380</v>
      </c>
      <c r="D391" s="61" t="n">
        <v>64060</v>
      </c>
      <c r="E391" s="61"/>
      <c r="F391" s="48" t="n">
        <v>37091</v>
      </c>
      <c r="G391" s="61" t="n">
        <v>5428.42073743882</v>
      </c>
      <c r="H391" s="61" t="n">
        <v>10349.1869259519</v>
      </c>
      <c r="I391" s="61" t="n">
        <v>1140</v>
      </c>
      <c r="J391" s="61" t="n">
        <v>13000</v>
      </c>
      <c r="K391" s="61" t="n">
        <f aca="false">J391-G391</f>
        <v>7571.57926256118</v>
      </c>
    </row>
    <row r="392" customFormat="false" ht="12.75" hidden="false" customHeight="false" outlineLevel="0" collapsed="false">
      <c r="A392" s="48" t="n">
        <v>37092</v>
      </c>
      <c r="B392" s="61" t="n">
        <v>28449</v>
      </c>
      <c r="C392" s="61" t="n">
        <v>49524</v>
      </c>
      <c r="D392" s="61" t="n">
        <v>73443</v>
      </c>
      <c r="E392" s="61"/>
      <c r="F392" s="48" t="n">
        <v>37092</v>
      </c>
      <c r="G392" s="61" t="n">
        <v>-2082.08946486729</v>
      </c>
      <c r="H392" s="61" t="n">
        <v>-4269.60224397043</v>
      </c>
      <c r="I392" s="61" t="n">
        <v>18800</v>
      </c>
      <c r="J392" s="61" t="n">
        <v>-3000</v>
      </c>
      <c r="K392" s="61" t="n">
        <f aca="false">J392-G392</f>
        <v>-917.91053513271</v>
      </c>
    </row>
    <row r="393" customFormat="false" ht="12.75" hidden="false" customHeight="false" outlineLevel="0" collapsed="false">
      <c r="A393" s="48" t="n">
        <v>37095</v>
      </c>
      <c r="B393" s="61" t="n">
        <v>40448</v>
      </c>
      <c r="C393" s="61" t="n">
        <v>50940</v>
      </c>
      <c r="D393" s="61" t="n">
        <v>83061</v>
      </c>
      <c r="E393" s="61"/>
      <c r="F393" s="48" t="n">
        <v>37095</v>
      </c>
      <c r="G393" s="61" t="n">
        <v>-10564.171436806</v>
      </c>
      <c r="H393" s="61" t="n">
        <v>-6167.76007753068</v>
      </c>
      <c r="I393" s="61" t="n">
        <v>-31450</v>
      </c>
      <c r="J393" s="61" t="n">
        <v>-11000</v>
      </c>
      <c r="K393" s="61" t="n">
        <f aca="false">J393-G393</f>
        <v>-435.828563194</v>
      </c>
    </row>
    <row r="394" customFormat="false" ht="12.75" hidden="false" customHeight="false" outlineLevel="0" collapsed="false">
      <c r="A394" s="48" t="n">
        <v>37096</v>
      </c>
      <c r="B394" s="61" t="n">
        <v>46565</v>
      </c>
      <c r="C394" s="61" t="n">
        <v>42117</v>
      </c>
      <c r="D394" s="61" t="n">
        <v>80465</v>
      </c>
      <c r="E394" s="61"/>
      <c r="F394" s="48" t="n">
        <v>37096</v>
      </c>
      <c r="G394" s="61" t="n">
        <v>-18217.8779223172</v>
      </c>
      <c r="H394" s="61" t="n">
        <v>-15072.8843140125</v>
      </c>
      <c r="I394" s="61" t="n">
        <v>-33380</v>
      </c>
      <c r="J394" s="61" t="n">
        <v>-14000</v>
      </c>
      <c r="K394" s="61" t="n">
        <f aca="false">J394-G394</f>
        <v>4217.8779223172</v>
      </c>
    </row>
    <row r="395" customFormat="false" ht="12.75" hidden="false" customHeight="false" outlineLevel="0" collapsed="false">
      <c r="A395" s="48" t="n">
        <v>37097</v>
      </c>
      <c r="B395" s="61" t="n">
        <v>51309</v>
      </c>
      <c r="C395" s="61" t="n">
        <v>44449</v>
      </c>
      <c r="D395" s="61" t="n">
        <v>83661</v>
      </c>
      <c r="E395" s="61"/>
      <c r="F395" s="48" t="n">
        <v>37097</v>
      </c>
      <c r="G395" s="61" t="n">
        <v>-39649.6699419967</v>
      </c>
      <c r="H395" s="61" t="n">
        <v>-17036.5093552415</v>
      </c>
      <c r="I395" s="61" t="n">
        <v>-57240</v>
      </c>
      <c r="J395" s="61" t="n">
        <v>-46000</v>
      </c>
      <c r="K395" s="61" t="n">
        <f aca="false">J395-G395</f>
        <v>-6350.3300580033</v>
      </c>
    </row>
    <row r="396" customFormat="false" ht="12.75" hidden="false" customHeight="false" outlineLevel="0" collapsed="false">
      <c r="A396" s="48" t="n">
        <v>37098</v>
      </c>
      <c r="B396" s="61" t="n">
        <v>34299</v>
      </c>
      <c r="C396" s="61" t="n">
        <v>44278</v>
      </c>
      <c r="D396" s="61" t="n">
        <v>73998</v>
      </c>
      <c r="E396" s="61"/>
      <c r="F396" s="48" t="n">
        <v>37098</v>
      </c>
      <c r="G396" s="61" t="n">
        <v>41112.8199528539</v>
      </c>
      <c r="H396" s="61" t="n">
        <v>-17907.0574218456</v>
      </c>
      <c r="I396" s="61" t="n">
        <v>18250</v>
      </c>
      <c r="J396" s="61" t="n">
        <v>39000</v>
      </c>
      <c r="K396" s="61" t="n">
        <f aca="false">J396-G396</f>
        <v>-2112.8199528539</v>
      </c>
    </row>
    <row r="397" customFormat="false" ht="12.75" hidden="false" customHeight="false" outlineLevel="0" collapsed="false">
      <c r="A397" s="48" t="n">
        <v>37099</v>
      </c>
      <c r="B397" s="61" t="n">
        <v>17037</v>
      </c>
      <c r="C397" s="61" t="n">
        <v>30771</v>
      </c>
      <c r="D397" s="61" t="n">
        <v>59967</v>
      </c>
      <c r="E397" s="61"/>
      <c r="F397" s="48" t="n">
        <v>37099</v>
      </c>
      <c r="G397" s="61" t="n">
        <v>-9594.08191635417</v>
      </c>
      <c r="H397" s="61" t="n">
        <v>16761.0615237469</v>
      </c>
      <c r="I397" s="61" t="n">
        <v>7390</v>
      </c>
      <c r="J397" s="61" t="n">
        <v>-6000</v>
      </c>
      <c r="K397" s="61" t="n">
        <f aca="false">J397-G397</f>
        <v>3594.08191635417</v>
      </c>
    </row>
    <row r="398" customFormat="false" ht="12.75" hidden="false" customHeight="false" outlineLevel="0" collapsed="false">
      <c r="A398" s="48" t="n">
        <v>37102</v>
      </c>
      <c r="B398" s="61" t="n">
        <v>40545</v>
      </c>
      <c r="C398" s="61" t="n">
        <v>38957</v>
      </c>
      <c r="D398" s="61" t="n">
        <v>71858</v>
      </c>
      <c r="E398" s="61"/>
      <c r="F398" s="48" t="n">
        <v>37102</v>
      </c>
      <c r="G398" s="61" t="n">
        <v>-223.247490618342</v>
      </c>
      <c r="H398" s="61" t="n">
        <v>9709.70141610477</v>
      </c>
      <c r="I398" s="61" t="n">
        <v>870</v>
      </c>
      <c r="J398" s="61" t="n">
        <v>-5000</v>
      </c>
      <c r="K398" s="61" t="n">
        <f aca="false">J398-G398</f>
        <v>-4776.75250938166</v>
      </c>
    </row>
    <row r="399" customFormat="false" ht="12.75" hidden="false" customHeight="false" outlineLevel="0" collapsed="false">
      <c r="A399" s="48" t="n">
        <v>37103</v>
      </c>
      <c r="B399" s="61" t="n">
        <v>49394</v>
      </c>
      <c r="C399" s="61" t="n">
        <v>41233</v>
      </c>
      <c r="D399" s="61" t="n">
        <v>79037</v>
      </c>
      <c r="E399" s="61"/>
      <c r="F399" s="48" t="n">
        <v>37103</v>
      </c>
      <c r="G399" s="61" t="n">
        <v>-16681.119853431</v>
      </c>
      <c r="H399" s="61" t="n">
        <v>-26164.5506425963</v>
      </c>
      <c r="I399" s="61" t="n">
        <v>-53700</v>
      </c>
      <c r="J399" s="61" t="n">
        <v>-12000</v>
      </c>
      <c r="K399" s="61" t="n">
        <f aca="false">J399-G399</f>
        <v>4681.119853431</v>
      </c>
    </row>
    <row r="400" customFormat="false" ht="12.75" hidden="false" customHeight="false" outlineLevel="0" collapsed="false">
      <c r="A400" s="48" t="n">
        <v>37104</v>
      </c>
      <c r="B400" s="61" t="n">
        <v>50334</v>
      </c>
      <c r="C400" s="61" t="n">
        <v>40514</v>
      </c>
      <c r="D400" s="61" t="n">
        <v>77699</v>
      </c>
      <c r="E400" s="61"/>
      <c r="F400" s="48" t="n">
        <v>37104</v>
      </c>
      <c r="G400" s="61" t="n">
        <v>21281.3280068384</v>
      </c>
      <c r="H400" s="61" t="n">
        <v>-3220.53882790466</v>
      </c>
      <c r="I400" s="61" t="n">
        <v>24230</v>
      </c>
      <c r="J400" s="61" t="n">
        <v>55000</v>
      </c>
      <c r="K400" s="61" t="n">
        <f aca="false">J400-G400</f>
        <v>33718.6719931616</v>
      </c>
    </row>
    <row r="401" customFormat="false" ht="12.75" hidden="false" customHeight="false" outlineLevel="0" collapsed="false">
      <c r="A401" s="48" t="n">
        <v>37105</v>
      </c>
      <c r="B401" s="61" t="n">
        <v>75331</v>
      </c>
      <c r="C401" s="61" t="n">
        <v>44402</v>
      </c>
      <c r="D401" s="61" t="n">
        <v>100767</v>
      </c>
      <c r="E401" s="61"/>
      <c r="F401" s="48" t="n">
        <v>37105</v>
      </c>
      <c r="G401" s="61" t="n">
        <v>-9125.79549074836</v>
      </c>
      <c r="H401" s="61" t="n">
        <v>2215.65080751799</v>
      </c>
      <c r="I401" s="61" t="n">
        <v>-13720</v>
      </c>
      <c r="J401" s="61" t="n">
        <v>-12000</v>
      </c>
      <c r="K401" s="61" t="n">
        <f aca="false">J401-G401</f>
        <v>-2874.20450925164</v>
      </c>
    </row>
    <row r="402" customFormat="false" ht="12.75" hidden="false" customHeight="false" outlineLevel="0" collapsed="false">
      <c r="A402" s="48" t="n">
        <v>37106</v>
      </c>
      <c r="B402" s="61" t="n">
        <v>67372</v>
      </c>
      <c r="C402" s="61" t="n">
        <v>42344</v>
      </c>
      <c r="D402" s="61" t="n">
        <v>93615</v>
      </c>
      <c r="E402" s="61"/>
      <c r="F402" s="48" t="n">
        <v>37106</v>
      </c>
      <c r="G402" s="61" t="n">
        <v>50582.5451019763</v>
      </c>
      <c r="H402" s="61" t="n">
        <v>10663.4284904928</v>
      </c>
      <c r="I402" s="61" t="n">
        <v>58140</v>
      </c>
      <c r="J402" s="61" t="n">
        <v>57000</v>
      </c>
      <c r="K402" s="61" t="n">
        <f aca="false">J402-G402</f>
        <v>6417.4548980237</v>
      </c>
    </row>
    <row r="403" customFormat="false" ht="12.75" hidden="false" customHeight="false" outlineLevel="0" collapsed="false">
      <c r="A403" s="48" t="n">
        <v>37109</v>
      </c>
      <c r="B403" s="61" t="n">
        <v>64195</v>
      </c>
      <c r="C403" s="61" t="n">
        <v>40677</v>
      </c>
      <c r="D403" s="61" t="n">
        <v>90693</v>
      </c>
      <c r="E403" s="61"/>
      <c r="F403" s="48" t="n">
        <v>37109</v>
      </c>
      <c r="G403" s="61" t="n">
        <v>-12755.8735953522</v>
      </c>
      <c r="H403" s="61" t="n">
        <v>-40415.3180574489</v>
      </c>
      <c r="I403" s="61" t="n">
        <v>-56180</v>
      </c>
      <c r="J403" s="61" t="n">
        <v>-14000</v>
      </c>
      <c r="K403" s="61" t="n">
        <f aca="false">J403-G403</f>
        <v>-1244.1264046478</v>
      </c>
    </row>
    <row r="404" customFormat="false" ht="12.75" hidden="false" customHeight="false" outlineLevel="0" collapsed="false">
      <c r="A404" s="48" t="n">
        <v>37110</v>
      </c>
      <c r="B404" s="61" t="n">
        <v>54436</v>
      </c>
      <c r="C404" s="61" t="n">
        <v>38473</v>
      </c>
      <c r="D404" s="61" t="n">
        <v>81589</v>
      </c>
      <c r="E404" s="61"/>
      <c r="F404" s="48" t="n">
        <v>37110</v>
      </c>
      <c r="G404" s="61" t="n">
        <v>-1588.72094589989</v>
      </c>
      <c r="H404" s="61" t="n">
        <v>4742.81770529655</v>
      </c>
      <c r="I404" s="61" t="n">
        <v>-1560</v>
      </c>
      <c r="J404" s="61" t="n">
        <v>2000</v>
      </c>
      <c r="K404" s="61" t="n">
        <f aca="false">J404-G404</f>
        <v>3588.72094589989</v>
      </c>
    </row>
    <row r="405" customFormat="false" ht="12.75" hidden="false" customHeight="false" outlineLevel="0" collapsed="false">
      <c r="A405" s="48" t="n">
        <v>37111</v>
      </c>
      <c r="B405" s="61" t="n">
        <v>39826</v>
      </c>
      <c r="C405" s="61" t="n">
        <v>37689</v>
      </c>
      <c r="D405" s="61" t="n">
        <v>68151</v>
      </c>
      <c r="E405" s="61"/>
      <c r="F405" s="48" t="n">
        <v>37111</v>
      </c>
      <c r="G405" s="61" t="n">
        <v>-24455.1926079759</v>
      </c>
      <c r="H405" s="61" t="n">
        <v>-5231.81982624342</v>
      </c>
      <c r="I405" s="61" t="n">
        <v>-28140</v>
      </c>
      <c r="J405" s="61" t="n">
        <v>-11000</v>
      </c>
      <c r="K405" s="61" t="n">
        <f aca="false">J405-G405</f>
        <v>13455.1926079759</v>
      </c>
    </row>
    <row r="406" customFormat="false" ht="12.75" hidden="false" customHeight="false" outlineLevel="0" collapsed="false">
      <c r="A406" s="48" t="n">
        <v>37112</v>
      </c>
      <c r="B406" s="61" t="n">
        <v>32590</v>
      </c>
      <c r="C406" s="61" t="n">
        <v>36947</v>
      </c>
      <c r="D406" s="61" t="n">
        <v>62259</v>
      </c>
      <c r="E406" s="61"/>
      <c r="F406" s="48" t="n">
        <v>37112</v>
      </c>
      <c r="G406" s="61" t="n">
        <v>2917.98322180655</v>
      </c>
      <c r="H406" s="61" t="n">
        <v>-2384.3464950503</v>
      </c>
      <c r="I406" s="61" t="n">
        <v>4080</v>
      </c>
      <c r="J406" s="61" t="n">
        <v>5000</v>
      </c>
      <c r="K406" s="61" t="n">
        <f aca="false">J406-G406</f>
        <v>2082.01677819345</v>
      </c>
    </row>
    <row r="407" customFormat="false" ht="12.75" hidden="false" customHeight="false" outlineLevel="0" collapsed="false">
      <c r="A407" s="48" t="n">
        <v>37113</v>
      </c>
      <c r="B407" s="61" t="n">
        <v>44040</v>
      </c>
      <c r="C407" s="61" t="n">
        <v>37262</v>
      </c>
      <c r="D407" s="61" t="n">
        <v>70956</v>
      </c>
      <c r="E407" s="61"/>
      <c r="F407" s="48" t="n">
        <v>37113</v>
      </c>
      <c r="G407" s="61" t="n">
        <v>-1554.3833786242</v>
      </c>
      <c r="H407" s="61" t="n">
        <v>286.667644147792</v>
      </c>
      <c r="I407" s="61" t="n">
        <v>-7650</v>
      </c>
      <c r="J407" s="61" t="n">
        <v>-1000</v>
      </c>
      <c r="K407" s="61" t="n">
        <f aca="false">J407-G407</f>
        <v>554.3833786242</v>
      </c>
    </row>
    <row r="408" customFormat="false" ht="12.75" hidden="false" customHeight="false" outlineLevel="0" collapsed="false">
      <c r="A408" s="48" t="n">
        <v>37116</v>
      </c>
      <c r="B408" s="61" t="n">
        <v>39549</v>
      </c>
      <c r="C408" s="61" t="n">
        <v>34802</v>
      </c>
      <c r="D408" s="61" t="n">
        <v>70965</v>
      </c>
      <c r="E408" s="61"/>
      <c r="F408" s="48" t="n">
        <v>37116</v>
      </c>
      <c r="G408" s="61" t="n">
        <v>2536.48498496059</v>
      </c>
      <c r="H408" s="61" t="n">
        <v>31465.4362615911</v>
      </c>
      <c r="I408" s="61" t="n">
        <v>38830</v>
      </c>
      <c r="J408" s="61" t="n">
        <v>6000</v>
      </c>
      <c r="K408" s="61" t="n">
        <f aca="false">J408-G408</f>
        <v>3463.51501503941</v>
      </c>
    </row>
    <row r="409" customFormat="false" ht="12.75" hidden="false" customHeight="false" outlineLevel="0" collapsed="false">
      <c r="A409" s="48" t="n">
        <v>37117</v>
      </c>
      <c r="B409" s="61" t="n">
        <v>50323</v>
      </c>
      <c r="C409" s="61" t="n">
        <v>37015</v>
      </c>
      <c r="D409" s="61" t="n">
        <v>70975</v>
      </c>
      <c r="E409" s="61"/>
      <c r="F409" s="48" t="n">
        <v>37117</v>
      </c>
      <c r="G409" s="61" t="n">
        <v>-30836.6366782484</v>
      </c>
      <c r="H409" s="61" t="n">
        <v>2691.45171532434</v>
      </c>
      <c r="I409" s="61" t="n">
        <v>-23880</v>
      </c>
      <c r="J409" s="61" t="n">
        <v>-46000</v>
      </c>
      <c r="K409" s="61" t="n">
        <f aca="false">J409-G409</f>
        <v>-15163.3633217516</v>
      </c>
    </row>
    <row r="410" customFormat="false" ht="12.75" hidden="false" customHeight="false" outlineLevel="0" collapsed="false">
      <c r="A410" s="48" t="n">
        <v>37118</v>
      </c>
      <c r="B410" s="61" t="n">
        <v>50323</v>
      </c>
      <c r="C410" s="61" t="n">
        <v>37015</v>
      </c>
      <c r="D410" s="61" t="n">
        <v>70975</v>
      </c>
      <c r="E410" s="61"/>
      <c r="F410" s="48" t="n">
        <v>37118</v>
      </c>
      <c r="G410" s="61" t="n">
        <v>-82224.1705123481</v>
      </c>
      <c r="H410" s="61" t="n">
        <v>80.220893774759</v>
      </c>
      <c r="I410" s="61" t="n">
        <v>-85290</v>
      </c>
      <c r="J410" s="61" t="n">
        <v>-98000</v>
      </c>
      <c r="K410" s="61" t="n">
        <f aca="false">J410-G410</f>
        <v>-15775.8294876519</v>
      </c>
    </row>
    <row r="411" customFormat="false" ht="12.75" hidden="false" customHeight="false" outlineLevel="0" collapsed="false">
      <c r="A411" s="48" t="n">
        <v>37119</v>
      </c>
      <c r="B411" s="61" t="n">
        <v>51008</v>
      </c>
      <c r="C411" s="61" t="n">
        <v>39223</v>
      </c>
      <c r="D411" s="61" t="n">
        <v>70988</v>
      </c>
      <c r="E411" s="61"/>
      <c r="F411" s="48" t="n">
        <v>37119</v>
      </c>
      <c r="G411" s="61" t="n">
        <v>20864.948235105</v>
      </c>
      <c r="H411" s="61" t="n">
        <v>-25583.6753571881</v>
      </c>
      <c r="I411" s="61" t="n">
        <v>-11490</v>
      </c>
      <c r="J411" s="61" t="n">
        <v>29000</v>
      </c>
      <c r="K411" s="61" t="n">
        <f aca="false">J411-G411</f>
        <v>8135.051764895</v>
      </c>
    </row>
    <row r="412" customFormat="false" ht="12.75" hidden="false" customHeight="false" outlineLevel="0" collapsed="false">
      <c r="A412" s="48" t="n">
        <v>37120</v>
      </c>
      <c r="B412" s="61" t="n">
        <v>51008</v>
      </c>
      <c r="C412" s="61" t="n">
        <v>39223</v>
      </c>
      <c r="D412" s="61" t="n">
        <v>71009</v>
      </c>
      <c r="E412" s="61"/>
      <c r="F412" s="48" t="n">
        <v>37120</v>
      </c>
      <c r="G412" s="61" t="n">
        <v>10227.5626135474</v>
      </c>
      <c r="H412" s="61" t="n">
        <v>-14843.3872790545</v>
      </c>
      <c r="I412" s="61" t="n">
        <v>-10860</v>
      </c>
      <c r="J412" s="61" t="n">
        <v>13000</v>
      </c>
      <c r="K412" s="61" t="n">
        <f aca="false">J412-G412</f>
        <v>2772.4373864526</v>
      </c>
    </row>
    <row r="413" customFormat="false" ht="12.75" hidden="false" customHeight="false" outlineLevel="0" collapsed="false">
      <c r="A413" s="48" t="n">
        <v>37123</v>
      </c>
      <c r="B413" s="61" t="n">
        <v>51008</v>
      </c>
      <c r="C413" s="61" t="n">
        <v>39223</v>
      </c>
      <c r="D413" s="61" t="n">
        <v>71044</v>
      </c>
      <c r="E413" s="61"/>
      <c r="F413" s="48" t="n">
        <v>37123</v>
      </c>
      <c r="G413" s="61" t="n">
        <v>17495.8738419</v>
      </c>
      <c r="H413" s="61" t="n">
        <v>899.66951655044</v>
      </c>
      <c r="I413" s="61" t="n">
        <v>31620</v>
      </c>
      <c r="J413" s="61" t="n">
        <v>21000</v>
      </c>
      <c r="K413" s="61" t="n">
        <f aca="false">J413-G413</f>
        <v>3504.1261581</v>
      </c>
    </row>
    <row r="414" customFormat="false" ht="12.75" hidden="false" customHeight="false" outlineLevel="0" collapsed="false">
      <c r="A414" s="48" t="n">
        <v>37124</v>
      </c>
      <c r="B414" s="61" t="n">
        <v>51008</v>
      </c>
      <c r="C414" s="61" t="n">
        <v>39223</v>
      </c>
      <c r="D414" s="61" t="n">
        <v>71049</v>
      </c>
      <c r="E414" s="61"/>
      <c r="F414" s="48" t="n">
        <v>37124</v>
      </c>
      <c r="G414" s="61" t="n">
        <v>294.505926699997</v>
      </c>
      <c r="H414" s="61" t="n">
        <v>650.301369968619</v>
      </c>
      <c r="I414" s="61" t="n">
        <v>-3490</v>
      </c>
      <c r="J414" s="61" t="n">
        <v>2000</v>
      </c>
      <c r="K414" s="61" t="n">
        <f aca="false">J414-G414</f>
        <v>1705.4940733</v>
      </c>
    </row>
    <row r="415" customFormat="false" ht="12.75" hidden="false" customHeight="false" outlineLevel="0" collapsed="false">
      <c r="A415" s="48" t="n">
        <v>37125</v>
      </c>
      <c r="B415" s="61" t="n">
        <v>58550</v>
      </c>
      <c r="C415" s="61" t="n">
        <v>37063</v>
      </c>
      <c r="D415" s="61" t="n">
        <v>77728</v>
      </c>
      <c r="E415" s="61"/>
      <c r="F415" s="48" t="n">
        <v>37125</v>
      </c>
      <c r="G415" s="61" t="n">
        <v>27183.1513089999</v>
      </c>
      <c r="H415" s="61" t="n">
        <v>12891.6982712833</v>
      </c>
      <c r="I415" s="61" t="n">
        <v>34750</v>
      </c>
      <c r="J415" s="61" t="n">
        <v>38000</v>
      </c>
      <c r="K415" s="61" t="n">
        <f aca="false">J415-G415</f>
        <v>10816.8486910001</v>
      </c>
    </row>
    <row r="416" customFormat="false" ht="12.75" hidden="false" customHeight="false" outlineLevel="0" collapsed="false">
      <c r="A416" s="48" t="n">
        <v>37126</v>
      </c>
      <c r="B416" s="61" t="n">
        <v>64662</v>
      </c>
      <c r="C416" s="61" t="n">
        <v>34804</v>
      </c>
      <c r="D416" s="61" t="n">
        <v>83840</v>
      </c>
      <c r="E416" s="61"/>
      <c r="F416" s="48" t="n">
        <v>37126</v>
      </c>
      <c r="G416" s="61" t="n">
        <v>-1935.9389339</v>
      </c>
      <c r="H416" s="61" t="n">
        <v>15943.4075940563</v>
      </c>
      <c r="I416" s="61" t="n">
        <v>6180</v>
      </c>
      <c r="J416" s="61" t="n">
        <v>0</v>
      </c>
      <c r="K416" s="61" t="n">
        <f aca="false">J416-G416</f>
        <v>1935.9389339</v>
      </c>
    </row>
    <row r="417" customFormat="false" ht="12.75" hidden="false" customHeight="false" outlineLevel="0" collapsed="false">
      <c r="A417" s="48" t="n">
        <v>37127</v>
      </c>
      <c r="B417" s="61" t="n">
        <v>58735</v>
      </c>
      <c r="C417" s="61" t="n">
        <v>33644</v>
      </c>
      <c r="D417" s="61" t="n">
        <v>76003</v>
      </c>
      <c r="E417" s="61"/>
      <c r="F417" s="48" t="n">
        <v>37127</v>
      </c>
      <c r="G417" s="61" t="n">
        <v>6877.79987500002</v>
      </c>
      <c r="H417" s="61" t="n">
        <v>27570.6114155009</v>
      </c>
      <c r="I417" s="61" t="n">
        <v>30640</v>
      </c>
      <c r="J417" s="61" t="n">
        <v>10000</v>
      </c>
      <c r="K417" s="61" t="n">
        <f aca="false">J417-G417</f>
        <v>3122.20012499998</v>
      </c>
    </row>
    <row r="418" customFormat="false" ht="12.75" hidden="false" customHeight="false" outlineLevel="0" collapsed="false">
      <c r="A418" s="48" t="n">
        <v>37130</v>
      </c>
      <c r="B418" s="61" t="n">
        <v>57961</v>
      </c>
      <c r="C418" s="61" t="n">
        <v>32046</v>
      </c>
      <c r="D418" s="61" t="n">
        <v>75281</v>
      </c>
      <c r="E418" s="61"/>
      <c r="F418" s="48" t="n">
        <v>37130</v>
      </c>
      <c r="G418" s="61" t="n">
        <v>7309.32209179999</v>
      </c>
      <c r="H418" s="61" t="n">
        <v>39321.8377317428</v>
      </c>
      <c r="I418" s="61" t="n">
        <v>46070</v>
      </c>
      <c r="J418" s="61" t="n">
        <v>8000</v>
      </c>
      <c r="K418" s="61" t="n">
        <f aca="false">J418-G418</f>
        <v>690.677908200009</v>
      </c>
    </row>
    <row r="419" customFormat="false" ht="12.75" hidden="false" customHeight="false" outlineLevel="0" collapsed="false">
      <c r="A419" s="48" t="n">
        <v>37131</v>
      </c>
      <c r="B419" s="61" t="n">
        <v>72912</v>
      </c>
      <c r="C419" s="61" t="n">
        <v>32795</v>
      </c>
      <c r="D419" s="61" t="n">
        <v>91706</v>
      </c>
      <c r="E419" s="61"/>
      <c r="F419" s="48" t="n">
        <v>37131</v>
      </c>
      <c r="G419" s="61" t="n">
        <v>19664.6377513</v>
      </c>
      <c r="H419" s="61" t="n">
        <v>34971.4432547674</v>
      </c>
      <c r="I419" s="61" t="n">
        <v>73610</v>
      </c>
      <c r="J419" s="61" t="n">
        <v>20000</v>
      </c>
      <c r="K419" s="61" t="n">
        <f aca="false">J419-G419</f>
        <v>335.362248699999</v>
      </c>
    </row>
    <row r="420" customFormat="false" ht="12.75" hidden="false" customHeight="false" outlineLevel="0" collapsed="false">
      <c r="A420" s="48" t="n">
        <v>37132</v>
      </c>
      <c r="B420" s="61" t="n">
        <v>51470</v>
      </c>
      <c r="C420" s="61" t="n">
        <v>29701</v>
      </c>
      <c r="D420" s="61" t="n">
        <v>72141</v>
      </c>
      <c r="E420" s="61"/>
      <c r="F420" s="48" t="n">
        <v>37132</v>
      </c>
      <c r="G420" s="61" t="n">
        <v>-10614.5076229</v>
      </c>
      <c r="H420" s="61" t="n">
        <v>54901.1999549369</v>
      </c>
      <c r="I420" s="61" t="n">
        <v>34900</v>
      </c>
      <c r="J420" s="61" t="n">
        <v>-9000</v>
      </c>
      <c r="K420" s="61" t="n">
        <f aca="false">J420-G420</f>
        <v>1614.5076229</v>
      </c>
    </row>
    <row r="421" customFormat="false" ht="12.75" hidden="false" customHeight="false" outlineLevel="0" collapsed="false">
      <c r="A421" s="48" t="n">
        <v>37133</v>
      </c>
      <c r="B421" s="61" t="n">
        <v>45156</v>
      </c>
      <c r="C421" s="61" t="n">
        <v>32654</v>
      </c>
      <c r="D421" s="61" t="n">
        <v>70970</v>
      </c>
      <c r="E421" s="61"/>
      <c r="F421" s="48" t="n">
        <v>37133</v>
      </c>
      <c r="G421" s="61" t="n">
        <v>-25548.8612941</v>
      </c>
      <c r="H421" s="61" t="n">
        <v>-13173.3099845781</v>
      </c>
      <c r="I421" s="61" t="n">
        <v>-43940</v>
      </c>
      <c r="J421" s="61" t="n">
        <v>-19000</v>
      </c>
      <c r="K421" s="61" t="n">
        <f aca="false">J421-G421</f>
        <v>6548.8612941</v>
      </c>
    </row>
    <row r="422" customFormat="false" ht="12.75" hidden="false" customHeight="false" outlineLevel="0" collapsed="false">
      <c r="A422" s="48" t="n">
        <v>37134</v>
      </c>
      <c r="B422" s="61" t="n">
        <v>45969</v>
      </c>
      <c r="C422" s="61" t="n">
        <v>32951</v>
      </c>
      <c r="D422" s="61" t="n">
        <v>73102</v>
      </c>
      <c r="E422" s="61"/>
      <c r="F422" s="48" t="n">
        <v>37134</v>
      </c>
      <c r="G422" s="61" t="n">
        <v>-2384.8347301</v>
      </c>
      <c r="H422" s="61" t="n">
        <v>2838.79960485751</v>
      </c>
      <c r="I422" s="61" t="n">
        <v>8780</v>
      </c>
      <c r="J422" s="61" t="n">
        <v>-6000</v>
      </c>
      <c r="K422" s="61" t="n">
        <f aca="false">J422-G422</f>
        <v>-3615.1652699</v>
      </c>
    </row>
    <row r="423" customFormat="false" ht="12.75" hidden="false" customHeight="false" outlineLevel="0" collapsed="false">
      <c r="A423" s="48" t="n">
        <v>37138</v>
      </c>
      <c r="B423" s="61" t="n">
        <v>48419.7955991752</v>
      </c>
      <c r="C423" s="61" t="n">
        <v>33554.8270034055</v>
      </c>
      <c r="D423" s="61" t="n">
        <v>74495.9309848503</v>
      </c>
      <c r="E423" s="61"/>
      <c r="F423" s="48" t="n">
        <v>37138</v>
      </c>
      <c r="G423" s="61" t="n">
        <v>16656.5991221</v>
      </c>
      <c r="H423" s="61" t="n">
        <v>4653.93613444208</v>
      </c>
      <c r="I423" s="61" t="n">
        <v>18900</v>
      </c>
      <c r="J423" s="61" t="n">
        <v>9000</v>
      </c>
      <c r="K423" s="61" t="n">
        <f aca="false">J423-G423</f>
        <v>-7656.5991221</v>
      </c>
    </row>
    <row r="424" customFormat="false" ht="12.75" hidden="false" customHeight="false" outlineLevel="0" collapsed="false">
      <c r="A424" s="48" t="n">
        <v>37139</v>
      </c>
      <c r="B424" s="61" t="n">
        <v>48303.3506727282</v>
      </c>
      <c r="C424" s="61" t="n">
        <v>35300.5189401483</v>
      </c>
      <c r="D424" s="61" t="n">
        <v>75665.4217785039</v>
      </c>
      <c r="E424" s="61"/>
      <c r="F424" s="48" t="n">
        <v>37139</v>
      </c>
      <c r="G424" s="61" t="n">
        <v>-11063.3311329</v>
      </c>
      <c r="H424" s="61" t="n">
        <v>-8480.07657829954</v>
      </c>
      <c r="I424" s="61" t="n">
        <v>-22140</v>
      </c>
      <c r="J424" s="61" t="n">
        <v>-10000</v>
      </c>
      <c r="K424" s="61" t="n">
        <f aca="false">J424-G424</f>
        <v>1063.3311329</v>
      </c>
    </row>
    <row r="425" customFormat="false" ht="12.75" hidden="false" customHeight="false" outlineLevel="0" collapsed="false">
      <c r="A425" s="48" t="n">
        <v>37140</v>
      </c>
      <c r="B425" s="61" t="n">
        <v>44833.7670645192</v>
      </c>
      <c r="C425" s="61" t="n">
        <v>36399.36355903</v>
      </c>
      <c r="D425" s="61" t="n">
        <v>75480.5578593659</v>
      </c>
      <c r="E425" s="61"/>
      <c r="F425" s="48" t="n">
        <v>37140</v>
      </c>
      <c r="G425" s="61" t="n">
        <v>-13894.6869281</v>
      </c>
      <c r="H425" s="61" t="n">
        <v>-6529.38555472701</v>
      </c>
      <c r="I425" s="61" t="n">
        <v>-16170</v>
      </c>
      <c r="J425" s="61" t="n">
        <v>-10000</v>
      </c>
      <c r="K425" s="61" t="n">
        <f aca="false">J425-G425</f>
        <v>3894.6869281</v>
      </c>
    </row>
    <row r="426" customFormat="false" ht="12.75" hidden="false" customHeight="false" outlineLevel="0" collapsed="false">
      <c r="A426" s="48" t="n">
        <v>37141</v>
      </c>
      <c r="B426" s="61" t="n">
        <v>50261.2067015344</v>
      </c>
      <c r="C426" s="61" t="n">
        <v>38038.2695365556</v>
      </c>
      <c r="D426" s="61" t="n">
        <v>80655.7848091898</v>
      </c>
      <c r="E426" s="61"/>
      <c r="F426" s="48" t="n">
        <v>37141</v>
      </c>
      <c r="G426" s="61" t="n">
        <v>-1199.0256852</v>
      </c>
      <c r="H426" s="61" t="n">
        <v>-478.380304097168</v>
      </c>
      <c r="I426" s="61" t="n">
        <v>-15200</v>
      </c>
      <c r="J426" s="61" t="n">
        <v>5000</v>
      </c>
      <c r="K426" s="61" t="n">
        <f aca="false">J426-G426</f>
        <v>6199.0256852</v>
      </c>
    </row>
    <row r="427" customFormat="false" ht="12.75" hidden="false" customHeight="false" outlineLevel="0" collapsed="false">
      <c r="A427" s="48" t="n">
        <v>37144</v>
      </c>
      <c r="B427" s="61" t="n">
        <v>44056.6647430733</v>
      </c>
      <c r="C427" s="61" t="n">
        <v>37403.6185348953</v>
      </c>
      <c r="D427" s="61" t="n">
        <v>75160.2810304609</v>
      </c>
      <c r="E427" s="61"/>
      <c r="F427" s="48" t="n">
        <v>37144</v>
      </c>
      <c r="G427" s="61" t="n">
        <v>22355.3354223</v>
      </c>
      <c r="H427" s="61" t="n">
        <v>7250.77150839934</v>
      </c>
      <c r="I427" s="61" t="n">
        <v>30480</v>
      </c>
      <c r="J427" s="61" t="n">
        <v>26000</v>
      </c>
      <c r="K427" s="61" t="n">
        <f aca="false">J427-G427</f>
        <v>3644.6645777</v>
      </c>
    </row>
    <row r="428" customFormat="false" ht="12.75" hidden="false" customHeight="false" outlineLevel="0" collapsed="false">
      <c r="A428" s="48" t="n">
        <v>37146</v>
      </c>
      <c r="B428" s="61" t="n">
        <v>44080.1794125063</v>
      </c>
      <c r="C428" s="61" t="n">
        <v>36697.1840663404</v>
      </c>
      <c r="D428" s="61" t="n">
        <v>71128.0524092909</v>
      </c>
      <c r="E428" s="61"/>
      <c r="F428" s="48" t="n">
        <v>37146</v>
      </c>
      <c r="G428" s="61" t="n">
        <v>-31552.5900316</v>
      </c>
      <c r="H428" s="61" t="n">
        <v>-25532.7143501594</v>
      </c>
      <c r="I428" s="61" t="n">
        <v>-42180</v>
      </c>
      <c r="J428" s="61" t="n">
        <v>-38000</v>
      </c>
      <c r="K428" s="61" t="n">
        <f aca="false">J428-G428</f>
        <v>-6447.4099684</v>
      </c>
    </row>
    <row r="429" customFormat="false" ht="12.75" hidden="false" customHeight="false" outlineLevel="0" collapsed="false">
      <c r="A429" s="48" t="n">
        <v>37147</v>
      </c>
      <c r="B429" s="61" t="n">
        <v>49290.6442232307</v>
      </c>
      <c r="C429" s="61" t="n">
        <v>36031.805081953</v>
      </c>
      <c r="D429" s="61" t="n">
        <v>73208.3957062295</v>
      </c>
      <c r="E429" s="61"/>
      <c r="F429" s="48" t="n">
        <v>37147</v>
      </c>
      <c r="G429" s="61" t="n">
        <v>-36106.367065</v>
      </c>
      <c r="H429" s="61" t="n">
        <v>-32006.1963440923</v>
      </c>
      <c r="I429" s="61" t="n">
        <v>-75560</v>
      </c>
      <c r="J429" s="61" t="n">
        <v>-36000</v>
      </c>
      <c r="K429" s="61" t="n">
        <f aca="false">J429-G429</f>
        <v>106.367065000006</v>
      </c>
    </row>
    <row r="430" customFormat="false" ht="12.75" hidden="false" customHeight="false" outlineLevel="0" collapsed="false">
      <c r="A430" s="48" t="n">
        <v>37148</v>
      </c>
      <c r="B430" s="61" t="n">
        <v>39439.4674966328</v>
      </c>
      <c r="C430" s="61" t="n">
        <v>36081.6413323248</v>
      </c>
      <c r="D430" s="61" t="n">
        <v>63675.0369104307</v>
      </c>
      <c r="E430" s="61"/>
      <c r="F430" s="48" t="n">
        <v>37148</v>
      </c>
      <c r="G430" s="61" t="n">
        <v>-60889.9463612999</v>
      </c>
      <c r="H430" s="61" t="n">
        <v>-43837.6231423675</v>
      </c>
      <c r="I430" s="61" t="n">
        <v>-96990</v>
      </c>
      <c r="J430" s="61" t="n">
        <v>438000</v>
      </c>
      <c r="K430" s="61" t="n">
        <f aca="false">J430-G430</f>
        <v>498889.9463613</v>
      </c>
    </row>
    <row r="431" customFormat="false" ht="12.75" hidden="false" customHeight="false" outlineLevel="0" collapsed="false">
      <c r="A431" s="48" t="n">
        <v>37151</v>
      </c>
      <c r="B431" s="61" t="n">
        <v>33884.9383378136</v>
      </c>
      <c r="C431" s="61" t="n">
        <v>49366.2169555639</v>
      </c>
      <c r="D431" s="61" t="n">
        <v>65925.7312642094</v>
      </c>
      <c r="E431" s="61"/>
      <c r="F431" s="48" t="n">
        <v>37151</v>
      </c>
      <c r="G431" s="61" t="n">
        <v>50073.8678140999</v>
      </c>
      <c r="H431" s="61" t="n">
        <v>6668.49872541887</v>
      </c>
      <c r="I431" s="61" t="n">
        <v>50810</v>
      </c>
      <c r="J431" s="61" t="n">
        <v>55000</v>
      </c>
      <c r="K431" s="61" t="n">
        <f aca="false">J431-G431</f>
        <v>4926.1321859001</v>
      </c>
    </row>
    <row r="432" customFormat="false" ht="12.75" hidden="false" customHeight="false" outlineLevel="0" collapsed="false">
      <c r="A432" s="48" t="n">
        <v>37152</v>
      </c>
      <c r="B432" s="61" t="n">
        <v>29957.5850363687</v>
      </c>
      <c r="C432" s="61" t="n">
        <v>30190.7510656731</v>
      </c>
      <c r="D432" s="61" t="n">
        <v>51382.2555781863</v>
      </c>
      <c r="E432" s="61"/>
      <c r="F432" s="48" t="n">
        <v>37152</v>
      </c>
      <c r="G432" s="61" t="n">
        <v>18266.0899011</v>
      </c>
      <c r="H432" s="61" t="n">
        <v>13600.2399697388</v>
      </c>
      <c r="I432" s="61" t="n">
        <v>25680</v>
      </c>
      <c r="J432" s="61" t="n">
        <v>24000</v>
      </c>
      <c r="K432" s="61" t="n">
        <f aca="false">J432-G432</f>
        <v>5733.9100989</v>
      </c>
    </row>
    <row r="433" customFormat="false" ht="12.75" hidden="false" customHeight="false" outlineLevel="0" collapsed="false">
      <c r="A433" s="48" t="n">
        <v>37153</v>
      </c>
      <c r="B433" s="61" t="n">
        <v>33314.4922293638</v>
      </c>
      <c r="C433" s="61" t="n">
        <v>29240.395991309</v>
      </c>
      <c r="D433" s="61" t="n">
        <v>51908.220008077</v>
      </c>
      <c r="E433" s="61"/>
      <c r="F433" s="48" t="n">
        <v>37153</v>
      </c>
      <c r="G433" s="61" t="n">
        <v>34997.5546522001</v>
      </c>
      <c r="H433" s="61" t="n">
        <v>23314.7396011527</v>
      </c>
      <c r="I433" s="61" t="n">
        <v>67270</v>
      </c>
      <c r="J433" s="61" t="n">
        <v>37000</v>
      </c>
      <c r="K433" s="61" t="n">
        <f aca="false">J433-G433</f>
        <v>2002.44534779991</v>
      </c>
    </row>
    <row r="434" customFormat="false" ht="12.75" hidden="false" customHeight="false" outlineLevel="0" collapsed="false">
      <c r="A434" s="48" t="n">
        <v>37154</v>
      </c>
      <c r="B434" s="61" t="n">
        <v>55539.0761091299</v>
      </c>
      <c r="C434" s="61" t="n">
        <v>28816.5857059204</v>
      </c>
      <c r="D434" s="61" t="n">
        <v>69135.1527398228</v>
      </c>
      <c r="E434" s="61"/>
      <c r="F434" s="48" t="n">
        <v>37154</v>
      </c>
      <c r="G434" s="61" t="n">
        <v>-7027.59648479998</v>
      </c>
      <c r="H434" s="61" t="n">
        <v>6758.27414315417</v>
      </c>
      <c r="I434" s="61" t="n">
        <v>30</v>
      </c>
      <c r="J434" s="61" t="n">
        <v>-5000</v>
      </c>
      <c r="K434" s="61" t="n">
        <f aca="false">J434-G434</f>
        <v>2027.59648479998</v>
      </c>
    </row>
    <row r="435" customFormat="false" ht="12.75" hidden="false" customHeight="false" outlineLevel="0" collapsed="false">
      <c r="A435" s="48" t="n">
        <v>37155</v>
      </c>
      <c r="B435" s="61" t="n">
        <v>59604.9819319086</v>
      </c>
      <c r="C435" s="61" t="n">
        <v>28800.2148624801</v>
      </c>
      <c r="D435" s="61" t="n">
        <v>79382.7937601152</v>
      </c>
      <c r="E435" s="61"/>
      <c r="F435" s="48" t="n">
        <v>37155</v>
      </c>
      <c r="G435" s="61" t="n">
        <v>4876.7897442</v>
      </c>
      <c r="H435" s="61" t="n">
        <v>-6615.58510558243</v>
      </c>
      <c r="I435" s="61" t="n">
        <v>-16030</v>
      </c>
      <c r="J435" s="61" t="n">
        <v>5000</v>
      </c>
      <c r="K435" s="61" t="n">
        <f aca="false">J435-G435</f>
        <v>123.210255800001</v>
      </c>
    </row>
    <row r="436" customFormat="false" ht="12.75" hidden="false" customHeight="false" outlineLevel="0" collapsed="false">
      <c r="A436" s="48" t="n">
        <v>37158</v>
      </c>
      <c r="B436" s="61" t="n">
        <v>60079.9577606547</v>
      </c>
      <c r="C436" s="61" t="n">
        <v>27294.3503667529</v>
      </c>
      <c r="D436" s="61" t="n">
        <v>75053.219166587</v>
      </c>
      <c r="E436" s="61"/>
      <c r="F436" s="48" t="n">
        <v>37158</v>
      </c>
      <c r="G436" s="61" t="n">
        <v>58989.4887262</v>
      </c>
      <c r="H436" s="61" t="n">
        <v>27225.3460137556</v>
      </c>
      <c r="I436" s="61" t="n">
        <v>83450</v>
      </c>
      <c r="J436" s="61" t="n">
        <v>66000</v>
      </c>
      <c r="K436" s="61" t="n">
        <f aca="false">J436-G436</f>
        <v>7010.5112738</v>
      </c>
    </row>
    <row r="437" customFormat="false" ht="12.75" hidden="false" customHeight="false" outlineLevel="0" collapsed="false">
      <c r="A437" s="48" t="n">
        <v>37159</v>
      </c>
      <c r="B437" s="61" t="n">
        <v>75103.9119913643</v>
      </c>
      <c r="C437" s="61" t="n">
        <v>26065.9843105673</v>
      </c>
      <c r="D437" s="61" t="n">
        <v>92760.9378255499</v>
      </c>
      <c r="E437" s="61"/>
      <c r="F437" s="48" t="n">
        <v>37159</v>
      </c>
      <c r="G437" s="61" t="n">
        <v>-22817.5443006</v>
      </c>
      <c r="H437" s="61" t="n">
        <v>-7527.18445867355</v>
      </c>
      <c r="I437" s="61" t="n">
        <v>-21960</v>
      </c>
      <c r="J437" s="61" t="n">
        <v>-16000</v>
      </c>
      <c r="K437" s="61" t="n">
        <f aca="false">J437-G437</f>
        <v>6817.5443006</v>
      </c>
    </row>
    <row r="438" customFormat="false" ht="12.75" hidden="false" customHeight="false" outlineLevel="0" collapsed="false">
      <c r="A438" s="48" t="n">
        <v>37160</v>
      </c>
      <c r="B438" s="61" t="n">
        <v>43200.5323658666</v>
      </c>
      <c r="C438" s="61" t="n">
        <v>25603.1968922789</v>
      </c>
      <c r="D438" s="61" t="n">
        <v>61735.6540507167</v>
      </c>
      <c r="E438" s="61"/>
      <c r="F438" s="48" t="n">
        <v>37160</v>
      </c>
      <c r="G438" s="61" t="n">
        <v>26049.9162758</v>
      </c>
      <c r="H438" s="61" t="n">
        <v>15461.7849189721</v>
      </c>
      <c r="I438" s="61" t="n">
        <v>54860</v>
      </c>
      <c r="J438" s="61" t="n">
        <v>32000</v>
      </c>
      <c r="K438" s="61" t="n">
        <f aca="false">J438-G438</f>
        <v>5950.0837242</v>
      </c>
    </row>
    <row r="439" customFormat="false" ht="12.75" hidden="false" customHeight="false" outlineLevel="0" collapsed="false">
      <c r="A439" s="48" t="n">
        <v>37161</v>
      </c>
      <c r="B439" s="61" t="n">
        <v>14985.1049786534</v>
      </c>
      <c r="C439" s="61" t="n">
        <v>32722.1179426654</v>
      </c>
      <c r="D439" s="61" t="n">
        <v>54079.0459430792</v>
      </c>
      <c r="E439" s="61"/>
      <c r="F439" s="48" t="n">
        <v>37161</v>
      </c>
      <c r="G439" s="61" t="n">
        <v>7336.5231348</v>
      </c>
      <c r="H439" s="61" t="n">
        <v>-1245.48747149337</v>
      </c>
      <c r="I439" s="61" t="n">
        <v>-1510</v>
      </c>
      <c r="J439" s="61" t="n">
        <v>10000</v>
      </c>
      <c r="K439" s="61" t="n">
        <f aca="false">J439-G439</f>
        <v>2663.4768652</v>
      </c>
    </row>
    <row r="440" customFormat="false" ht="12.75" hidden="false" customHeight="false" outlineLevel="0" collapsed="false">
      <c r="A440" s="48" t="n">
        <v>37162</v>
      </c>
      <c r="B440" s="61" t="n">
        <v>16673.163144762</v>
      </c>
      <c r="C440" s="61" t="n">
        <v>27829.280308358</v>
      </c>
      <c r="D440" s="61" t="n">
        <v>57165.5745374575</v>
      </c>
      <c r="E440" s="61"/>
      <c r="F440" s="48" t="n">
        <v>37162</v>
      </c>
      <c r="G440" s="61" t="n">
        <v>-3953.6714735</v>
      </c>
      <c r="H440" s="61" t="n">
        <v>-365.303901778488</v>
      </c>
      <c r="I440" s="61" t="n">
        <v>53900</v>
      </c>
      <c r="J440" s="61" t="n">
        <v>-3000</v>
      </c>
      <c r="K440" s="61" t="n">
        <f aca="false">J440-G440</f>
        <v>953.6714735</v>
      </c>
    </row>
    <row r="441" customFormat="false" ht="12.75" hidden="false" customHeight="false" outlineLevel="0" collapsed="false">
      <c r="A441" s="48" t="n">
        <v>37165</v>
      </c>
      <c r="B441" s="61" t="n">
        <v>26612.6339252276</v>
      </c>
      <c r="C441" s="61" t="n">
        <v>23429.9257740135</v>
      </c>
      <c r="D441" s="61" t="n">
        <v>62293.7291616882</v>
      </c>
      <c r="E441" s="61"/>
      <c r="F441" s="48" t="n">
        <v>37165</v>
      </c>
      <c r="G441" s="61" t="n">
        <v>-8532.8522589</v>
      </c>
      <c r="H441" s="61" t="n">
        <v>7278.63331046382</v>
      </c>
      <c r="I441" s="61" t="n">
        <v>-8110</v>
      </c>
      <c r="J441" s="61" t="n">
        <v>-10000</v>
      </c>
      <c r="K441" s="61" t="n">
        <f aca="false">J441-G441</f>
        <v>-1467.1477411</v>
      </c>
    </row>
    <row r="442" customFormat="false" ht="12.75" hidden="false" customHeight="false" outlineLevel="0" collapsed="false">
      <c r="A442" s="48" t="n">
        <v>37166</v>
      </c>
      <c r="B442" s="61" t="n">
        <v>30706.0743366108</v>
      </c>
      <c r="C442" s="61" t="n">
        <v>26532.4369549673</v>
      </c>
      <c r="D442" s="61" t="n">
        <v>69759.7559234</v>
      </c>
      <c r="E442" s="61"/>
      <c r="F442" s="48" t="n">
        <v>37166</v>
      </c>
      <c r="G442" s="61" t="n">
        <v>-4791.1150434</v>
      </c>
      <c r="H442" s="61" t="n">
        <v>7435.30324676229</v>
      </c>
      <c r="I442" s="61" t="n">
        <v>1910</v>
      </c>
      <c r="J442" s="61" t="n">
        <v>1000</v>
      </c>
      <c r="K442" s="61" t="n">
        <f aca="false">J442-G442</f>
        <v>5791.1150434</v>
      </c>
    </row>
    <row r="443" customFormat="false" ht="12.75" hidden="false" customHeight="false" outlineLevel="0" collapsed="false">
      <c r="A443" s="48" t="n">
        <v>37167</v>
      </c>
      <c r="B443" s="61" t="n">
        <v>35310.8910417543</v>
      </c>
      <c r="C443" s="61" t="n">
        <v>22788.1315971042</v>
      </c>
      <c r="D443" s="61" t="n">
        <v>68262.3705944642</v>
      </c>
      <c r="E443" s="61"/>
      <c r="F443" s="48" t="n">
        <v>37167</v>
      </c>
      <c r="G443" s="61" t="n">
        <v>14212.6309908</v>
      </c>
      <c r="H443" s="61" t="n">
        <v>-11976.4762202989</v>
      </c>
      <c r="I443" s="61" t="n">
        <v>440</v>
      </c>
      <c r="J443" s="61" t="n">
        <v>13000</v>
      </c>
      <c r="K443" s="61" t="n">
        <f aca="false">J443-G443</f>
        <v>-1212.6309908</v>
      </c>
    </row>
    <row r="444" customFormat="false" ht="12.75" hidden="false" customHeight="false" outlineLevel="0" collapsed="false">
      <c r="A444" s="48" t="n">
        <v>37168</v>
      </c>
      <c r="B444" s="61" t="n">
        <v>45106.2928766805</v>
      </c>
      <c r="C444" s="61" t="n">
        <v>20581.4511380335</v>
      </c>
      <c r="D444" s="61" t="n">
        <v>77280.9672177574</v>
      </c>
      <c r="E444" s="61"/>
      <c r="F444" s="48" t="n">
        <v>37168</v>
      </c>
      <c r="G444" s="61" t="n">
        <v>-14429.4232154</v>
      </c>
      <c r="H444" s="61" t="n">
        <v>-2965.63210435525</v>
      </c>
      <c r="I444" s="61" t="n">
        <v>-27360</v>
      </c>
      <c r="J444" s="61" t="n">
        <v>-16000</v>
      </c>
      <c r="K444" s="61" t="n">
        <f aca="false">J444-G444</f>
        <v>-1570.5767846</v>
      </c>
    </row>
    <row r="445" customFormat="false" ht="12.75" hidden="false" customHeight="false" outlineLevel="0" collapsed="false">
      <c r="A445" s="48" t="n">
        <v>37169</v>
      </c>
      <c r="B445" s="61" t="n">
        <v>42909.2834894148</v>
      </c>
      <c r="C445" s="61" t="n">
        <v>23781.7980750477</v>
      </c>
      <c r="D445" s="61" t="n">
        <v>78158.4779009942</v>
      </c>
      <c r="E445" s="61"/>
      <c r="F445" s="48" t="n">
        <v>37169</v>
      </c>
      <c r="G445" s="61" t="n">
        <v>28136.8810087</v>
      </c>
      <c r="H445" s="61" t="n">
        <v>1446.26300486207</v>
      </c>
      <c r="I445" s="61" t="n">
        <v>79520</v>
      </c>
      <c r="J445" s="61" t="n">
        <v>37000</v>
      </c>
      <c r="K445" s="61" t="n">
        <f aca="false">J445-G445</f>
        <v>8863.1189913</v>
      </c>
    </row>
    <row r="446" customFormat="false" ht="12.75" hidden="false" customHeight="false" outlineLevel="0" collapsed="false">
      <c r="A446" s="48" t="n">
        <v>37172</v>
      </c>
      <c r="B446" s="61" t="n">
        <v>45415.5002691835</v>
      </c>
      <c r="C446" s="61" t="n">
        <v>20688.0908491528</v>
      </c>
      <c r="D446" s="61" t="n">
        <v>78495.2663704576</v>
      </c>
      <c r="E446" s="61"/>
      <c r="F446" s="48" t="n">
        <v>37172</v>
      </c>
      <c r="G446" s="61" t="n">
        <v>-8176.55839989999</v>
      </c>
      <c r="H446" s="61" t="n">
        <v>-1931.75291821026</v>
      </c>
      <c r="I446" s="61" t="n">
        <v>-16910</v>
      </c>
      <c r="J446" s="61" t="n">
        <v>-2000</v>
      </c>
      <c r="K446" s="61" t="n">
        <f aca="false">J446-G446</f>
        <v>6176.55839989999</v>
      </c>
    </row>
    <row r="447" customFormat="false" ht="12.75" hidden="false" customHeight="false" outlineLevel="0" collapsed="false">
      <c r="A447" s="48" t="n">
        <v>37173</v>
      </c>
      <c r="B447" s="61" t="n">
        <v>53745.5960371991</v>
      </c>
      <c r="C447" s="61" t="n">
        <v>20581.0576329199</v>
      </c>
      <c r="D447" s="61" t="n">
        <v>84815.3040092781</v>
      </c>
      <c r="E447" s="61"/>
      <c r="F447" s="48" t="n">
        <v>37173</v>
      </c>
      <c r="G447" s="61" t="n">
        <v>-15990.5536549</v>
      </c>
      <c r="H447" s="61" t="n">
        <v>-4063.21490140387</v>
      </c>
      <c r="I447" s="61" t="n">
        <v>-24480</v>
      </c>
      <c r="J447" s="61" t="n">
        <v>-17000</v>
      </c>
      <c r="K447" s="61" t="n">
        <f aca="false">J447-G447</f>
        <v>-1009.4463451</v>
      </c>
    </row>
    <row r="448" customFormat="false" ht="12.75" hidden="false" customHeight="false" outlineLevel="0" collapsed="false">
      <c r="A448" s="48" t="n">
        <v>37174</v>
      </c>
      <c r="B448" s="61" t="n">
        <v>59142.0726615923</v>
      </c>
      <c r="C448" s="61" t="n">
        <v>18424.8857910588</v>
      </c>
      <c r="D448" s="61" t="n">
        <v>86010.4253605763</v>
      </c>
      <c r="E448" s="61"/>
      <c r="F448" s="48" t="n">
        <v>37174</v>
      </c>
      <c r="G448" s="61" t="n">
        <v>-16267.3737102999</v>
      </c>
      <c r="H448" s="61" t="n">
        <v>-3194.5781649502</v>
      </c>
      <c r="I448" s="61" t="n">
        <v>-4010</v>
      </c>
      <c r="J448" s="61" t="n">
        <v>-17000</v>
      </c>
      <c r="K448" s="61" t="n">
        <f aca="false">J448-G448</f>
        <v>-732.6262897001</v>
      </c>
    </row>
    <row r="449" customFormat="false" ht="12.75" hidden="false" customHeight="false" outlineLevel="0" collapsed="false">
      <c r="A449" s="48" t="n">
        <v>37175</v>
      </c>
      <c r="B449" s="61" t="n">
        <v>62978.5176175912</v>
      </c>
      <c r="C449" s="61" t="n">
        <v>20121.5352167444</v>
      </c>
      <c r="D449" s="61" t="n">
        <v>95424.6268076178</v>
      </c>
      <c r="E449" s="61"/>
      <c r="F449" s="48" t="n">
        <v>37175</v>
      </c>
      <c r="G449" s="61" t="n">
        <v>3623.5923001</v>
      </c>
      <c r="H449" s="61" t="n">
        <v>2761.45911144337</v>
      </c>
      <c r="I449" s="61" t="n">
        <v>13470</v>
      </c>
      <c r="J449" s="61" t="n">
        <v>11000</v>
      </c>
      <c r="K449" s="61" t="n">
        <f aca="false">J449-G449</f>
        <v>7376.4076999</v>
      </c>
    </row>
    <row r="450" customFormat="false" ht="12.75" hidden="false" customHeight="false" outlineLevel="0" collapsed="false">
      <c r="A450" s="48" t="n">
        <v>37176</v>
      </c>
      <c r="B450" s="61" t="n">
        <v>58029.1565216057</v>
      </c>
      <c r="C450" s="61" t="n">
        <v>23635.3755111723</v>
      </c>
      <c r="D450" s="61" t="n">
        <v>96249.2459730043</v>
      </c>
      <c r="E450" s="61"/>
      <c r="F450" s="48" t="n">
        <v>37176</v>
      </c>
      <c r="G450" s="61" t="n">
        <v>33509.1649986774</v>
      </c>
      <c r="H450" s="61" t="n">
        <v>-1917.03695693126</v>
      </c>
      <c r="I450" s="61" t="n">
        <v>30880</v>
      </c>
      <c r="J450" s="61" t="n">
        <v>36000</v>
      </c>
      <c r="K450" s="61" t="n">
        <f aca="false">J450-G450</f>
        <v>2490.8350013226</v>
      </c>
    </row>
    <row r="451" customFormat="false" ht="12.75" hidden="false" customHeight="false" outlineLevel="0" collapsed="false">
      <c r="A451" s="48" t="n">
        <v>37179</v>
      </c>
      <c r="B451" s="61" t="n">
        <v>45651.688510988</v>
      </c>
      <c r="C451" s="61" t="n">
        <v>20986.4276578104</v>
      </c>
      <c r="D451" s="61" t="n">
        <v>80457.7317939131</v>
      </c>
      <c r="E451" s="61"/>
      <c r="F451" s="48" t="n">
        <v>37179</v>
      </c>
      <c r="G451" s="61" t="n">
        <v>30765.2283613636</v>
      </c>
      <c r="H451" s="61" t="n">
        <v>6386.43477274804</v>
      </c>
      <c r="I451" s="61" t="n">
        <v>39520</v>
      </c>
      <c r="J451" s="61" t="n">
        <v>35000</v>
      </c>
      <c r="K451" s="61" t="n">
        <f aca="false">J451-G451</f>
        <v>4234.7716386364</v>
      </c>
    </row>
    <row r="452" customFormat="false" ht="12.75" hidden="false" customHeight="false" outlineLevel="0" collapsed="false">
      <c r="A452" s="48" t="n">
        <v>37180</v>
      </c>
      <c r="B452" s="61" t="n">
        <v>55508.5440348982</v>
      </c>
      <c r="C452" s="61" t="n">
        <v>21673.6460878545</v>
      </c>
      <c r="D452" s="61" t="n">
        <v>93253.2824751513</v>
      </c>
      <c r="E452" s="61"/>
      <c r="F452" s="48" t="n">
        <v>37180</v>
      </c>
      <c r="G452" s="61" t="n">
        <v>-71317.4602855096</v>
      </c>
      <c r="H452" s="61" t="n">
        <v>-12276.228168832</v>
      </c>
      <c r="I452" s="61" t="n">
        <v>-122580</v>
      </c>
      <c r="J452" s="61" t="n">
        <v>-68000</v>
      </c>
      <c r="K452" s="61" t="n">
        <f aca="false">J452-G452</f>
        <v>3317.4602855096</v>
      </c>
    </row>
    <row r="453" customFormat="false" ht="12.75" hidden="false" customHeight="false" outlineLevel="0" collapsed="false">
      <c r="A453" s="48" t="n">
        <v>37181</v>
      </c>
      <c r="B453" s="61" t="n">
        <v>50565.1175215495</v>
      </c>
      <c r="C453" s="61" t="n">
        <v>21059.5825439616</v>
      </c>
      <c r="D453" s="61" t="n">
        <v>85569.6073157176</v>
      </c>
      <c r="E453" s="61"/>
      <c r="F453" s="48" t="n">
        <v>37181</v>
      </c>
      <c r="G453" s="61" t="n">
        <v>49915.6755302377</v>
      </c>
      <c r="H453" s="61" t="n">
        <v>-3700.39311375585</v>
      </c>
      <c r="I453" s="61" t="n">
        <v>61750</v>
      </c>
      <c r="J453" s="61" t="n">
        <v>59000</v>
      </c>
      <c r="K453" s="61" t="n">
        <f aca="false">J453-G453</f>
        <v>9084.3244697623</v>
      </c>
    </row>
    <row r="454" customFormat="false" ht="12.75" hidden="false" customHeight="false" outlineLevel="0" collapsed="false">
      <c r="A454" s="48" t="n">
        <v>37182</v>
      </c>
      <c r="B454" s="61" t="n">
        <v>36647.1828978583</v>
      </c>
      <c r="C454" s="61" t="n">
        <v>17417.2296822546</v>
      </c>
      <c r="D454" s="61" t="n">
        <v>69893.0771663577</v>
      </c>
      <c r="E454" s="61"/>
      <c r="F454" s="48" t="n">
        <v>37182</v>
      </c>
      <c r="G454" s="61" t="n">
        <v>-34199.4953083208</v>
      </c>
      <c r="H454" s="61" t="n">
        <v>-3201.45748196604</v>
      </c>
      <c r="I454" s="61" t="n">
        <v>-60160</v>
      </c>
      <c r="J454" s="61" t="n">
        <v>-30000</v>
      </c>
      <c r="K454" s="61" t="n">
        <f aca="false">J454-G454</f>
        <v>4199.4953083208</v>
      </c>
    </row>
    <row r="455" customFormat="false" ht="12.75" hidden="false" customHeight="false" outlineLevel="0" collapsed="false">
      <c r="A455" s="48" t="n">
        <v>37183</v>
      </c>
      <c r="B455" s="61" t="n">
        <v>51881.1029198759</v>
      </c>
      <c r="C455" s="61" t="n">
        <v>21686.3681379332</v>
      </c>
      <c r="D455" s="61" t="n">
        <v>99365.0827185777</v>
      </c>
      <c r="E455" s="61"/>
      <c r="F455" s="48" t="n">
        <v>37183</v>
      </c>
      <c r="G455" s="61" t="n">
        <v>-54407.4044931619</v>
      </c>
      <c r="H455" s="61" t="n">
        <v>-11224.9333361426</v>
      </c>
      <c r="I455" s="61" t="n">
        <v>-91460</v>
      </c>
      <c r="J455" s="61" t="n">
        <v>-59000</v>
      </c>
      <c r="K455" s="61" t="n">
        <f aca="false">J455-G455</f>
        <v>-4592.59550683811</v>
      </c>
    </row>
    <row r="456" customFormat="false" ht="12.75" hidden="false" customHeight="false" outlineLevel="0" collapsed="false">
      <c r="A456" s="48" t="n">
        <v>37186</v>
      </c>
      <c r="B456" s="61" t="n">
        <v>56917.104370483</v>
      </c>
      <c r="C456" s="61" t="n">
        <v>24972.8225765632</v>
      </c>
      <c r="D456" s="61" t="n">
        <v>105672.729515653</v>
      </c>
      <c r="E456" s="61"/>
      <c r="F456" s="48" t="n">
        <v>37186</v>
      </c>
      <c r="G456" s="61" t="n">
        <v>-33033.2646346221</v>
      </c>
      <c r="H456" s="61" t="n">
        <v>-6911.7377785783</v>
      </c>
      <c r="I456" s="61" t="n">
        <v>-65860</v>
      </c>
      <c r="J456" s="61" t="n">
        <v>-21000</v>
      </c>
      <c r="K456" s="61" t="n">
        <f aca="false">J456-G456</f>
        <v>12033.2646346221</v>
      </c>
    </row>
    <row r="457" customFormat="false" ht="12.75" hidden="false" customHeight="false" outlineLevel="0" collapsed="false">
      <c r="A457" s="48" t="n">
        <v>37187</v>
      </c>
      <c r="B457" s="61" t="n">
        <v>38339.7959384883</v>
      </c>
      <c r="C457" s="61" t="n">
        <v>21765.8517654903</v>
      </c>
      <c r="D457" s="61" t="n">
        <v>79994.9132476565</v>
      </c>
      <c r="E457" s="61"/>
      <c r="F457" s="48" t="n">
        <v>37187</v>
      </c>
      <c r="G457" s="61" t="n">
        <v>51990.0249335244</v>
      </c>
      <c r="H457" s="61" t="n">
        <v>7740.3066339893</v>
      </c>
      <c r="I457" s="61" t="n">
        <v>71590</v>
      </c>
      <c r="J457" s="61" t="n">
        <v>49000</v>
      </c>
      <c r="K457" s="61" t="n">
        <f aca="false">J457-G457</f>
        <v>-2990.0249335244</v>
      </c>
    </row>
    <row r="458" customFormat="false" ht="12.75" hidden="false" customHeight="false" outlineLevel="0" collapsed="false">
      <c r="A458" s="48" t="n">
        <v>37188</v>
      </c>
      <c r="B458" s="61" t="n">
        <v>64656.393861062</v>
      </c>
      <c r="C458" s="61" t="n">
        <v>20879.9092402508</v>
      </c>
      <c r="D458" s="61" t="n">
        <v>110175.85275601</v>
      </c>
      <c r="E458" s="61"/>
      <c r="F458" s="48" t="n">
        <v>37188</v>
      </c>
      <c r="G458" s="61" t="n">
        <v>-46681.5313093828</v>
      </c>
      <c r="H458" s="61" t="n">
        <v>-18798.1121358649</v>
      </c>
      <c r="I458" s="61" t="n">
        <v>-96290</v>
      </c>
      <c r="J458" s="61" t="n">
        <v>-47000</v>
      </c>
      <c r="K458" s="61" t="n">
        <f aca="false">J458-G458</f>
        <v>-318.468690617199</v>
      </c>
    </row>
    <row r="459" customFormat="false" ht="12.75" hidden="false" customHeight="false" outlineLevel="0" collapsed="false">
      <c r="A459" s="48" t="n">
        <v>37189</v>
      </c>
      <c r="B459" s="61" t="n">
        <v>71005.4360330412</v>
      </c>
      <c r="C459" s="61" t="n">
        <v>28040.8906402156</v>
      </c>
      <c r="D459" s="61" t="n">
        <v>123252.054119152</v>
      </c>
      <c r="E459" s="61"/>
      <c r="F459" s="48" t="n">
        <v>37189</v>
      </c>
      <c r="G459" s="61" t="n">
        <v>19348.3731173407</v>
      </c>
      <c r="H459" s="61" t="n">
        <v>15354.0208013528</v>
      </c>
      <c r="I459" s="61" t="n">
        <v>22150</v>
      </c>
      <c r="J459" s="61" t="n">
        <v>34000</v>
      </c>
      <c r="K459" s="61" t="n">
        <f aca="false">J459-G459</f>
        <v>14651.6268826593</v>
      </c>
    </row>
    <row r="460" customFormat="false" ht="12.75" hidden="false" customHeight="false" outlineLevel="0" collapsed="false">
      <c r="A460" s="48" t="n">
        <v>37190</v>
      </c>
      <c r="B460" s="61" t="n">
        <v>41269.1827130769</v>
      </c>
      <c r="C460" s="61" t="n">
        <v>21261.827057607</v>
      </c>
      <c r="D460" s="61" t="n">
        <v>79501.511625848</v>
      </c>
      <c r="E460" s="61"/>
      <c r="F460" s="48" t="n">
        <v>37190</v>
      </c>
      <c r="G460" s="61" t="n">
        <v>-24281.635633378</v>
      </c>
      <c r="H460" s="61" t="n">
        <v>-7384.37385133557</v>
      </c>
      <c r="I460" s="61" t="n">
        <v>-24250</v>
      </c>
      <c r="J460" s="61" t="n">
        <v>-18000</v>
      </c>
      <c r="K460" s="61" t="n">
        <f aca="false">J460-G460</f>
        <v>6281.635633378</v>
      </c>
    </row>
    <row r="461" customFormat="false" ht="12.75" hidden="false" customHeight="false" outlineLevel="0" collapsed="false">
      <c r="A461" s="48" t="n">
        <v>37193</v>
      </c>
      <c r="B461" s="61" t="n">
        <v>37266.9067342419</v>
      </c>
      <c r="C461" s="61" t="n">
        <v>22046.2146049232</v>
      </c>
      <c r="D461" s="61" t="n">
        <v>73157.7499690751</v>
      </c>
      <c r="E461" s="61"/>
      <c r="F461" s="48" t="n">
        <v>37193</v>
      </c>
      <c r="G461" s="61" t="n">
        <v>-46560.090863673</v>
      </c>
      <c r="H461" s="61" t="n">
        <v>24719.2331201434</v>
      </c>
      <c r="I461" s="61" t="n">
        <v>-32363.3822261691</v>
      </c>
      <c r="J461" s="61" t="n">
        <v>-30000</v>
      </c>
      <c r="K461" s="61" t="n">
        <f aca="false">J461-G461</f>
        <v>16560.090863673</v>
      </c>
    </row>
    <row r="462" customFormat="false" ht="12.75" hidden="false" customHeight="false" outlineLevel="0" collapsed="false">
      <c r="A462" s="48" t="n">
        <v>37194</v>
      </c>
      <c r="B462" s="61" t="n">
        <v>36388.8881564773</v>
      </c>
      <c r="C462" s="61" t="n">
        <v>22026.6710698709</v>
      </c>
      <c r="D462" s="61" t="n">
        <v>72181.8243545839</v>
      </c>
      <c r="E462" s="61"/>
      <c r="F462" s="48" t="n">
        <v>37194</v>
      </c>
      <c r="G462" s="61" t="n">
        <v>36655.470605908</v>
      </c>
      <c r="H462" s="61" t="n">
        <v>-56.5471573226191</v>
      </c>
      <c r="I462" s="61" t="n">
        <v>42775.6786967588</v>
      </c>
      <c r="J462" s="61" t="n">
        <v>51000</v>
      </c>
      <c r="K462" s="61" t="n">
        <f aca="false">J462-G462</f>
        <v>14344.529394092</v>
      </c>
    </row>
    <row r="463" customFormat="false" ht="12.75" hidden="false" customHeight="false" outlineLevel="0" collapsed="false">
      <c r="A463" s="48" t="n">
        <v>37195</v>
      </c>
      <c r="B463" s="61" t="n">
        <v>28096.5805827548</v>
      </c>
      <c r="C463" s="61" t="n">
        <v>20870.0183275096</v>
      </c>
      <c r="D463" s="61" t="n">
        <v>58362.003005588</v>
      </c>
      <c r="E463" s="61"/>
      <c r="F463" s="48" t="n">
        <v>37195</v>
      </c>
      <c r="G463" s="61" t="n">
        <v>-13823.2050233252</v>
      </c>
      <c r="H463" s="61" t="n">
        <v>-6275.81154577733</v>
      </c>
      <c r="I463" s="61" t="n">
        <v>-32712.1474685767</v>
      </c>
      <c r="J463" s="61" t="n">
        <v>-16000</v>
      </c>
      <c r="K463" s="61" t="n">
        <f aca="false">J463-G463</f>
        <v>-2176.7949766748</v>
      </c>
    </row>
    <row r="464" customFormat="false" ht="12.75" hidden="false" customHeight="false" outlineLevel="0" collapsed="false">
      <c r="A464" s="48" t="n">
        <v>37196</v>
      </c>
      <c r="B464" s="61" t="n">
        <v>29530.7945073332</v>
      </c>
      <c r="C464" s="61" t="n">
        <v>21640.3805408841</v>
      </c>
      <c r="D464" s="61" t="n">
        <v>49782.0028672904</v>
      </c>
      <c r="E464" s="61"/>
      <c r="F464" s="48" t="n">
        <v>37196</v>
      </c>
      <c r="G464" s="61" t="n">
        <v>6004.14854430099</v>
      </c>
      <c r="H464" s="61" t="n">
        <v>1732.73908218278</v>
      </c>
      <c r="I464" s="61" t="n">
        <v>14370.2044701289</v>
      </c>
      <c r="J464" s="61" t="n">
        <v>12000</v>
      </c>
      <c r="K464" s="61" t="n">
        <f aca="false">J464-G464</f>
        <v>5995.85145569901</v>
      </c>
    </row>
    <row r="465" customFormat="false" ht="12.75" hidden="false" customHeight="false" outlineLevel="0" collapsed="false">
      <c r="A465" s="48"/>
    </row>
    <row r="466" customFormat="false" ht="12.75" hidden="false" customHeight="false" outlineLevel="0" collapsed="false">
      <c r="A466" s="48"/>
      <c r="F466" s="0" t="s">
        <v>20</v>
      </c>
      <c r="G466" s="61" t="n">
        <f aca="false">SUM(G3:G464)</f>
        <v>1114013.83934118</v>
      </c>
      <c r="H466" s="61" t="n">
        <f aca="false">SUM(H3:H464)</f>
        <v>742149.39163866</v>
      </c>
      <c r="I466" s="61" t="n">
        <f aca="false">G466+H466</f>
        <v>1856163.23097984</v>
      </c>
    </row>
    <row r="467" customFormat="false" ht="12.75" hidden="false" customHeight="false" outlineLevel="0" collapsed="false">
      <c r="A467" s="48"/>
      <c r="F467" s="0" t="n">
        <v>2001</v>
      </c>
      <c r="G467" s="61" t="n">
        <f aca="false">SUM(G254:G464)</f>
        <v>-13131.6247724866</v>
      </c>
      <c r="H467" s="61" t="n">
        <f aca="false">SUM(H254:H464)</f>
        <v>364495.36864128</v>
      </c>
      <c r="I467" s="61" t="n">
        <f aca="false">G467+H467</f>
        <v>351363.743868794</v>
      </c>
    </row>
    <row r="468" customFormat="false" ht="12.75" hidden="false" customHeight="false" outlineLevel="0" collapsed="false">
      <c r="F468" s="0" t="n">
        <v>2000</v>
      </c>
      <c r="G468" s="61" t="n">
        <f aca="false">G466-G467</f>
        <v>1127145.46411367</v>
      </c>
      <c r="H468" s="61" t="n">
        <f aca="false">H466-H467</f>
        <v>377654.02299738</v>
      </c>
      <c r="I468" s="61" t="n">
        <f aca="false">G468+H468</f>
        <v>1504799.48711105</v>
      </c>
    </row>
  </sheetData>
  <mergeCells count="2">
    <mergeCell ref="A1:D1"/>
    <mergeCell ref="G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8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M4" activePane="bottomRight" state="frozen"/>
      <selection pane="topLeft" activeCell="A1" activeCellId="0" sqref="A1"/>
      <selection pane="topRight" activeCell="M1" activeCellId="0" sqref="M1"/>
      <selection pane="bottomLeft" activeCell="A4" activeCellId="0" sqref="A4"/>
      <selection pane="bottomRight" activeCell="AC4" activeCellId="0" sqref="A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4" min="4" style="0" width="10.71"/>
    <col collapsed="false" customWidth="true" hidden="false" outlineLevel="0" max="5" min="5" style="0" width="5.85"/>
    <col collapsed="false" customWidth="true" hidden="false" outlineLevel="0" max="8" min="6" style="0" width="12.85"/>
    <col collapsed="false" customWidth="true" hidden="false" outlineLevel="0" max="9" min="9" style="0" width="7.28"/>
    <col collapsed="false" customWidth="true" hidden="false" outlineLevel="0" max="10" min="10" style="0" width="11.85"/>
    <col collapsed="false" customWidth="true" hidden="false" outlineLevel="0" max="11" min="11" style="0" width="9.7"/>
    <col collapsed="false" customWidth="true" hidden="false" outlineLevel="0" max="12" min="12" style="0" width="16.7"/>
    <col collapsed="false" customWidth="true" hidden="false" outlineLevel="0" max="13" min="13" style="0" width="12.42"/>
    <col collapsed="false" customWidth="true" hidden="true" outlineLevel="0" max="14" min="14" style="0" width="12.28"/>
    <col collapsed="false" customWidth="true" hidden="true" outlineLevel="0" max="15" min="15" style="0" width="16.84"/>
    <col collapsed="false" customWidth="true" hidden="true" outlineLevel="0" max="17" min="16" style="0" width="12.28"/>
    <col collapsed="false" customWidth="true" hidden="true" outlineLevel="0" max="18" min="18" style="0" width="15.56"/>
    <col collapsed="false" customWidth="true" hidden="true" outlineLevel="0" max="19" min="19" style="0" width="13.56"/>
    <col collapsed="false" customWidth="true" hidden="false" outlineLevel="0" max="20" min="20" style="0" width="11.85"/>
    <col collapsed="false" customWidth="true" hidden="false" outlineLevel="0" max="21" min="21" style="0" width="3.85"/>
    <col collapsed="false" customWidth="true" hidden="false" outlineLevel="0" max="22" min="22" style="0" width="13.14"/>
    <col collapsed="false" customWidth="true" hidden="false" outlineLevel="0" max="23" min="23" style="0" width="11.85"/>
    <col collapsed="false" customWidth="true" hidden="false" outlineLevel="0" max="24" min="24" style="0" width="11.7"/>
    <col collapsed="false" customWidth="true" hidden="false" outlineLevel="0" max="25" min="25" style="0" width="13.85"/>
    <col collapsed="false" customWidth="true" hidden="false" outlineLevel="0" max="26" min="26" style="0" width="11.28"/>
    <col collapsed="false" customWidth="true" hidden="false" outlineLevel="0" max="27" min="27" style="0" width="12.85"/>
    <col collapsed="false" customWidth="true" hidden="false" outlineLevel="0" max="28" min="28" style="0" width="14.85"/>
    <col collapsed="false" customWidth="true" hidden="false" outlineLevel="0" max="29" min="29" style="0" width="12.7"/>
    <col collapsed="false" customWidth="true" hidden="false" outlineLevel="0" max="30" min="30" style="0" width="11.28"/>
  </cols>
  <sheetData>
    <row r="1" customFormat="false" ht="16.5" hidden="false" customHeight="false" outlineLevel="0" collapsed="false">
      <c r="K1" s="4" t="s">
        <v>21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customFormat="false" ht="15.75" hidden="false" customHeight="false" outlineLevel="0" collapsed="false">
      <c r="A2" s="54" t="s">
        <v>15</v>
      </c>
      <c r="B2" s="54"/>
      <c r="C2" s="54"/>
      <c r="D2" s="54"/>
      <c r="F2" s="54" t="s">
        <v>16</v>
      </c>
      <c r="G2" s="54"/>
      <c r="H2" s="54"/>
      <c r="K2" s="4" t="s">
        <v>15</v>
      </c>
      <c r="L2" s="4"/>
      <c r="M2" s="4"/>
      <c r="N2" s="4"/>
      <c r="O2" s="4"/>
      <c r="P2" s="4"/>
      <c r="Q2" s="4"/>
      <c r="R2" s="4"/>
      <c r="S2" s="4"/>
      <c r="T2" s="4"/>
      <c r="U2" s="63"/>
      <c r="V2" s="4" t="s">
        <v>16</v>
      </c>
      <c r="W2" s="4"/>
      <c r="X2" s="4"/>
      <c r="Y2" s="4"/>
      <c r="Z2" s="4"/>
      <c r="AA2" s="4"/>
      <c r="AB2" s="4"/>
      <c r="AC2" s="4"/>
      <c r="AD2" s="4"/>
    </row>
    <row r="3" customFormat="false" ht="13.5" hidden="false" customHeight="false" outlineLevel="0" collapsed="false">
      <c r="A3" s="56" t="s">
        <v>2</v>
      </c>
      <c r="B3" s="57" t="s">
        <v>17</v>
      </c>
      <c r="C3" s="57" t="s">
        <v>18</v>
      </c>
      <c r="D3" s="58" t="s">
        <v>19</v>
      </c>
      <c r="F3" s="60" t="s">
        <v>17</v>
      </c>
      <c r="G3" s="58" t="s">
        <v>18</v>
      </c>
      <c r="H3" s="60" t="s">
        <v>19</v>
      </c>
      <c r="K3" s="64" t="s">
        <v>2</v>
      </c>
      <c r="L3" s="9" t="s">
        <v>22</v>
      </c>
      <c r="M3" s="9" t="s">
        <v>4</v>
      </c>
      <c r="N3" s="9" t="s">
        <v>5</v>
      </c>
      <c r="O3" s="10" t="s">
        <v>23</v>
      </c>
      <c r="P3" s="65" t="s">
        <v>24</v>
      </c>
      <c r="Q3" s="65" t="s">
        <v>5</v>
      </c>
      <c r="R3" s="66" t="s">
        <v>25</v>
      </c>
      <c r="S3" s="67" t="s">
        <v>26</v>
      </c>
      <c r="T3" s="66" t="s">
        <v>5</v>
      </c>
      <c r="U3" s="68"/>
      <c r="V3" s="69" t="s">
        <v>27</v>
      </c>
      <c r="W3" s="70" t="s">
        <v>28</v>
      </c>
      <c r="X3" s="70" t="s">
        <v>5</v>
      </c>
      <c r="Y3" s="71" t="s">
        <v>29</v>
      </c>
      <c r="Z3" s="72" t="s">
        <v>30</v>
      </c>
      <c r="AA3" s="72" t="s">
        <v>31</v>
      </c>
      <c r="AB3" s="73" t="s">
        <v>32</v>
      </c>
      <c r="AC3" s="73" t="s">
        <v>33</v>
      </c>
      <c r="AD3" s="74" t="s">
        <v>31</v>
      </c>
    </row>
    <row r="4" customFormat="false" ht="12.75" hidden="false" customHeight="false" outlineLevel="0" collapsed="false">
      <c r="A4" s="48" t="n">
        <v>36529</v>
      </c>
      <c r="B4" s="61" t="n">
        <v>6202</v>
      </c>
      <c r="C4" s="61" t="n">
        <v>15005</v>
      </c>
      <c r="D4" s="61" t="n">
        <v>18953.1278477548</v>
      </c>
      <c r="E4" s="61"/>
      <c r="F4" s="61" t="n">
        <v>-60</v>
      </c>
      <c r="G4" s="61" t="n">
        <v>4334.13811136136</v>
      </c>
      <c r="H4" s="61" t="n">
        <v>4377.83786063254</v>
      </c>
      <c r="J4" s="75" t="n">
        <v>36529</v>
      </c>
      <c r="K4" s="76" t="n">
        <v>36529</v>
      </c>
      <c r="L4" s="77" t="n">
        <f aca="false">(VLOOKUP(K4,$A$3:$D$465,2,FALSE())*1000*-1)</f>
        <v>-6202000</v>
      </c>
      <c r="M4" s="78" t="n">
        <f aca="false">VLOOKUP(K4,'NG Summary by Day'!$L$21:$N$480,3,FALSE())</f>
        <v>-6201912.75608392</v>
      </c>
      <c r="N4" s="79" t="n">
        <f aca="false">L4-M4</f>
        <v>-87.2439160803333</v>
      </c>
      <c r="O4" s="77" t="n">
        <f aca="false">(VLOOKUP(K4,$A$3:$D$465,3,FALSE()))*1000*-1</f>
        <v>-15005000</v>
      </c>
      <c r="P4" s="78" t="s">
        <v>34</v>
      </c>
      <c r="Q4" s="79"/>
      <c r="R4" s="77" t="n">
        <f aca="false">(VLOOKUP(K4,'BNK Org Sheet'!$A$2:$D$464,4,FALSE()))*1000*-1</f>
        <v>-18953127.8477548</v>
      </c>
      <c r="S4" s="78" t="n">
        <f aca="false">VLOOKUP(K4,CORP!$A$14:$D4526,3,FALSE())</f>
        <v>-15744706.7188574</v>
      </c>
      <c r="T4" s="80" t="n">
        <f aca="false">R4-S4</f>
        <v>-3208421.1288974</v>
      </c>
      <c r="V4" s="77" t="n">
        <f aca="false">(VLOOKUP(K4,'BNK Org Sheet'!$F$2:$I$464,2,FALSE()))*1000</f>
        <v>-60000</v>
      </c>
      <c r="W4" s="78" t="n">
        <f aca="false">VLOOKUP(K4,'NG Summary by Day'!$T$20:$W$486,4,FALSE())</f>
        <v>-163118.664199999</v>
      </c>
      <c r="X4" s="81" t="n">
        <f aca="false">V4-W4</f>
        <v>103118.664199999</v>
      </c>
      <c r="Y4" s="77" t="n">
        <f aca="false">VLOOKUP(K4,'BNK Org Sheet'!$F$2:$I$464,3,FALSE())*1000</f>
        <v>4334138.11136136</v>
      </c>
      <c r="Z4" s="30" t="s">
        <v>35</v>
      </c>
      <c r="AA4" s="82"/>
      <c r="AB4" s="77" t="n">
        <f aca="false">VLOOKUP(K4,'BNK Org Sheet'!$F$2:$I$464,4,FALSE())*1000</f>
        <v>4377837.86063254</v>
      </c>
      <c r="AC4" s="78" t="n">
        <f aca="false">VLOOKUP(K4,'NG Summary by Day'!$AG$20:$AJ$532,4,FALSE())</f>
        <v>1538519.23526136</v>
      </c>
      <c r="AD4" s="81" t="n">
        <f aca="false">AB4-AC4</f>
        <v>2839318.62537118</v>
      </c>
    </row>
    <row r="5" customFormat="false" ht="12.75" hidden="false" customHeight="false" outlineLevel="0" collapsed="false">
      <c r="A5" s="48" t="n">
        <v>36530</v>
      </c>
      <c r="B5" s="61" t="n">
        <v>8340</v>
      </c>
      <c r="C5" s="61" t="n">
        <v>15001</v>
      </c>
      <c r="D5" s="61" t="n">
        <v>20097.5422357988</v>
      </c>
      <c r="E5" s="61"/>
      <c r="F5" s="61" t="n">
        <v>-71</v>
      </c>
      <c r="G5" s="61" t="n">
        <v>314.492706650229</v>
      </c>
      <c r="H5" s="61" t="n">
        <v>7173.21776534191</v>
      </c>
      <c r="J5" s="75" t="n">
        <v>36530</v>
      </c>
      <c r="K5" s="76" t="n">
        <v>36530</v>
      </c>
      <c r="L5" s="83" t="n">
        <f aca="false">(VLOOKUP(K5,$A$3:$D$465,2,FALSE())*1000*-1)</f>
        <v>-8340000</v>
      </c>
      <c r="M5" s="30" t="n">
        <f aca="false">VLOOKUP(K5,'NG Summary by Day'!$L$21:$N$480,3,FALSE())</f>
        <v>-8339805.12634866</v>
      </c>
      <c r="N5" s="82" t="n">
        <f aca="false">L5-M5</f>
        <v>-194.873651339673</v>
      </c>
      <c r="O5" s="83" t="n">
        <f aca="false">(VLOOKUP(K5,$A$3:$D$465,3,FALSE()))*1000*-1</f>
        <v>-15001000</v>
      </c>
      <c r="P5" s="30" t="s">
        <v>34</v>
      </c>
      <c r="Q5" s="82"/>
      <c r="R5" s="83" t="n">
        <f aca="false">(VLOOKUP(K5,'BNK Org Sheet'!$A$2:$D$464,4,FALSE()))*1000*-1</f>
        <v>-20097542.2357988</v>
      </c>
      <c r="S5" s="30" t="n">
        <f aca="false">VLOOKUP(K5,CORP!$A$14:$D4527,3,FALSE())</f>
        <v>-18244224.3037318</v>
      </c>
      <c r="T5" s="84" t="n">
        <f aca="false">R5-S5</f>
        <v>-1853317.93206698</v>
      </c>
      <c r="V5" s="83" t="n">
        <f aca="false">(VLOOKUP(K5,'BNK Org Sheet'!$F$2:$I$464,2,FALSE()))*1000</f>
        <v>-71000</v>
      </c>
      <c r="W5" s="30" t="n">
        <f aca="false">VLOOKUP(K5,'NG Summary by Day'!$T$20:$W$486,4,FALSE())</f>
        <v>2777484.9227</v>
      </c>
      <c r="X5" s="85" t="n">
        <f aca="false">V5-W5</f>
        <v>-2848484.9227</v>
      </c>
      <c r="Y5" s="83" t="n">
        <f aca="false">VLOOKUP(K5,'BNK Org Sheet'!$F$2:$I$464,3,FALSE())*1000</f>
        <v>314492.706650229</v>
      </c>
      <c r="Z5" s="30" t="s">
        <v>35</v>
      </c>
      <c r="AA5" s="82"/>
      <c r="AB5" s="83" t="n">
        <f aca="false">VLOOKUP(K5,'BNK Org Sheet'!$F$2:$I$464,4,FALSE())*1000</f>
        <v>7173217.76534191</v>
      </c>
      <c r="AC5" s="30" t="n">
        <f aca="false">VLOOKUP(K5,'NG Summary by Day'!$AG$20:$AJ$532,4,FALSE())</f>
        <v>3150650.12145023</v>
      </c>
      <c r="AD5" s="85" t="n">
        <f aca="false">AB5-AC5</f>
        <v>4022567.64389168</v>
      </c>
    </row>
    <row r="6" customFormat="false" ht="12.75" hidden="false" customHeight="false" outlineLevel="0" collapsed="false">
      <c r="A6" s="48" t="n">
        <v>36531</v>
      </c>
      <c r="B6" s="61" t="n">
        <v>7958</v>
      </c>
      <c r="C6" s="61" t="n">
        <v>14773</v>
      </c>
      <c r="D6" s="61" t="n">
        <v>19458.5242666618</v>
      </c>
      <c r="E6" s="61"/>
      <c r="F6" s="61" t="n">
        <v>-63</v>
      </c>
      <c r="G6" s="61" t="n">
        <v>1796.68654355904</v>
      </c>
      <c r="H6" s="61" t="n">
        <v>689.756646531092</v>
      </c>
      <c r="J6" s="75" t="n">
        <v>36531</v>
      </c>
      <c r="K6" s="76" t="n">
        <v>36531</v>
      </c>
      <c r="L6" s="83" t="n">
        <f aca="false">(VLOOKUP(K6,$A$3:$D$465,2,FALSE())*1000*-1)</f>
        <v>-7958000</v>
      </c>
      <c r="M6" s="30" t="n">
        <f aca="false">VLOOKUP(K6,'NG Summary by Day'!$L$21:$N$480,3,FALSE())</f>
        <v>-7957998.98149644</v>
      </c>
      <c r="N6" s="82" t="n">
        <f aca="false">L6-M6</f>
        <v>-1.0185035597533</v>
      </c>
      <c r="O6" s="83" t="n">
        <f aca="false">(VLOOKUP(K6,$A$3:$D$465,3,FALSE()))*1000*-1</f>
        <v>-14773000</v>
      </c>
      <c r="P6" s="30" t="s">
        <v>34</v>
      </c>
      <c r="Q6" s="82"/>
      <c r="R6" s="83" t="n">
        <f aca="false">(VLOOKUP(K6,'BNK Org Sheet'!$A$2:$D$464,4,FALSE()))*1000*-1</f>
        <v>-19458524.2666618</v>
      </c>
      <c r="S6" s="30" t="n">
        <f aca="false">VLOOKUP(K6,CORP!$A$14:$D4528,3,FALSE())</f>
        <v>-17757573.1060035</v>
      </c>
      <c r="T6" s="84" t="n">
        <f aca="false">R6-S6</f>
        <v>-1700951.16065829</v>
      </c>
      <c r="V6" s="83" t="n">
        <f aca="false">(VLOOKUP(K6,'BNK Org Sheet'!$F$2:$I$464,2,FALSE()))*1000</f>
        <v>-63000</v>
      </c>
      <c r="W6" s="30" t="n">
        <f aca="false">VLOOKUP(K6,'NG Summary by Day'!$T$20:$W$486,4,FALSE())</f>
        <v>-1569005.6477</v>
      </c>
      <c r="X6" s="85" t="n">
        <f aca="false">V6-W6</f>
        <v>1506005.6477</v>
      </c>
      <c r="Y6" s="83" t="n">
        <f aca="false">VLOOKUP(K6,'BNK Org Sheet'!$F$2:$I$464,3,FALSE())*1000</f>
        <v>1796686.54355904</v>
      </c>
      <c r="Z6" s="30" t="s">
        <v>35</v>
      </c>
      <c r="AA6" s="82"/>
      <c r="AB6" s="83" t="n">
        <f aca="false">VLOOKUP(K6,'BNK Org Sheet'!$F$2:$I$464,4,FALSE())*1000</f>
        <v>689756.646531092</v>
      </c>
      <c r="AC6" s="30" t="n">
        <f aca="false">VLOOKUP(K6,'NG Summary by Day'!$AG$20:$AJ$532,4,FALSE())</f>
        <v>-818623.157240964</v>
      </c>
      <c r="AD6" s="85" t="n">
        <f aca="false">AB6-AC6</f>
        <v>1508379.80377206</v>
      </c>
    </row>
    <row r="7" customFormat="false" ht="12.75" hidden="false" customHeight="false" outlineLevel="0" collapsed="false">
      <c r="A7" s="48" t="n">
        <v>36532</v>
      </c>
      <c r="B7" s="61" t="n">
        <v>4622</v>
      </c>
      <c r="C7" s="61" t="n">
        <v>9435</v>
      </c>
      <c r="D7" s="61" t="n">
        <v>14673.9862339321</v>
      </c>
      <c r="E7" s="61"/>
      <c r="F7" s="61" t="n">
        <v>2168</v>
      </c>
      <c r="G7" s="61" t="n">
        <v>1810.70335639717</v>
      </c>
      <c r="H7" s="61" t="n">
        <v>15634.9287264481</v>
      </c>
      <c r="J7" s="75" t="n">
        <v>36532</v>
      </c>
      <c r="K7" s="76" t="n">
        <v>36532</v>
      </c>
      <c r="L7" s="83" t="n">
        <f aca="false">(VLOOKUP(K7,$A$3:$D$465,2,FALSE())*1000*-1)</f>
        <v>-4622000</v>
      </c>
      <c r="M7" s="30" t="n">
        <f aca="false">VLOOKUP(K7,'NG Summary by Day'!$L$21:$N$480,3,FALSE())</f>
        <v>-4621706.18694032</v>
      </c>
      <c r="N7" s="82" t="n">
        <f aca="false">L7-M7</f>
        <v>-293.813059680164</v>
      </c>
      <c r="O7" s="83" t="n">
        <f aca="false">(VLOOKUP(K7,$A$3:$D$465,3,FALSE()))*1000*-1</f>
        <v>-9435000</v>
      </c>
      <c r="P7" s="30" t="s">
        <v>34</v>
      </c>
      <c r="Q7" s="82"/>
      <c r="R7" s="83" t="n">
        <f aca="false">(VLOOKUP(K7,'BNK Org Sheet'!$A$2:$D$464,4,FALSE()))*1000*-1</f>
        <v>-14673986.2339321</v>
      </c>
      <c r="S7" s="30" t="n">
        <f aca="false">VLOOKUP(K7,CORP!$A$14:$D4529,3,FALSE())</f>
        <v>-11840441.0372701</v>
      </c>
      <c r="T7" s="84" t="n">
        <f aca="false">R7-S7</f>
        <v>-2833545.19666199</v>
      </c>
      <c r="V7" s="83" t="n">
        <f aca="false">(VLOOKUP(K7,'BNK Org Sheet'!$F$2:$I$464,2,FALSE()))*1000</f>
        <v>2168000</v>
      </c>
      <c r="W7" s="30" t="n">
        <f aca="false">VLOOKUP(K7,'NG Summary by Day'!$T$20:$W$486,4,FALSE())</f>
        <v>2671608.625</v>
      </c>
      <c r="X7" s="85" t="n">
        <f aca="false">V7-W7</f>
        <v>-503608.625</v>
      </c>
      <c r="Y7" s="83" t="n">
        <f aca="false">VLOOKUP(K7,'BNK Org Sheet'!$F$2:$I$464,3,FALSE())*1000</f>
        <v>1810703.35639717</v>
      </c>
      <c r="Z7" s="30" t="s">
        <v>35</v>
      </c>
      <c r="AA7" s="82"/>
      <c r="AB7" s="83" t="n">
        <f aca="false">VLOOKUP(K7,'BNK Org Sheet'!$F$2:$I$464,4,FALSE())*1000</f>
        <v>15634928.7264481</v>
      </c>
      <c r="AC7" s="30" t="n">
        <f aca="false">VLOOKUP(K7,'NG Summary by Day'!$AG$20:$AJ$532,4,FALSE())</f>
        <v>15144345.4556972</v>
      </c>
      <c r="AD7" s="85" t="n">
        <f aca="false">AB7-AC7</f>
        <v>490583.270750852</v>
      </c>
    </row>
    <row r="8" customFormat="false" ht="12.75" hidden="false" customHeight="false" outlineLevel="0" collapsed="false">
      <c r="A8" s="48" t="n">
        <v>36535</v>
      </c>
      <c r="B8" s="61" t="n">
        <v>4105</v>
      </c>
      <c r="C8" s="61" t="n">
        <v>14660</v>
      </c>
      <c r="D8" s="61" t="n">
        <v>18279.3547269853</v>
      </c>
      <c r="E8" s="61"/>
      <c r="F8" s="61" t="n">
        <v>22</v>
      </c>
      <c r="G8" s="61" t="n">
        <v>1352.36877597077</v>
      </c>
      <c r="H8" s="61" t="n">
        <v>1848.66083044543</v>
      </c>
      <c r="J8" s="75" t="n">
        <v>36535</v>
      </c>
      <c r="K8" s="76" t="n">
        <v>36535</v>
      </c>
      <c r="L8" s="83" t="n">
        <f aca="false">(VLOOKUP(K8,$A$3:$D$465,2,FALSE())*1000*-1)</f>
        <v>-4105000</v>
      </c>
      <c r="M8" s="30" t="n">
        <f aca="false">VLOOKUP(K8,'NG Summary by Day'!$L$21:$N$480,3,FALSE())</f>
        <v>-4105370.71894255</v>
      </c>
      <c r="N8" s="82" t="n">
        <f aca="false">L8-M8</f>
        <v>370.718942550011</v>
      </c>
      <c r="O8" s="83" t="n">
        <f aca="false">(VLOOKUP(K8,$A$3:$D$465,3,FALSE()))*1000*-1</f>
        <v>-14660000</v>
      </c>
      <c r="P8" s="30" t="s">
        <v>34</v>
      </c>
      <c r="Q8" s="82"/>
      <c r="R8" s="83" t="n">
        <f aca="false">(VLOOKUP(K8,'BNK Org Sheet'!$A$2:$D$464,4,FALSE()))*1000*-1</f>
        <v>-18279354.7269853</v>
      </c>
      <c r="S8" s="30" t="n">
        <f aca="false">VLOOKUP(K8,CORP!$A$14:$D4530,3,FALSE())</f>
        <v>-16296751.3212919</v>
      </c>
      <c r="T8" s="84" t="n">
        <f aca="false">R8-S8</f>
        <v>-1982603.40569335</v>
      </c>
      <c r="V8" s="83" t="n">
        <f aca="false">(VLOOKUP(K8,'BNK Org Sheet'!$F$2:$I$464,2,FALSE()))*1000</f>
        <v>22000</v>
      </c>
      <c r="W8" s="30" t="n">
        <f aca="false">VLOOKUP(K8,'NG Summary by Day'!$T$20:$W$486,4,FALSE())</f>
        <v>1328418.5924</v>
      </c>
      <c r="X8" s="85" t="n">
        <f aca="false">V8-W8</f>
        <v>-1306418.5924</v>
      </c>
      <c r="Y8" s="83" t="n">
        <f aca="false">VLOOKUP(K8,'BNK Org Sheet'!$F$2:$I$464,3,FALSE())*1000</f>
        <v>1352368.77597077</v>
      </c>
      <c r="Z8" s="30" t="s">
        <v>35</v>
      </c>
      <c r="AA8" s="82"/>
      <c r="AB8" s="83" t="n">
        <f aca="false">VLOOKUP(K8,'BNK Org Sheet'!$F$2:$I$464,4,FALSE())*1000</f>
        <v>1848660.83044543</v>
      </c>
      <c r="AC8" s="30" t="n">
        <f aca="false">VLOOKUP(K8,'NG Summary by Day'!$AG$20:$AJ$532,4,FALSE())</f>
        <v>4181186.74807077</v>
      </c>
      <c r="AD8" s="85" t="n">
        <f aca="false">AB8-AC8</f>
        <v>-2332525.91762535</v>
      </c>
    </row>
    <row r="9" customFormat="false" ht="12.75" hidden="false" customHeight="false" outlineLevel="0" collapsed="false">
      <c r="A9" s="48" t="n">
        <v>36536</v>
      </c>
      <c r="B9" s="61" t="n">
        <v>1476</v>
      </c>
      <c r="C9" s="61" t="n">
        <v>14934</v>
      </c>
      <c r="D9" s="61" t="n">
        <v>17903.9551221716</v>
      </c>
      <c r="E9" s="61"/>
      <c r="F9" s="61" t="n">
        <v>-3716</v>
      </c>
      <c r="G9" s="61" t="n">
        <v>-780.075888751127</v>
      </c>
      <c r="H9" s="61" t="n">
        <v>-7437.82562829548</v>
      </c>
      <c r="J9" s="75" t="n">
        <v>36536</v>
      </c>
      <c r="K9" s="76" t="n">
        <v>36536</v>
      </c>
      <c r="L9" s="83" t="n">
        <f aca="false">(VLOOKUP(K9,$A$3:$D$465,2,FALSE())*1000*-1)</f>
        <v>-1476000</v>
      </c>
      <c r="M9" s="30" t="n">
        <f aca="false">VLOOKUP(K9,'NG Summary by Day'!$L$21:$N$480,3,FALSE())</f>
        <v>-1476289.3363855</v>
      </c>
      <c r="N9" s="82" t="n">
        <f aca="false">L9-M9</f>
        <v>289.336385499919</v>
      </c>
      <c r="O9" s="83" t="n">
        <f aca="false">(VLOOKUP(K9,$A$3:$D$465,3,FALSE()))*1000*-1</f>
        <v>-14934000</v>
      </c>
      <c r="P9" s="30" t="s">
        <v>34</v>
      </c>
      <c r="Q9" s="82"/>
      <c r="R9" s="83" t="n">
        <f aca="false">(VLOOKUP(K9,'BNK Org Sheet'!$A$2:$D$464,4,FALSE()))*1000*-1</f>
        <v>-17903955.1221716</v>
      </c>
      <c r="S9" s="30" t="n">
        <f aca="false">VLOOKUP(K9,CORP!$A$14:$D4531,3,FALSE())</f>
        <v>-16139578.5942496</v>
      </c>
      <c r="T9" s="84" t="n">
        <f aca="false">R9-S9</f>
        <v>-1764376.52792203</v>
      </c>
      <c r="V9" s="83" t="n">
        <f aca="false">(VLOOKUP(K9,'BNK Org Sheet'!$F$2:$I$464,2,FALSE()))*1000</f>
        <v>-3716000</v>
      </c>
      <c r="W9" s="30" t="n">
        <f aca="false">VLOOKUP(K9,'NG Summary by Day'!$T$20:$W$486,4,FALSE())</f>
        <v>-2087654.6124</v>
      </c>
      <c r="X9" s="85" t="n">
        <f aca="false">V9-W9</f>
        <v>-1628345.3876</v>
      </c>
      <c r="Y9" s="83" t="n">
        <f aca="false">VLOOKUP(K9,'BNK Org Sheet'!$F$2:$I$464,3,FALSE())*1000</f>
        <v>-780075.888751127</v>
      </c>
      <c r="Z9" s="30" t="s">
        <v>35</v>
      </c>
      <c r="AA9" s="82"/>
      <c r="AB9" s="83" t="n">
        <f aca="false">VLOOKUP(K9,'BNK Org Sheet'!$F$2:$I$464,4,FALSE())*1000</f>
        <v>-7437825.62829548</v>
      </c>
      <c r="AC9" s="30" t="n">
        <f aca="false">VLOOKUP(K9,'NG Summary by Day'!$AG$20:$AJ$532,4,FALSE())</f>
        <v>-4792225.07952738</v>
      </c>
      <c r="AD9" s="85" t="n">
        <f aca="false">AB9-AC9</f>
        <v>-2645600.5487681</v>
      </c>
    </row>
    <row r="10" customFormat="false" ht="12.75" hidden="false" customHeight="false" outlineLevel="0" collapsed="false">
      <c r="A10" s="48" t="n">
        <v>36537</v>
      </c>
      <c r="B10" s="61" t="n">
        <v>878</v>
      </c>
      <c r="C10" s="61" t="n">
        <v>14598</v>
      </c>
      <c r="D10" s="61" t="n">
        <v>17470.2763499307</v>
      </c>
      <c r="E10" s="61"/>
      <c r="F10" s="61" t="n">
        <v>-2650</v>
      </c>
      <c r="G10" s="61" t="n">
        <v>408.727642819151</v>
      </c>
      <c r="H10" s="61" t="n">
        <v>-1836.28975567968</v>
      </c>
      <c r="J10" s="75" t="n">
        <v>36537</v>
      </c>
      <c r="K10" s="76" t="n">
        <v>36537</v>
      </c>
      <c r="L10" s="83" t="n">
        <f aca="false">(VLOOKUP(K10,$A$3:$D$465,2,FALSE())*1000*-1)</f>
        <v>-878000</v>
      </c>
      <c r="M10" s="30" t="n">
        <f aca="false">VLOOKUP(K10,'NG Summary by Day'!$L$21:$N$480,3,FALSE())</f>
        <v>-877881.874720025</v>
      </c>
      <c r="N10" s="82" t="n">
        <f aca="false">L10-M10</f>
        <v>-118.125279975007</v>
      </c>
      <c r="O10" s="83" t="n">
        <f aca="false">(VLOOKUP(K10,$A$3:$D$465,3,FALSE()))*1000*-1</f>
        <v>-14598000</v>
      </c>
      <c r="P10" s="30" t="s">
        <v>34</v>
      </c>
      <c r="Q10" s="82"/>
      <c r="R10" s="83" t="n">
        <f aca="false">(VLOOKUP(K10,'BNK Org Sheet'!$A$2:$D$464,4,FALSE()))*1000*-1</f>
        <v>-17470276.3499307</v>
      </c>
      <c r="S10" s="30" t="n">
        <f aca="false">VLOOKUP(K10,CORP!$A$14:$D4532,3,FALSE())</f>
        <v>-14827487.463335</v>
      </c>
      <c r="T10" s="84" t="n">
        <f aca="false">R10-S10</f>
        <v>-2642788.88659571</v>
      </c>
      <c r="V10" s="83" t="n">
        <f aca="false">(VLOOKUP(K10,'BNK Org Sheet'!$F$2:$I$464,2,FALSE()))*1000</f>
        <v>-2650000</v>
      </c>
      <c r="W10" s="30" t="n">
        <f aca="false">VLOOKUP(K10,'NG Summary by Day'!$T$20:$W$486,4,FALSE())</f>
        <v>-2290677.2806</v>
      </c>
      <c r="X10" s="85" t="n">
        <f aca="false">V10-W10</f>
        <v>-359322.7194</v>
      </c>
      <c r="Y10" s="83" t="n">
        <f aca="false">VLOOKUP(K10,'BNK Org Sheet'!$F$2:$I$464,3,FALSE())*1000</f>
        <v>408727.642819151</v>
      </c>
      <c r="Z10" s="30" t="s">
        <v>35</v>
      </c>
      <c r="AA10" s="82"/>
      <c r="AB10" s="83" t="n">
        <f aca="false">VLOOKUP(K10,'BNK Org Sheet'!$F$2:$I$464,4,FALSE())*1000</f>
        <v>-1836289.75567968</v>
      </c>
      <c r="AC10" s="30" t="n">
        <f aca="false">VLOOKUP(K10,'NG Summary by Day'!$AG$20:$AJ$532,4,FALSE())</f>
        <v>-2228185.09939152</v>
      </c>
      <c r="AD10" s="85" t="n">
        <f aca="false">AB10-AC10</f>
        <v>391895.343711844</v>
      </c>
    </row>
    <row r="11" customFormat="false" ht="12.75" hidden="false" customHeight="false" outlineLevel="0" collapsed="false">
      <c r="A11" s="48" t="n">
        <v>36538</v>
      </c>
      <c r="B11" s="61" t="n">
        <v>825</v>
      </c>
      <c r="C11" s="61" t="n">
        <v>15072</v>
      </c>
      <c r="D11" s="61" t="n">
        <v>18123.7096490568</v>
      </c>
      <c r="E11" s="61"/>
      <c r="F11" s="61" t="n">
        <v>-1224</v>
      </c>
      <c r="G11" s="61" t="n">
        <v>1373.28543480854</v>
      </c>
      <c r="H11" s="61" t="n">
        <v>1430.26502107213</v>
      </c>
      <c r="J11" s="75" t="n">
        <v>36538</v>
      </c>
      <c r="K11" s="76" t="n">
        <v>36538</v>
      </c>
      <c r="L11" s="83" t="n">
        <f aca="false">(VLOOKUP(K11,$A$3:$D$465,2,FALSE())*1000*-1)</f>
        <v>-825000</v>
      </c>
      <c r="M11" s="30" t="n">
        <f aca="false">VLOOKUP(K11,'NG Summary by Day'!$L$21:$N$480,3,FALSE())</f>
        <v>-824868.923256343</v>
      </c>
      <c r="N11" s="82" t="n">
        <f aca="false">L11-M11</f>
        <v>-131.076743657002</v>
      </c>
      <c r="O11" s="83" t="n">
        <f aca="false">(VLOOKUP(K11,$A$3:$D$465,3,FALSE()))*1000*-1</f>
        <v>-15072000</v>
      </c>
      <c r="P11" s="30" t="s">
        <v>34</v>
      </c>
      <c r="Q11" s="82"/>
      <c r="R11" s="83" t="n">
        <f aca="false">(VLOOKUP(K11,'BNK Org Sheet'!$A$2:$D$464,4,FALSE()))*1000*-1</f>
        <v>-18123709.6490568</v>
      </c>
      <c r="S11" s="30" t="n">
        <f aca="false">VLOOKUP(K11,CORP!$A$14:$D4533,3,FALSE())</f>
        <v>-16582157.9921587</v>
      </c>
      <c r="T11" s="84" t="n">
        <f aca="false">R11-S11</f>
        <v>-1541551.6568981</v>
      </c>
      <c r="V11" s="83" t="n">
        <f aca="false">(VLOOKUP(K11,'BNK Org Sheet'!$F$2:$I$464,2,FALSE()))*1000</f>
        <v>-1224000</v>
      </c>
      <c r="W11" s="30" t="n">
        <f aca="false">VLOOKUP(K11,'NG Summary by Day'!$T$20:$W$486,4,FALSE())</f>
        <v>-1480090.9594</v>
      </c>
      <c r="X11" s="85" t="n">
        <f aca="false">V11-W11</f>
        <v>256090.9594</v>
      </c>
      <c r="Y11" s="83" t="n">
        <f aca="false">VLOOKUP(K11,'BNK Org Sheet'!$F$2:$I$464,3,FALSE())*1000</f>
        <v>1373285.43480854</v>
      </c>
      <c r="Z11" s="30" t="s">
        <v>35</v>
      </c>
      <c r="AA11" s="82"/>
      <c r="AB11" s="83" t="n">
        <f aca="false">VLOOKUP(K11,'BNK Org Sheet'!$F$2:$I$464,4,FALSE())*1000</f>
        <v>1430265.02107213</v>
      </c>
      <c r="AC11" s="30" t="n">
        <f aca="false">VLOOKUP(K11,'NG Summary by Day'!$AG$20:$AJ$532,4,FALSE())</f>
        <v>190200.825592187</v>
      </c>
      <c r="AD11" s="85" t="n">
        <f aca="false">AB11-AC11</f>
        <v>1240064.19547994</v>
      </c>
    </row>
    <row r="12" customFormat="false" ht="12.75" hidden="false" customHeight="false" outlineLevel="0" collapsed="false">
      <c r="A12" s="48" t="n">
        <v>36539</v>
      </c>
      <c r="B12" s="61" t="n">
        <v>2108</v>
      </c>
      <c r="C12" s="61" t="n">
        <v>15064</v>
      </c>
      <c r="D12" s="61" t="n">
        <v>18495.285206044</v>
      </c>
      <c r="E12" s="61"/>
      <c r="F12" s="61" t="n">
        <v>16</v>
      </c>
      <c r="G12" s="61" t="n">
        <v>-2202.70995363008</v>
      </c>
      <c r="H12" s="61" t="n">
        <v>2008.04219804655</v>
      </c>
      <c r="J12" s="75" t="n">
        <v>36539</v>
      </c>
      <c r="K12" s="76" t="n">
        <v>36539</v>
      </c>
      <c r="L12" s="83" t="n">
        <f aca="false">(VLOOKUP(K12,$A$3:$D$465,2,FALSE())*1000*-1)</f>
        <v>-2108000</v>
      </c>
      <c r="M12" s="30" t="n">
        <f aca="false">VLOOKUP(K12,'NG Summary by Day'!$L$21:$N$480,3,FALSE())</f>
        <v>-2107686.68693511</v>
      </c>
      <c r="N12" s="82" t="n">
        <f aca="false">L12-M12</f>
        <v>-313.313064890448</v>
      </c>
      <c r="O12" s="83" t="n">
        <f aca="false">(VLOOKUP(K12,$A$3:$D$465,3,FALSE()))*1000*-1</f>
        <v>-15064000</v>
      </c>
      <c r="P12" s="30" t="s">
        <v>34</v>
      </c>
      <c r="Q12" s="82"/>
      <c r="R12" s="83" t="n">
        <f aca="false">(VLOOKUP(K12,'BNK Org Sheet'!$A$2:$D$464,4,FALSE()))*1000*-1</f>
        <v>-18495285.206044</v>
      </c>
      <c r="S12" s="30" t="n">
        <f aca="false">VLOOKUP(K12,CORP!$A$14:$D4534,3,FALSE())</f>
        <v>-16124999.2585271</v>
      </c>
      <c r="T12" s="84" t="n">
        <f aca="false">R12-S12</f>
        <v>-2370285.94751691</v>
      </c>
      <c r="V12" s="83" t="n">
        <f aca="false">(VLOOKUP(K12,'BNK Org Sheet'!$F$2:$I$464,2,FALSE()))*1000</f>
        <v>16000</v>
      </c>
      <c r="W12" s="30" t="n">
        <f aca="false">VLOOKUP(K12,'NG Summary by Day'!$T$20:$W$486,4,FALSE())</f>
        <v>-607076.702799999</v>
      </c>
      <c r="X12" s="85" t="n">
        <f aca="false">V12-W12</f>
        <v>623076.702799999</v>
      </c>
      <c r="Y12" s="83" t="n">
        <f aca="false">VLOOKUP(K12,'BNK Org Sheet'!$F$2:$I$464,3,FALSE())*1000</f>
        <v>-2202709.95363008</v>
      </c>
      <c r="Z12" s="30" t="s">
        <v>35</v>
      </c>
      <c r="AA12" s="82"/>
      <c r="AB12" s="83" t="n">
        <f aca="false">VLOOKUP(K12,'BNK Org Sheet'!$F$2:$I$464,4,FALSE())*1000</f>
        <v>2008042.19804655</v>
      </c>
      <c r="AC12" s="30" t="n">
        <f aca="false">VLOOKUP(K12,'NG Summary by Day'!$AG$20:$AJ$532,4,FALSE())</f>
        <v>2652805.42384757</v>
      </c>
      <c r="AD12" s="85" t="n">
        <f aca="false">AB12-AC12</f>
        <v>-644763.225801021</v>
      </c>
    </row>
    <row r="13" customFormat="false" ht="12.75" hidden="false" customHeight="false" outlineLevel="0" collapsed="false">
      <c r="A13" s="48" t="n">
        <v>36542</v>
      </c>
      <c r="B13" s="61" t="n">
        <v>2108</v>
      </c>
      <c r="C13" s="61" t="n">
        <v>15064</v>
      </c>
      <c r="D13" s="61" t="n">
        <v>18500.5286100941</v>
      </c>
      <c r="E13" s="61"/>
      <c r="F13" s="61" t="n">
        <v>0</v>
      </c>
      <c r="G13" s="61" t="n">
        <v>142.153152352325</v>
      </c>
      <c r="H13" s="61" t="n">
        <v>1613.23354916581</v>
      </c>
      <c r="J13" s="75" t="n">
        <v>36543</v>
      </c>
      <c r="K13" s="76" t="n">
        <v>36543</v>
      </c>
      <c r="L13" s="83" t="n">
        <f aca="false">(VLOOKUP(K13,$A$3:$D$465,2,FALSE())*1000*-1)</f>
        <v>-1548000</v>
      </c>
      <c r="M13" s="30" t="n">
        <f aca="false">VLOOKUP(K13,'NG Summary by Day'!$L$21:$N$480,3,FALSE())</f>
        <v>-1548226.35171445</v>
      </c>
      <c r="N13" s="82" t="n">
        <f aca="false">L13-M13</f>
        <v>226.351714449935</v>
      </c>
      <c r="O13" s="83" t="n">
        <f aca="false">(VLOOKUP(K13,$A$3:$D$465,3,FALSE()))*1000*-1</f>
        <v>-15529000</v>
      </c>
      <c r="P13" s="30" t="s">
        <v>34</v>
      </c>
      <c r="Q13" s="82"/>
      <c r="R13" s="83" t="n">
        <f aca="false">(VLOOKUP(K13,'BNK Org Sheet'!$A$2:$D$464,4,FALSE()))*1000*-1</f>
        <v>-18639358.8246625</v>
      </c>
      <c r="S13" s="30" t="n">
        <f aca="false">VLOOKUP(K13,CORP!$A$14:$D4535,3,FALSE())</f>
        <v>-16605195.1807134</v>
      </c>
      <c r="T13" s="84" t="n">
        <f aca="false">R13-S13</f>
        <v>-2034163.64394906</v>
      </c>
      <c r="V13" s="83" t="n">
        <f aca="false">(VLOOKUP(K13,'BNK Org Sheet'!$F$2:$I$464,2,FALSE()))*1000</f>
        <v>611000</v>
      </c>
      <c r="W13" s="30" t="n">
        <f aca="false">VLOOKUP(K13,'NG Summary by Day'!$T$20:$W$486,4,FALSE())</f>
        <v>-560994.073100001</v>
      </c>
      <c r="X13" s="85" t="n">
        <f aca="false">V13-W13</f>
        <v>1171994.0731</v>
      </c>
      <c r="Y13" s="83" t="n">
        <f aca="false">VLOOKUP(K13,'BNK Org Sheet'!$F$2:$I$464,3,FALSE())*1000</f>
        <v>229141.900667528</v>
      </c>
      <c r="Z13" s="30" t="s">
        <v>35</v>
      </c>
      <c r="AA13" s="82"/>
      <c r="AB13" s="83" t="n">
        <f aca="false">VLOOKUP(K13,'BNK Org Sheet'!$F$2:$I$464,4,FALSE())*1000</f>
        <v>6742829.20980687</v>
      </c>
      <c r="AC13" s="30" t="n">
        <f aca="false">VLOOKUP(K13,'NG Summary by Day'!$AG$20:$AJ$532,4,FALSE())</f>
        <v>2247593.19149834</v>
      </c>
      <c r="AD13" s="85" t="n">
        <f aca="false">AB13-AC13</f>
        <v>4495236.01830853</v>
      </c>
    </row>
    <row r="14" customFormat="false" ht="12.75" hidden="false" customHeight="false" outlineLevel="0" collapsed="false">
      <c r="A14" s="48" t="n">
        <v>36543</v>
      </c>
      <c r="B14" s="61" t="n">
        <v>1548</v>
      </c>
      <c r="C14" s="61" t="n">
        <v>15529</v>
      </c>
      <c r="D14" s="61" t="n">
        <v>18639.3588246625</v>
      </c>
      <c r="E14" s="61"/>
      <c r="F14" s="61" t="n">
        <v>611</v>
      </c>
      <c r="G14" s="61" t="n">
        <v>229.141900667528</v>
      </c>
      <c r="H14" s="61" t="n">
        <v>6742.82920980687</v>
      </c>
      <c r="J14" s="75" t="n">
        <v>36544</v>
      </c>
      <c r="K14" s="76" t="n">
        <v>36544</v>
      </c>
      <c r="L14" s="83" t="n">
        <f aca="false">(VLOOKUP(K14,$A$3:$D$465,2,FALSE())*1000*-1)</f>
        <v>-2733000</v>
      </c>
      <c r="M14" s="30" t="n">
        <f aca="false">VLOOKUP(K14,'NG Summary by Day'!$L$21:$N$480,3,FALSE())</f>
        <v>-2732616.3195705</v>
      </c>
      <c r="N14" s="82" t="n">
        <f aca="false">L14-M14</f>
        <v>-383.680429500062</v>
      </c>
      <c r="O14" s="83" t="n">
        <f aca="false">(VLOOKUP(K14,$A$3:$D$465,3,FALSE()))*1000*-1</f>
        <v>-16814000</v>
      </c>
      <c r="P14" s="30" t="s">
        <v>34</v>
      </c>
      <c r="Q14" s="82"/>
      <c r="R14" s="83" t="n">
        <f aca="false">(VLOOKUP(K14,'BNK Org Sheet'!$A$2:$D$464,4,FALSE()))*1000*-1</f>
        <v>-20263053.6376987</v>
      </c>
      <c r="S14" s="30" t="n">
        <f aca="false">VLOOKUP(K14,CORP!$A$14:$D4536,3,FALSE())</f>
        <v>-19108212.4417082</v>
      </c>
      <c r="T14" s="84" t="n">
        <f aca="false">R14-S14</f>
        <v>-1154841.1959905</v>
      </c>
      <c r="V14" s="83" t="n">
        <f aca="false">(VLOOKUP(K14,'BNK Org Sheet'!$F$2:$I$464,2,FALSE()))*1000</f>
        <v>-1055000</v>
      </c>
      <c r="W14" s="30" t="n">
        <f aca="false">VLOOKUP(K14,'NG Summary by Day'!$T$20:$W$486,4,FALSE())</f>
        <v>-2030192.3746</v>
      </c>
      <c r="X14" s="85" t="n">
        <f aca="false">V14-W14</f>
        <v>975192.3746</v>
      </c>
      <c r="Y14" s="83" t="n">
        <f aca="false">VLOOKUP(K14,'BNK Org Sheet'!$F$2:$I$464,3,FALSE())*1000</f>
        <v>1588703.03675751</v>
      </c>
      <c r="Z14" s="30" t="s">
        <v>35</v>
      </c>
      <c r="AA14" s="82"/>
      <c r="AB14" s="83" t="n">
        <f aca="false">VLOOKUP(K14,'BNK Org Sheet'!$F$2:$I$464,4,FALSE())*1000</f>
        <v>1756538.99064674</v>
      </c>
      <c r="AC14" s="30" t="n">
        <f aca="false">VLOOKUP(K14,'NG Summary by Day'!$AG$20:$AJ$532,4,FALSE())</f>
        <v>3885580.29751757</v>
      </c>
      <c r="AD14" s="85" t="n">
        <f aca="false">AB14-AC14</f>
        <v>-2129041.30687083</v>
      </c>
    </row>
    <row r="15" customFormat="false" ht="12.75" hidden="false" customHeight="false" outlineLevel="0" collapsed="false">
      <c r="A15" s="48" t="n">
        <v>36544</v>
      </c>
      <c r="B15" s="61" t="n">
        <v>2733</v>
      </c>
      <c r="C15" s="61" t="n">
        <v>16814</v>
      </c>
      <c r="D15" s="61" t="n">
        <v>20263.0536376987</v>
      </c>
      <c r="E15" s="61"/>
      <c r="F15" s="61" t="n">
        <v>-1055</v>
      </c>
      <c r="G15" s="61" t="n">
        <v>1588.70303675751</v>
      </c>
      <c r="H15" s="61" t="n">
        <v>1756.53899064674</v>
      </c>
      <c r="J15" s="75" t="n">
        <v>36545</v>
      </c>
      <c r="K15" s="76" t="n">
        <v>36545</v>
      </c>
      <c r="L15" s="83" t="n">
        <f aca="false">(VLOOKUP(K15,$A$3:$D$465,2,FALSE())*1000*-1)</f>
        <v>-5171000</v>
      </c>
      <c r="M15" s="30" t="n">
        <f aca="false">VLOOKUP(K15,'NG Summary by Day'!$L$21:$N$480,3,FALSE())</f>
        <v>-2383585.17680081</v>
      </c>
      <c r="N15" s="82" t="n">
        <f aca="false">L15-M15</f>
        <v>-2787414.82319919</v>
      </c>
      <c r="O15" s="83" t="n">
        <f aca="false">(VLOOKUP(K15,$A$3:$D$465,3,FALSE()))*1000*-1</f>
        <v>-15730000</v>
      </c>
      <c r="P15" s="30" t="s">
        <v>34</v>
      </c>
      <c r="Q15" s="82"/>
      <c r="R15" s="83" t="n">
        <f aca="false">(VLOOKUP(K15,'BNK Org Sheet'!$A$2:$D$464,4,FALSE()))*1000*-1</f>
        <v>-19965032.3123177</v>
      </c>
      <c r="S15" s="30" t="n">
        <f aca="false">VLOOKUP(K15,CORP!$A$14:$D4537,3,FALSE())</f>
        <v>-17175635.2117975</v>
      </c>
      <c r="T15" s="84" t="n">
        <f aca="false">R15-S15</f>
        <v>-2789397.1005202</v>
      </c>
      <c r="V15" s="83" t="n">
        <f aca="false">(VLOOKUP(K15,'BNK Org Sheet'!$F$2:$I$464,2,FALSE()))*1000</f>
        <v>825000</v>
      </c>
      <c r="W15" s="30" t="n">
        <f aca="false">VLOOKUP(K15,'NG Summary by Day'!$T$20:$W$486,4,FALSE())</f>
        <v>3365473.8189</v>
      </c>
      <c r="X15" s="85" t="n">
        <f aca="false">V15-W15</f>
        <v>-2540473.8189</v>
      </c>
      <c r="Y15" s="83" t="n">
        <f aca="false">VLOOKUP(K15,'BNK Org Sheet'!$F$2:$I$464,3,FALSE())*1000</f>
        <v>-3223778.49657338</v>
      </c>
      <c r="Z15" s="30" t="s">
        <v>35</v>
      </c>
      <c r="AA15" s="82"/>
      <c r="AB15" s="83" t="n">
        <f aca="false">VLOOKUP(K15,'BNK Org Sheet'!$F$2:$I$464,4,FALSE())*1000</f>
        <v>2549912.03739856</v>
      </c>
      <c r="AC15" s="30" t="n">
        <f aca="false">VLOOKUP(K15,'NG Summary by Day'!$AG$20:$AJ$532,4,FALSE())</f>
        <v>4344097.67641361</v>
      </c>
      <c r="AD15" s="85" t="n">
        <f aca="false">AB15-AC15</f>
        <v>-1794185.63901505</v>
      </c>
    </row>
    <row r="16" customFormat="false" ht="12.75" hidden="false" customHeight="false" outlineLevel="0" collapsed="false">
      <c r="A16" s="48" t="n">
        <v>36545</v>
      </c>
      <c r="B16" s="61" t="n">
        <v>5171</v>
      </c>
      <c r="C16" s="61" t="n">
        <v>15730</v>
      </c>
      <c r="D16" s="61" t="n">
        <v>19965.0323123177</v>
      </c>
      <c r="E16" s="61"/>
      <c r="F16" s="61" t="n">
        <v>825</v>
      </c>
      <c r="G16" s="61" t="n">
        <v>-3223.77849657338</v>
      </c>
      <c r="H16" s="61" t="n">
        <v>2549.91203739856</v>
      </c>
      <c r="J16" s="75" t="n">
        <v>36546</v>
      </c>
      <c r="K16" s="76" t="n">
        <v>36546</v>
      </c>
      <c r="L16" s="83" t="n">
        <f aca="false">(VLOOKUP(K16,$A$3:$D$465,2,FALSE())*1000*-1)</f>
        <v>-4559000</v>
      </c>
      <c r="M16" s="30" t="n">
        <f aca="false">VLOOKUP(K16,'NG Summary by Day'!$L$21:$N$480,3,FALSE())</f>
        <v>-4558811.67651891</v>
      </c>
      <c r="N16" s="82" t="n">
        <f aca="false">L16-M16</f>
        <v>-188.323481090367</v>
      </c>
      <c r="O16" s="83" t="n">
        <f aca="false">(VLOOKUP(K16,$A$3:$D$465,3,FALSE()))*1000*-1</f>
        <v>-14939000</v>
      </c>
      <c r="P16" s="30" t="s">
        <v>34</v>
      </c>
      <c r="Q16" s="82"/>
      <c r="R16" s="83" t="n">
        <f aca="false">(VLOOKUP(K16,'BNK Org Sheet'!$A$2:$D$464,4,FALSE()))*1000*-1</f>
        <v>-19286015.1720171</v>
      </c>
      <c r="S16" s="30" t="n">
        <f aca="false">VLOOKUP(K16,CORP!$A$14:$D4538,3,FALSE())</f>
        <v>-5901470.10195346</v>
      </c>
      <c r="T16" s="84" t="n">
        <f aca="false">R16-S16</f>
        <v>-13384545.0700636</v>
      </c>
      <c r="V16" s="83" t="n">
        <f aca="false">(VLOOKUP(K16,'BNK Org Sheet'!$F$2:$I$464,2,FALSE()))*1000</f>
        <v>186000</v>
      </c>
      <c r="W16" s="30" t="n">
        <f aca="false">VLOOKUP(K16,'NG Summary by Day'!$T$20:$W$486,4,FALSE())</f>
        <v>-1476850.6212</v>
      </c>
      <c r="X16" s="85" t="n">
        <f aca="false">V16-W16</f>
        <v>1662850.6212</v>
      </c>
      <c r="Y16" s="83" t="n">
        <f aca="false">VLOOKUP(K16,'BNK Org Sheet'!$F$2:$I$464,3,FALSE())*1000</f>
        <v>1349286.69328639</v>
      </c>
      <c r="Z16" s="30" t="s">
        <v>35</v>
      </c>
      <c r="AA16" s="82"/>
      <c r="AB16" s="83" t="n">
        <f aca="false">VLOOKUP(K16,'BNK Org Sheet'!$F$2:$I$464,4,FALSE())*1000</f>
        <v>16012121.5231129</v>
      </c>
      <c r="AC16" s="30" t="n">
        <f aca="false">VLOOKUP(K16,'NG Summary by Day'!$AG$20:$AJ$532,4,FALSE())</f>
        <v>5615735.88174823</v>
      </c>
      <c r="AD16" s="85" t="n">
        <f aca="false">AB16-AC16</f>
        <v>10396385.6413647</v>
      </c>
    </row>
    <row r="17" customFormat="false" ht="12.75" hidden="false" customHeight="false" outlineLevel="0" collapsed="false">
      <c r="A17" s="48" t="n">
        <v>36546</v>
      </c>
      <c r="B17" s="61" t="n">
        <v>4559</v>
      </c>
      <c r="C17" s="61" t="n">
        <v>14939</v>
      </c>
      <c r="D17" s="61" t="n">
        <v>19286.0151720171</v>
      </c>
      <c r="E17" s="61"/>
      <c r="F17" s="61" t="n">
        <v>186</v>
      </c>
      <c r="G17" s="61" t="n">
        <v>1349.28669328639</v>
      </c>
      <c r="H17" s="61" t="n">
        <v>16012.1215231129</v>
      </c>
      <c r="J17" s="75" t="n">
        <v>36549</v>
      </c>
      <c r="K17" s="76" t="n">
        <v>36549</v>
      </c>
      <c r="L17" s="83" t="n">
        <f aca="false">(VLOOKUP(K17,$A$3:$D$465,2,FALSE())*1000*-1)</f>
        <v>-9160000</v>
      </c>
      <c r="M17" s="30" t="n">
        <f aca="false">VLOOKUP(K17,'NG Summary by Day'!$L$21:$N$480,3,FALSE())</f>
        <v>-9160455.54349582</v>
      </c>
      <c r="N17" s="82" t="n">
        <f aca="false">L17-M17</f>
        <v>455.543495820835</v>
      </c>
      <c r="O17" s="83" t="n">
        <f aca="false">(VLOOKUP(K17,$A$3:$D$465,3,FALSE()))*1000*-1</f>
        <v>-15023000</v>
      </c>
      <c r="P17" s="30" t="s">
        <v>34</v>
      </c>
      <c r="Q17" s="82"/>
      <c r="R17" s="83" t="n">
        <f aca="false">(VLOOKUP(K17,'BNK Org Sheet'!$A$2:$D$464,4,FALSE()))*1000*-1</f>
        <v>-20467480.0519858</v>
      </c>
      <c r="S17" s="30" t="n">
        <f aca="false">VLOOKUP(K17,CORP!$A$14:$D4539,3,FALSE())</f>
        <v>-17514114.5165997</v>
      </c>
      <c r="T17" s="84" t="n">
        <f aca="false">R17-S17</f>
        <v>-2953365.53538612</v>
      </c>
      <c r="V17" s="83" t="n">
        <f aca="false">(VLOOKUP(K17,'BNK Org Sheet'!$F$2:$I$464,2,FALSE()))*1000</f>
        <v>4128000</v>
      </c>
      <c r="W17" s="30" t="n">
        <f aca="false">VLOOKUP(K17,'NG Summary by Day'!$T$20:$W$486,4,FALSE())</f>
        <v>-23771.8229999991</v>
      </c>
      <c r="X17" s="85" t="n">
        <f aca="false">V17-W17</f>
        <v>4151771.823</v>
      </c>
      <c r="Y17" s="83" t="n">
        <f aca="false">VLOOKUP(K17,'BNK Org Sheet'!$F$2:$I$464,3,FALSE())*1000</f>
        <v>-817443.747933355</v>
      </c>
      <c r="Z17" s="30" t="s">
        <v>35</v>
      </c>
      <c r="AA17" s="82"/>
      <c r="AB17" s="83" t="n">
        <f aca="false">VLOOKUP(K17,'BNK Org Sheet'!$F$2:$I$464,4,FALSE())*1000</f>
        <v>-266377.364455183</v>
      </c>
      <c r="AC17" s="30" t="n">
        <f aca="false">VLOOKUP(K17,'NG Summary by Day'!$AG$20:$AJ$532,4,FALSE())</f>
        <v>519127.611593815</v>
      </c>
      <c r="AD17" s="85" t="n">
        <f aca="false">AB17-AC17</f>
        <v>-785504.976048998</v>
      </c>
    </row>
    <row r="18" customFormat="false" ht="12.75" hidden="false" customHeight="false" outlineLevel="0" collapsed="false">
      <c r="A18" s="48" t="n">
        <v>36549</v>
      </c>
      <c r="B18" s="61" t="n">
        <v>9160</v>
      </c>
      <c r="C18" s="61" t="n">
        <v>15023</v>
      </c>
      <c r="D18" s="61" t="n">
        <v>20467.4800519858</v>
      </c>
      <c r="E18" s="61"/>
      <c r="F18" s="61" t="n">
        <v>4128</v>
      </c>
      <c r="G18" s="61" t="n">
        <v>-817.443747933355</v>
      </c>
      <c r="H18" s="61" t="n">
        <v>-266.377364455183</v>
      </c>
      <c r="J18" s="75" t="n">
        <v>36550</v>
      </c>
      <c r="K18" s="76" t="n">
        <v>36550</v>
      </c>
      <c r="L18" s="83" t="n">
        <f aca="false">(VLOOKUP(K18,$A$3:$D$465,2,FALSE())*1000*-1)</f>
        <v>-8434000</v>
      </c>
      <c r="M18" s="30" t="n">
        <f aca="false">VLOOKUP(K18,'NG Summary by Day'!$L$21:$N$480,3,FALSE())</f>
        <v>-8434083.47058283</v>
      </c>
      <c r="N18" s="82" t="n">
        <f aca="false">L18-M18</f>
        <v>83.4705828297883</v>
      </c>
      <c r="O18" s="83" t="n">
        <f aca="false">(VLOOKUP(K18,$A$3:$D$465,3,FALSE()))*1000*-1</f>
        <v>-1534000</v>
      </c>
      <c r="P18" s="30" t="s">
        <v>34</v>
      </c>
      <c r="Q18" s="82"/>
      <c r="R18" s="83" t="n">
        <f aca="false">(VLOOKUP(K18,'BNK Org Sheet'!$A$2:$D$464,4,FALSE()))*1000*-1</f>
        <v>-13298923.9384324</v>
      </c>
      <c r="S18" s="30" t="n">
        <f aca="false">VLOOKUP(K18,CORP!$A$14:$D4540,3,FALSE())</f>
        <v>-17338327.6817824</v>
      </c>
      <c r="T18" s="84" t="n">
        <f aca="false">R18-S18</f>
        <v>4039403.74334995</v>
      </c>
      <c r="V18" s="83" t="n">
        <f aca="false">(VLOOKUP(K18,'BNK Org Sheet'!$F$2:$I$464,2,FALSE()))*1000</f>
        <v>5678000</v>
      </c>
      <c r="W18" s="30" t="n">
        <f aca="false">VLOOKUP(K18,'NG Summary by Day'!$T$20:$W$486,4,FALSE())</f>
        <v>5175156.65180001</v>
      </c>
      <c r="X18" s="85" t="n">
        <f aca="false">V18-W18</f>
        <v>502843.34819999</v>
      </c>
      <c r="Y18" s="83" t="n">
        <f aca="false">VLOOKUP(K18,'BNK Org Sheet'!$F$2:$I$464,3,FALSE())*1000</f>
        <v>1872259.17260602</v>
      </c>
      <c r="Z18" s="30" t="s">
        <v>35</v>
      </c>
      <c r="AA18" s="82"/>
      <c r="AB18" s="83" t="n">
        <f aca="false">VLOOKUP(K18,'BNK Org Sheet'!$F$2:$I$464,4,FALSE())*1000</f>
        <v>8447880.80955863</v>
      </c>
      <c r="AC18" s="30" t="n">
        <f aca="false">VLOOKUP(K18,'NG Summary by Day'!$AG$20:$AJ$532,4,FALSE())</f>
        <v>9050245.89487263</v>
      </c>
      <c r="AD18" s="85" t="n">
        <f aca="false">AB18-AC18</f>
        <v>-602365.085314004</v>
      </c>
    </row>
    <row r="19" customFormat="false" ht="12.75" hidden="false" customHeight="false" outlineLevel="0" collapsed="false">
      <c r="A19" s="48" t="n">
        <v>36550</v>
      </c>
      <c r="B19" s="61" t="n">
        <v>8434</v>
      </c>
      <c r="C19" s="61" t="n">
        <v>1534</v>
      </c>
      <c r="D19" s="61" t="n">
        <v>13298.9239384324</v>
      </c>
      <c r="E19" s="61"/>
      <c r="F19" s="61" t="n">
        <v>5678</v>
      </c>
      <c r="G19" s="61" t="n">
        <v>1872.25917260602</v>
      </c>
      <c r="H19" s="61" t="n">
        <v>8447.88080955863</v>
      </c>
      <c r="J19" s="75" t="n">
        <v>36551</v>
      </c>
      <c r="K19" s="76" t="n">
        <v>36551</v>
      </c>
      <c r="L19" s="83" t="n">
        <f aca="false">(VLOOKUP(K19,$A$3:$D$465,2,FALSE())*1000*-1)</f>
        <v>-8434000</v>
      </c>
      <c r="M19" s="30" t="n">
        <f aca="false">VLOOKUP(K19,'NG Summary by Day'!$L$21:$N$480,3,FALSE())</f>
        <v>-12336475.211982</v>
      </c>
      <c r="N19" s="82" t="n">
        <f aca="false">L19-M19</f>
        <v>3902475.211982</v>
      </c>
      <c r="O19" s="83" t="n">
        <f aca="false">(VLOOKUP(K19,$A$3:$D$465,3,FALSE()))*1000*-1</f>
        <v>-15354000</v>
      </c>
      <c r="P19" s="30" t="s">
        <v>34</v>
      </c>
      <c r="Q19" s="82"/>
      <c r="R19" s="83" t="n">
        <f aca="false">(VLOOKUP(K19,'BNK Org Sheet'!$A$2:$D$464,4,FALSE()))*1000*-1</f>
        <v>-20253947.3623983</v>
      </c>
      <c r="S19" s="30" t="n">
        <f aca="false">VLOOKUP(K19,CORP!$A$14:$D4541,3,FALSE())</f>
        <v>-21126744.1978258</v>
      </c>
      <c r="T19" s="84" t="n">
        <f aca="false">R19-S19</f>
        <v>872796.835427478</v>
      </c>
      <c r="V19" s="83" t="n">
        <f aca="false">(VLOOKUP(K19,'BNK Org Sheet'!$F$2:$I$464,2,FALSE()))*1000</f>
        <v>-1623000</v>
      </c>
      <c r="W19" s="30" t="n">
        <f aca="false">VLOOKUP(K19,'NG Summary by Day'!$T$20:$W$486,4,FALSE())</f>
        <v>-2975641.4753</v>
      </c>
      <c r="X19" s="85" t="n">
        <f aca="false">V19-W19</f>
        <v>1352641.4753</v>
      </c>
      <c r="Y19" s="83" t="n">
        <f aca="false">VLOOKUP(K19,'BNK Org Sheet'!$F$2:$I$464,3,FALSE())*1000</f>
        <v>6448300.38226187</v>
      </c>
      <c r="Z19" s="30" t="s">
        <v>35</v>
      </c>
      <c r="AA19" s="82"/>
      <c r="AB19" s="83" t="n">
        <f aca="false">VLOOKUP(K19,'BNK Org Sheet'!$F$2:$I$464,4,FALSE())*1000</f>
        <v>14423660.8619626</v>
      </c>
      <c r="AC19" s="30" t="n">
        <f aca="false">VLOOKUP(K19,'NG Summary by Day'!$AG$20:$AJ$532,4,FALSE())</f>
        <v>6000782.16209148</v>
      </c>
      <c r="AD19" s="85" t="n">
        <f aca="false">AB19-AC19</f>
        <v>8422878.69987113</v>
      </c>
    </row>
    <row r="20" customFormat="false" ht="12.75" hidden="false" customHeight="false" outlineLevel="0" collapsed="false">
      <c r="A20" s="48" t="n">
        <v>36551</v>
      </c>
      <c r="B20" s="61" t="n">
        <v>8434</v>
      </c>
      <c r="C20" s="61" t="n">
        <v>15354</v>
      </c>
      <c r="D20" s="61" t="n">
        <v>20253.9473623983</v>
      </c>
      <c r="E20" s="61"/>
      <c r="F20" s="61" t="n">
        <v>-1623</v>
      </c>
      <c r="G20" s="61" t="n">
        <v>6448.30038226187</v>
      </c>
      <c r="H20" s="61" t="n">
        <v>14423.6608619626</v>
      </c>
      <c r="J20" s="75" t="n">
        <v>36552</v>
      </c>
      <c r="K20" s="76" t="n">
        <v>36552</v>
      </c>
      <c r="L20" s="83" t="n">
        <f aca="false">(VLOOKUP(K20,$A$3:$D$465,2,FALSE())*1000*-1)</f>
        <v>-13532000</v>
      </c>
      <c r="M20" s="30" t="n">
        <f aca="false">VLOOKUP(K20,'NG Summary by Day'!$L$21:$N$480,3,FALSE())</f>
        <v>-13531977.8046304</v>
      </c>
      <c r="N20" s="82" t="n">
        <f aca="false">L20-M20</f>
        <v>-22.1953695993871</v>
      </c>
      <c r="O20" s="83" t="n">
        <f aca="false">(VLOOKUP(K20,$A$3:$D$465,3,FALSE()))*1000*-1</f>
        <v>-15234000</v>
      </c>
      <c r="P20" s="30" t="s">
        <v>34</v>
      </c>
      <c r="Q20" s="82"/>
      <c r="R20" s="83" t="n">
        <f aca="false">(VLOOKUP(K20,'BNK Org Sheet'!$A$2:$D$464,4,FALSE()))*1000*-1</f>
        <v>-23172146.7635608</v>
      </c>
      <c r="S20" s="30" t="n">
        <f aca="false">VLOOKUP(K20,CORP!$A$14:$D4542,3,FALSE())</f>
        <v>-25229590.2459058</v>
      </c>
      <c r="T20" s="84" t="n">
        <f aca="false">R20-S20</f>
        <v>2057443.48234497</v>
      </c>
      <c r="V20" s="83" t="n">
        <f aca="false">(VLOOKUP(K20,'BNK Org Sheet'!$F$2:$I$464,2,FALSE()))*1000</f>
        <v>3945000</v>
      </c>
      <c r="W20" s="30" t="n">
        <f aca="false">VLOOKUP(K20,'NG Summary by Day'!$T$20:$W$486,4,FALSE())</f>
        <v>3093953.7069</v>
      </c>
      <c r="X20" s="85" t="n">
        <f aca="false">V20-W20</f>
        <v>851046.2931</v>
      </c>
      <c r="Y20" s="83" t="n">
        <f aca="false">VLOOKUP(K20,'BNK Org Sheet'!$F$2:$I$464,3,FALSE())*1000</f>
        <v>-1585428.87221987</v>
      </c>
      <c r="Z20" s="30" t="s">
        <v>35</v>
      </c>
      <c r="AA20" s="82"/>
      <c r="AB20" s="83" t="n">
        <f aca="false">VLOOKUP(K20,'BNK Org Sheet'!$F$2:$I$464,4,FALSE())*1000</f>
        <v>7145585.28886764</v>
      </c>
      <c r="AC20" s="30" t="n">
        <f aca="false">VLOOKUP(K20,'NG Summary by Day'!$AG$20:$AJ$532,4,FALSE())</f>
        <v>1278577.03678041</v>
      </c>
      <c r="AD20" s="85" t="n">
        <f aca="false">AB20-AC20</f>
        <v>5867008.25208723</v>
      </c>
    </row>
    <row r="21" customFormat="false" ht="12.75" hidden="false" customHeight="false" outlineLevel="0" collapsed="false">
      <c r="A21" s="48" t="n">
        <v>36552</v>
      </c>
      <c r="B21" s="61" t="n">
        <v>13532</v>
      </c>
      <c r="C21" s="61" t="n">
        <v>15234</v>
      </c>
      <c r="D21" s="61" t="n">
        <v>23172.1467635608</v>
      </c>
      <c r="E21" s="61"/>
      <c r="F21" s="61" t="n">
        <v>3945</v>
      </c>
      <c r="G21" s="61" t="n">
        <v>-1585.42887221987</v>
      </c>
      <c r="H21" s="61" t="n">
        <v>7145.58528886764</v>
      </c>
      <c r="J21" s="75" t="n">
        <v>36553</v>
      </c>
      <c r="K21" s="76" t="n">
        <v>36553</v>
      </c>
      <c r="L21" s="83" t="n">
        <f aca="false">(VLOOKUP(K21,$A$3:$D$465,2,FALSE())*1000*-1)</f>
        <v>-37494000</v>
      </c>
      <c r="M21" s="30" t="n">
        <f aca="false">VLOOKUP(K21,'NG Summary by Day'!$L$21:$N$480,3,FALSE())</f>
        <v>-19448742.3334458</v>
      </c>
      <c r="N21" s="82" t="n">
        <f aca="false">L21-M21</f>
        <v>-18045257.6665542</v>
      </c>
      <c r="O21" s="83" t="n">
        <f aca="false">(VLOOKUP(K21,$A$3:$D$465,3,FALSE()))*1000*-1</f>
        <v>-15653000</v>
      </c>
      <c r="P21" s="30" t="s">
        <v>34</v>
      </c>
      <c r="Q21" s="82"/>
      <c r="R21" s="83" t="n">
        <f aca="false">(VLOOKUP(K21,'BNK Org Sheet'!$A$2:$D$464,4,FALSE()))*1000*-1</f>
        <v>-41909978.1353903</v>
      </c>
      <c r="S21" s="30" t="n">
        <f aca="false">VLOOKUP(K21,CORP!$A$14:$D4543,3,FALSE())</f>
        <v>-38033777.6170789</v>
      </c>
      <c r="T21" s="84" t="n">
        <f aca="false">R21-S21</f>
        <v>-3876200.5183114</v>
      </c>
      <c r="V21" s="83" t="n">
        <f aca="false">(VLOOKUP(K21,'BNK Org Sheet'!$F$2:$I$464,2,FALSE()))*1000</f>
        <v>-3393000</v>
      </c>
      <c r="W21" s="30" t="n">
        <f aca="false">VLOOKUP(K21,'NG Summary by Day'!$T$20:$W$486,4,FALSE())</f>
        <v>-3549873.8868</v>
      </c>
      <c r="X21" s="85" t="n">
        <f aca="false">V21-W21</f>
        <v>156873.8868</v>
      </c>
      <c r="Y21" s="83" t="n">
        <f aca="false">VLOOKUP(K21,'BNK Org Sheet'!$F$2:$I$464,3,FALSE())*1000</f>
        <v>899046.049036311</v>
      </c>
      <c r="Z21" s="30" t="s">
        <v>35</v>
      </c>
      <c r="AA21" s="82"/>
      <c r="AB21" s="83" t="n">
        <f aca="false">VLOOKUP(K21,'BNK Org Sheet'!$F$2:$I$464,4,FALSE())*1000</f>
        <v>-2319924.63514194</v>
      </c>
      <c r="AC21" s="30" t="n">
        <f aca="false">VLOOKUP(K21,'NG Summary by Day'!$AG$20:$AJ$532,4,FALSE())</f>
        <v>-6093626.70882941</v>
      </c>
      <c r="AD21" s="85" t="n">
        <f aca="false">AB21-AC21</f>
        <v>3773702.07368747</v>
      </c>
    </row>
    <row r="22" customFormat="false" ht="12.75" hidden="false" customHeight="false" outlineLevel="0" collapsed="false">
      <c r="A22" s="48" t="n">
        <v>36553</v>
      </c>
      <c r="B22" s="61" t="n">
        <v>37494</v>
      </c>
      <c r="C22" s="61" t="n">
        <v>15653</v>
      </c>
      <c r="D22" s="61" t="n">
        <v>41909.9781353903</v>
      </c>
      <c r="E22" s="61"/>
      <c r="F22" s="61" t="n">
        <v>-3393</v>
      </c>
      <c r="G22" s="61" t="n">
        <v>899.046049036311</v>
      </c>
      <c r="H22" s="61" t="n">
        <v>-2319.92463514194</v>
      </c>
      <c r="J22" s="75" t="n">
        <v>36556</v>
      </c>
      <c r="K22" s="76" t="n">
        <v>36556</v>
      </c>
      <c r="L22" s="83" t="n">
        <f aca="false">(VLOOKUP(K22,$A$3:$D$465,2,FALSE())*1000*-1)</f>
        <v>-20441000</v>
      </c>
      <c r="M22" s="30" t="n">
        <f aca="false">VLOOKUP(K22,'NG Summary by Day'!$L$21:$N$480,3,FALSE())</f>
        <v>-20440660.1931258</v>
      </c>
      <c r="N22" s="82" t="n">
        <f aca="false">L22-M22</f>
        <v>-339.806874200702</v>
      </c>
      <c r="O22" s="83" t="n">
        <f aca="false">(VLOOKUP(K22,$A$3:$D$465,3,FALSE()))*1000*-1</f>
        <v>-16278000</v>
      </c>
      <c r="P22" s="30" t="s">
        <v>34</v>
      </c>
      <c r="Q22" s="82"/>
      <c r="R22" s="83" t="n">
        <f aca="false">(VLOOKUP(K22,'BNK Org Sheet'!$A$2:$D$464,4,FALSE()))*1000*-1</f>
        <v>-28046091.46562</v>
      </c>
      <c r="S22" s="30" t="n">
        <f aca="false">VLOOKUP(K22,CORP!$A$14:$D4544,3,FALSE())</f>
        <v>-23648141.9133958</v>
      </c>
      <c r="T22" s="84" t="n">
        <f aca="false">R22-S22</f>
        <v>-4397949.55222421</v>
      </c>
      <c r="V22" s="83" t="n">
        <f aca="false">(VLOOKUP(K22,'BNK Org Sheet'!$F$2:$I$464,2,FALSE()))*1000</f>
        <v>10219000</v>
      </c>
      <c r="W22" s="30" t="n">
        <f aca="false">VLOOKUP(K22,'NG Summary by Day'!$T$20:$W$486,4,FALSE())</f>
        <v>12736387.2088</v>
      </c>
      <c r="X22" s="85" t="n">
        <f aca="false">V22-W22</f>
        <v>-2517387.2088</v>
      </c>
      <c r="Y22" s="83" t="n">
        <f aca="false">VLOOKUP(K22,'BNK Org Sheet'!$F$2:$I$464,3,FALSE())*1000</f>
        <v>1584450.39595705</v>
      </c>
      <c r="Z22" s="30" t="s">
        <v>35</v>
      </c>
      <c r="AA22" s="82"/>
      <c r="AB22" s="83" t="n">
        <f aca="false">VLOOKUP(K22,'BNK Org Sheet'!$F$2:$I$464,4,FALSE())*1000</f>
        <v>6494170.01044873</v>
      </c>
      <c r="AC22" s="30" t="n">
        <f aca="false">VLOOKUP(K22,'NG Summary by Day'!$AG$20:$AJ$532,4,FALSE())</f>
        <v>14008956.6295843</v>
      </c>
      <c r="AD22" s="85" t="n">
        <f aca="false">AB22-AC22</f>
        <v>-7514786.61913557</v>
      </c>
    </row>
    <row r="23" customFormat="false" ht="12.75" hidden="false" customHeight="false" outlineLevel="0" collapsed="false">
      <c r="A23" s="48" t="n">
        <v>36556</v>
      </c>
      <c r="B23" s="61" t="n">
        <v>20441</v>
      </c>
      <c r="C23" s="61" t="n">
        <v>16278</v>
      </c>
      <c r="D23" s="61" t="n">
        <v>28046.09146562</v>
      </c>
      <c r="E23" s="61"/>
      <c r="F23" s="61" t="n">
        <v>10219</v>
      </c>
      <c r="G23" s="61" t="n">
        <v>1584.45039595705</v>
      </c>
      <c r="H23" s="61" t="n">
        <v>6494.17001044873</v>
      </c>
      <c r="J23" s="86" t="n">
        <v>36557</v>
      </c>
      <c r="K23" s="76" t="n">
        <v>36557</v>
      </c>
      <c r="L23" s="83" t="n">
        <f aca="false">(VLOOKUP(K23,$A$3:$D$465,2,FALSE())*1000*-1)</f>
        <v>-23642000</v>
      </c>
      <c r="M23" s="30" t="n">
        <f aca="false">VLOOKUP(K23,'NG Summary by Day'!$L$21:$N$480,3,FALSE())</f>
        <v>-23642132.9731153</v>
      </c>
      <c r="N23" s="82" t="n">
        <f aca="false">L23-M23</f>
        <v>132.973115298897</v>
      </c>
      <c r="O23" s="83" t="n">
        <f aca="false">(VLOOKUP(K23,$A$3:$D$465,3,FALSE()))*1000*-1</f>
        <v>-16303000</v>
      </c>
      <c r="P23" s="30" t="s">
        <v>34</v>
      </c>
      <c r="Q23" s="82"/>
      <c r="R23" s="83" t="n">
        <f aca="false">(VLOOKUP(K23,'BNK Org Sheet'!$A$2:$D$464,4,FALSE()))*1000*-1</f>
        <v>-30717895.8577504</v>
      </c>
      <c r="S23" s="30" t="n">
        <f aca="false">VLOOKUP(K23,CORP!$A$14:$D4545,3,FALSE())</f>
        <v>-26452557.7622938</v>
      </c>
      <c r="T23" s="84" t="n">
        <f aca="false">R23-S23</f>
        <v>-4265338.09545659</v>
      </c>
      <c r="V23" s="83" t="n">
        <f aca="false">(VLOOKUP(K23,'BNK Org Sheet'!$F$2:$I$464,2,FALSE()))*1000</f>
        <v>4342000</v>
      </c>
      <c r="W23" s="30" t="n">
        <f aca="false">VLOOKUP(K23,'NG Summary by Day'!$T$20:$W$486,4,FALSE())</f>
        <v>-3130491.82976105</v>
      </c>
      <c r="X23" s="85" t="n">
        <f aca="false">V23-W23</f>
        <v>7472491.82976105</v>
      </c>
      <c r="Y23" s="83" t="n">
        <f aca="false">VLOOKUP(K23,'BNK Org Sheet'!$F$2:$I$464,3,FALSE())*1000</f>
        <v>-5496876.30739227</v>
      </c>
      <c r="Z23" s="30" t="s">
        <v>35</v>
      </c>
      <c r="AA23" s="82"/>
      <c r="AB23" s="83" t="n">
        <f aca="false">VLOOKUP(K23,'BNK Org Sheet'!$F$2:$I$464,4,FALSE())*1000</f>
        <v>-1218202.0730824</v>
      </c>
      <c r="AC23" s="30" t="n">
        <f aca="false">VLOOKUP(K23,'NG Summary by Day'!$AG$20:$AJ$532,4,FALSE())</f>
        <v>-9017352.2605157</v>
      </c>
      <c r="AD23" s="85" t="n">
        <f aca="false">AB23-AC23</f>
        <v>7799150.1874333</v>
      </c>
    </row>
    <row r="24" customFormat="false" ht="12.75" hidden="false" customHeight="false" outlineLevel="0" collapsed="false">
      <c r="A24" s="48" t="n">
        <v>36557</v>
      </c>
      <c r="B24" s="61" t="n">
        <v>23642</v>
      </c>
      <c r="C24" s="61" t="n">
        <v>16303</v>
      </c>
      <c r="D24" s="61" t="n">
        <v>30717.8958577504</v>
      </c>
      <c r="E24" s="61"/>
      <c r="F24" s="61" t="n">
        <v>4342</v>
      </c>
      <c r="G24" s="61" t="n">
        <v>-5496.87630739227</v>
      </c>
      <c r="H24" s="61" t="n">
        <v>-1218.2020730824</v>
      </c>
      <c r="J24" s="86" t="n">
        <v>36558</v>
      </c>
      <c r="K24" s="76" t="n">
        <v>36558</v>
      </c>
      <c r="L24" s="83" t="n">
        <f aca="false">(VLOOKUP(K24,$A$3:$D$465,2,FALSE())*1000*-1)</f>
        <v>-28415000</v>
      </c>
      <c r="M24" s="30" t="n">
        <f aca="false">VLOOKUP(K24,'NG Summary by Day'!$L$21:$N$480,3,FALSE())</f>
        <v>-27220953.6493963</v>
      </c>
      <c r="N24" s="82" t="n">
        <f aca="false">L24-M24</f>
        <v>-1194046.3506037</v>
      </c>
      <c r="O24" s="83" t="n">
        <f aca="false">(VLOOKUP(K24,$A$3:$D$465,3,FALSE()))*1000*-1</f>
        <v>-16415000</v>
      </c>
      <c r="P24" s="30" t="s">
        <v>34</v>
      </c>
      <c r="Q24" s="82"/>
      <c r="R24" s="83" t="n">
        <f aca="false">(VLOOKUP(K24,'BNK Org Sheet'!$A$2:$D$464,4,FALSE()))*1000*-1</f>
        <v>-34581318.7592049</v>
      </c>
      <c r="S24" s="30" t="n">
        <f aca="false">VLOOKUP(K24,CORP!$A$14:$D4546,3,FALSE())</f>
        <v>-27582352.5388083</v>
      </c>
      <c r="T24" s="84" t="n">
        <f aca="false">R24-S24</f>
        <v>-6998966.22039655</v>
      </c>
      <c r="V24" s="83" t="n">
        <f aca="false">(VLOOKUP(K24,'BNK Org Sheet'!$F$2:$I$464,2,FALSE()))*1000</f>
        <v>6500000</v>
      </c>
      <c r="W24" s="30" t="n">
        <f aca="false">VLOOKUP(K24,'NG Summary by Day'!$T$20:$W$486,4,FALSE())</f>
        <v>8500082.296</v>
      </c>
      <c r="X24" s="85" t="n">
        <f aca="false">V24-W24</f>
        <v>-2000082.296</v>
      </c>
      <c r="Y24" s="83" t="n">
        <f aca="false">VLOOKUP(K24,'BNK Org Sheet'!$F$2:$I$464,3,FALSE())*1000</f>
        <v>71837.588654472</v>
      </c>
      <c r="Z24" s="30" t="s">
        <v>35</v>
      </c>
      <c r="AA24" s="82"/>
      <c r="AB24" s="83" t="n">
        <f aca="false">VLOOKUP(K24,'BNK Org Sheet'!$F$2:$I$464,4,FALSE())*1000</f>
        <v>15087875.3949876</v>
      </c>
      <c r="AC24" s="30" t="n">
        <f aca="false">VLOOKUP(K24,'NG Summary by Day'!$AG$20:$AJ$532,4,FALSE())</f>
        <v>14359740.5339063</v>
      </c>
      <c r="AD24" s="85" t="n">
        <f aca="false">AB24-AC24</f>
        <v>728134.861081276</v>
      </c>
    </row>
    <row r="25" customFormat="false" ht="12.75" hidden="false" customHeight="false" outlineLevel="0" collapsed="false">
      <c r="A25" s="48" t="n">
        <v>36558</v>
      </c>
      <c r="B25" s="61" t="n">
        <v>28415</v>
      </c>
      <c r="C25" s="61" t="n">
        <v>16415</v>
      </c>
      <c r="D25" s="61" t="n">
        <v>34581.3187592049</v>
      </c>
      <c r="E25" s="61"/>
      <c r="F25" s="61" t="n">
        <v>6500</v>
      </c>
      <c r="G25" s="61" t="n">
        <v>71.837588654472</v>
      </c>
      <c r="H25" s="61" t="n">
        <v>15087.8753949876</v>
      </c>
      <c r="J25" s="86" t="n">
        <v>36559</v>
      </c>
      <c r="K25" s="76" t="n">
        <v>36559</v>
      </c>
      <c r="L25" s="83" t="n">
        <f aca="false">(VLOOKUP(K25,$A$3:$D$465,2,FALSE())*1000*-1)</f>
        <v>-23955000</v>
      </c>
      <c r="M25" s="30" t="n">
        <f aca="false">VLOOKUP(K25,'NG Summary by Day'!$L$21:$N$480,3,FALSE())</f>
        <v>-23954505.046828</v>
      </c>
      <c r="N25" s="82" t="n">
        <f aca="false">L25-M25</f>
        <v>-494.953171998262</v>
      </c>
      <c r="O25" s="83" t="n">
        <f aca="false">(VLOOKUP(K25,$A$3:$D$465,3,FALSE()))*1000*-1</f>
        <v>-16133000</v>
      </c>
      <c r="P25" s="30" t="s">
        <v>34</v>
      </c>
      <c r="Q25" s="82"/>
      <c r="R25" s="83" t="n">
        <f aca="false">(VLOOKUP(K25,'BNK Org Sheet'!$A$2:$D$464,4,FALSE()))*1000*-1</f>
        <v>-30858425.9506971</v>
      </c>
      <c r="S25" s="30" t="n">
        <f aca="false">VLOOKUP(K25,CORP!$A$14:$D4547,3,FALSE())</f>
        <v>-27348405.3440954</v>
      </c>
      <c r="T25" s="84" t="n">
        <f aca="false">R25-S25</f>
        <v>-3510020.60660169</v>
      </c>
      <c r="V25" s="83" t="n">
        <f aca="false">(VLOOKUP(K25,'BNK Org Sheet'!$F$2:$I$464,2,FALSE()))*1000</f>
        <v>-6856000</v>
      </c>
      <c r="W25" s="30" t="n">
        <f aca="false">VLOOKUP(K25,'NG Summary by Day'!$T$20:$W$486,4,FALSE())</f>
        <v>-7111574.4886</v>
      </c>
      <c r="X25" s="85" t="n">
        <f aca="false">V25-W25</f>
        <v>255574.4886</v>
      </c>
      <c r="Y25" s="83" t="n">
        <f aca="false">VLOOKUP(K25,'BNK Org Sheet'!$F$2:$I$464,3,FALSE())*1000</f>
        <v>-2423627.09799399</v>
      </c>
      <c r="Z25" s="30" t="s">
        <v>35</v>
      </c>
      <c r="AA25" s="82"/>
      <c r="AB25" s="83" t="n">
        <f aca="false">VLOOKUP(K25,'BNK Org Sheet'!$F$2:$I$464,4,FALSE())*1000</f>
        <v>-9344841.77862313</v>
      </c>
      <c r="AC25" s="30" t="n">
        <f aca="false">VLOOKUP(K25,'NG Summary by Day'!$AG$20:$AJ$532,4,FALSE())</f>
        <v>-9607939.01973329</v>
      </c>
      <c r="AD25" s="85" t="n">
        <f aca="false">AB25-AC25</f>
        <v>263097.241110159</v>
      </c>
    </row>
    <row r="26" customFormat="false" ht="12.75" hidden="false" customHeight="false" outlineLevel="0" collapsed="false">
      <c r="A26" s="48" t="n">
        <v>36559</v>
      </c>
      <c r="B26" s="61" t="n">
        <v>23955</v>
      </c>
      <c r="C26" s="61" t="n">
        <v>16133</v>
      </c>
      <c r="D26" s="61" t="n">
        <v>30858.4259506971</v>
      </c>
      <c r="E26" s="61"/>
      <c r="F26" s="61" t="n">
        <v>-6856</v>
      </c>
      <c r="G26" s="61" t="n">
        <v>-2423.62709799399</v>
      </c>
      <c r="H26" s="61" t="n">
        <v>-9344.84177862313</v>
      </c>
      <c r="J26" s="86" t="n">
        <v>36560</v>
      </c>
      <c r="K26" s="76" t="n">
        <v>36560</v>
      </c>
      <c r="L26" s="83" t="n">
        <f aca="false">(VLOOKUP(K26,$A$3:$D$465,2,FALSE())*1000*-1)</f>
        <v>-21529000</v>
      </c>
      <c r="M26" s="30" t="n">
        <f aca="false">VLOOKUP(K26,'NG Summary by Day'!$L$21:$N$480,3,FALSE())</f>
        <v>-21528929.3423252</v>
      </c>
      <c r="N26" s="82" t="n">
        <f aca="false">L26-M26</f>
        <v>-70.6576748006046</v>
      </c>
      <c r="O26" s="83" t="n">
        <f aca="false">(VLOOKUP(K26,$A$3:$D$465,3,FALSE()))*1000*-1</f>
        <v>-16012000</v>
      </c>
      <c r="P26" s="30" t="s">
        <v>34</v>
      </c>
      <c r="Q26" s="82"/>
      <c r="R26" s="83" t="n">
        <f aca="false">(VLOOKUP(K26,'BNK Org Sheet'!$A$2:$D$464,4,FALSE()))*1000*-1</f>
        <v>-28426046.8752538</v>
      </c>
      <c r="S26" s="30" t="n">
        <f aca="false">VLOOKUP(K26,CORP!$A$14:$D4548,3,FALSE())</f>
        <v>-26860095.6829379</v>
      </c>
      <c r="T26" s="84" t="n">
        <f aca="false">R26-S26</f>
        <v>-1565951.19231594</v>
      </c>
      <c r="V26" s="83" t="n">
        <f aca="false">(VLOOKUP(K26,'BNK Org Sheet'!$F$2:$I$464,2,FALSE()))*1000</f>
        <v>8612000</v>
      </c>
      <c r="W26" s="30" t="n">
        <f aca="false">VLOOKUP(K26,'NG Summary by Day'!$T$20:$W$486,4,FALSE())</f>
        <v>8814963.9807</v>
      </c>
      <c r="X26" s="85" t="n">
        <f aca="false">V26-W26</f>
        <v>-202963.980699999</v>
      </c>
      <c r="Y26" s="83" t="n">
        <f aca="false">VLOOKUP(K26,'BNK Org Sheet'!$F$2:$I$464,3,FALSE())*1000</f>
        <v>-9178.46657995271</v>
      </c>
      <c r="Z26" s="30" t="s">
        <v>35</v>
      </c>
      <c r="AA26" s="82"/>
      <c r="AB26" s="83" t="n">
        <f aca="false">VLOOKUP(K26,'BNK Org Sheet'!$F$2:$I$464,4,FALSE())*1000</f>
        <v>8002057.13321753</v>
      </c>
      <c r="AC26" s="30" t="n">
        <f aca="false">VLOOKUP(K26,'NG Summary by Day'!$AG$20:$AJ$532,4,FALSE())</f>
        <v>4982167.94931614</v>
      </c>
      <c r="AD26" s="85" t="n">
        <f aca="false">AB26-AC26</f>
        <v>3019889.18390139</v>
      </c>
    </row>
    <row r="27" customFormat="false" ht="12.75" hidden="false" customHeight="false" outlineLevel="0" collapsed="false">
      <c r="A27" s="48" t="n">
        <v>36560</v>
      </c>
      <c r="B27" s="61" t="n">
        <v>21529</v>
      </c>
      <c r="C27" s="61" t="n">
        <v>16012</v>
      </c>
      <c r="D27" s="61" t="n">
        <v>28426.0468752538</v>
      </c>
      <c r="E27" s="61"/>
      <c r="F27" s="61" t="n">
        <v>8612</v>
      </c>
      <c r="G27" s="61" t="n">
        <v>-9.17846657995271</v>
      </c>
      <c r="H27" s="61" t="n">
        <v>8002.05713321753</v>
      </c>
      <c r="J27" s="86" t="n">
        <v>36563</v>
      </c>
      <c r="K27" s="76" t="n">
        <v>36563</v>
      </c>
      <c r="L27" s="83" t="n">
        <f aca="false">(VLOOKUP(K27,$A$3:$D$465,2,FALSE())*1000*-1)</f>
        <v>-12867000</v>
      </c>
      <c r="M27" s="30" t="n">
        <f aca="false">VLOOKUP(K27,'NG Summary by Day'!$L$21:$N$480,3,FALSE())</f>
        <v>-12866895.8122246</v>
      </c>
      <c r="N27" s="82" t="n">
        <f aca="false">L27-M27</f>
        <v>-104.187775399536</v>
      </c>
      <c r="O27" s="83" t="n">
        <f aca="false">(VLOOKUP(K27,$A$3:$D$465,3,FALSE()))*1000*-1</f>
        <v>-17182000</v>
      </c>
      <c r="P27" s="30" t="s">
        <v>34</v>
      </c>
      <c r="Q27" s="82"/>
      <c r="R27" s="83" t="n">
        <f aca="false">(VLOOKUP(K27,'BNK Org Sheet'!$A$2:$D$464,4,FALSE()))*1000*-1</f>
        <v>-23826211.2551941</v>
      </c>
      <c r="S27" s="30" t="n">
        <f aca="false">VLOOKUP(K27,CORP!$A$14:$D4549,3,FALSE())</f>
        <v>-19501549.5076685</v>
      </c>
      <c r="T27" s="84" t="n">
        <f aca="false">R27-S27</f>
        <v>-4324661.74752561</v>
      </c>
      <c r="V27" s="83" t="n">
        <f aca="false">(VLOOKUP(K27,'BNK Org Sheet'!$F$2:$I$464,2,FALSE()))*1000</f>
        <v>-11399000</v>
      </c>
      <c r="W27" s="30" t="n">
        <f aca="false">VLOOKUP(K27,'NG Summary by Day'!$T$20:$W$486,4,FALSE())</f>
        <v>-17575993.7001</v>
      </c>
      <c r="X27" s="85" t="n">
        <f aca="false">V27-W27</f>
        <v>6176993.7001</v>
      </c>
      <c r="Y27" s="83" t="n">
        <f aca="false">VLOOKUP(K27,'BNK Org Sheet'!$F$2:$I$464,3,FALSE())*1000</f>
        <v>1678463.91106899</v>
      </c>
      <c r="Z27" s="30" t="s">
        <v>35</v>
      </c>
      <c r="AA27" s="82"/>
      <c r="AB27" s="83" t="n">
        <f aca="false">VLOOKUP(K27,'BNK Org Sheet'!$F$2:$I$464,4,FALSE())*1000</f>
        <v>-1396418.96940251</v>
      </c>
      <c r="AC27" s="30" t="n">
        <f aca="false">VLOOKUP(K27,'NG Summary by Day'!$AG$20:$AJ$532,4,FALSE())</f>
        <v>-15354042.0250678</v>
      </c>
      <c r="AD27" s="85" t="n">
        <f aca="false">AB27-AC27</f>
        <v>13957623.0556653</v>
      </c>
    </row>
    <row r="28" customFormat="false" ht="12.75" hidden="false" customHeight="false" outlineLevel="0" collapsed="false">
      <c r="A28" s="48" t="n">
        <v>36563</v>
      </c>
      <c r="B28" s="61" t="n">
        <v>12867</v>
      </c>
      <c r="C28" s="61" t="n">
        <v>17182</v>
      </c>
      <c r="D28" s="61" t="n">
        <v>23826.2112551941</v>
      </c>
      <c r="E28" s="61"/>
      <c r="F28" s="61" t="n">
        <v>-11399</v>
      </c>
      <c r="G28" s="61" t="n">
        <v>1678.46391106899</v>
      </c>
      <c r="H28" s="61" t="n">
        <v>-1396.41896940251</v>
      </c>
      <c r="J28" s="86" t="n">
        <v>36564</v>
      </c>
      <c r="K28" s="76" t="n">
        <v>36564</v>
      </c>
      <c r="L28" s="83" t="n">
        <f aca="false">(VLOOKUP(K28,$A$3:$D$465,2,FALSE())*1000*-1)</f>
        <v>-9080000</v>
      </c>
      <c r="M28" s="30" t="n">
        <f aca="false">VLOOKUP(K28,'NG Summary by Day'!$L$21:$N$480,3,FALSE())</f>
        <v>-9080130.28131645</v>
      </c>
      <c r="N28" s="82" t="n">
        <f aca="false">L28-M28</f>
        <v>130.281316449866</v>
      </c>
      <c r="O28" s="83" t="n">
        <f aca="false">(VLOOKUP(K28,$A$3:$D$465,3,FALSE()))*1000*-1</f>
        <v>-17121000</v>
      </c>
      <c r="P28" s="30" t="s">
        <v>34</v>
      </c>
      <c r="Q28" s="82"/>
      <c r="R28" s="83" t="n">
        <f aca="false">(VLOOKUP(K28,'BNK Org Sheet'!$A$2:$D$464,4,FALSE()))*1000*-1</f>
        <v>-22073966.8546216</v>
      </c>
      <c r="S28" s="30" t="n">
        <f aca="false">VLOOKUP(K28,CORP!$A$14:$D4550,3,FALSE())</f>
        <v>-18191912.5927525</v>
      </c>
      <c r="T28" s="84" t="n">
        <f aca="false">R28-S28</f>
        <v>-3882054.26186911</v>
      </c>
      <c r="V28" s="83" t="n">
        <f aca="false">(VLOOKUP(K28,'BNK Org Sheet'!$F$2:$I$464,2,FALSE()))*1000</f>
        <v>-9897000</v>
      </c>
      <c r="W28" s="30" t="n">
        <f aca="false">VLOOKUP(K28,'NG Summary by Day'!$T$20:$W$486,4,FALSE())</f>
        <v>-11660964.0954</v>
      </c>
      <c r="X28" s="85" t="n">
        <f aca="false">V28-W28</f>
        <v>1763964.0954</v>
      </c>
      <c r="Y28" s="83" t="n">
        <f aca="false">VLOOKUP(K28,'BNK Org Sheet'!$F$2:$I$464,3,FALSE())*1000</f>
        <v>5564986.86026109</v>
      </c>
      <c r="Z28" s="30" t="s">
        <v>35</v>
      </c>
      <c r="AA28" s="82"/>
      <c r="AB28" s="83" t="n">
        <f aca="false">VLOOKUP(K28,'BNK Org Sheet'!$F$2:$I$464,4,FALSE())*1000</f>
        <v>-10508536.6793751</v>
      </c>
      <c r="AC28" s="30" t="n">
        <f aca="false">VLOOKUP(K28,'NG Summary by Day'!$AG$20:$AJ$532,4,FALSE())</f>
        <v>-12177071.8435623</v>
      </c>
      <c r="AD28" s="85" t="n">
        <f aca="false">AB28-AC28</f>
        <v>1668535.16418718</v>
      </c>
    </row>
    <row r="29" customFormat="false" ht="12.75" hidden="false" customHeight="false" outlineLevel="0" collapsed="false">
      <c r="A29" s="48" t="n">
        <v>36564</v>
      </c>
      <c r="B29" s="61" t="n">
        <v>9080</v>
      </c>
      <c r="C29" s="61" t="n">
        <v>17121</v>
      </c>
      <c r="D29" s="61" t="n">
        <v>22073.9668546216</v>
      </c>
      <c r="E29" s="61"/>
      <c r="F29" s="61" t="n">
        <v>-9897</v>
      </c>
      <c r="G29" s="61" t="n">
        <v>5564.98686026109</v>
      </c>
      <c r="H29" s="61" t="n">
        <v>-10508.5366793751</v>
      </c>
      <c r="J29" s="86" t="n">
        <v>36565</v>
      </c>
      <c r="K29" s="76" t="n">
        <v>36565</v>
      </c>
      <c r="L29" s="83" t="n">
        <f aca="false">(VLOOKUP(K29,$A$3:$D$465,2,FALSE())*1000*-1)</f>
        <v>-6247000</v>
      </c>
      <c r="M29" s="30" t="n">
        <f aca="false">VLOOKUP(K29,'NG Summary by Day'!$L$21:$N$480,3,FALSE())</f>
        <v>-6247062.91713548</v>
      </c>
      <c r="N29" s="82" t="n">
        <f aca="false">L29-M29</f>
        <v>62.91713547986</v>
      </c>
      <c r="O29" s="83" t="n">
        <f aca="false">(VLOOKUP(K29,$A$3:$D$465,3,FALSE()))*1000*-1</f>
        <v>-17348000</v>
      </c>
      <c r="P29" s="30" t="s">
        <v>34</v>
      </c>
      <c r="Q29" s="82"/>
      <c r="R29" s="83" t="n">
        <f aca="false">(VLOOKUP(K29,'BNK Org Sheet'!$A$2:$D$464,4,FALSE()))*1000*-1</f>
        <v>-21005476.4291992</v>
      </c>
      <c r="S29" s="30" t="n">
        <f aca="false">VLOOKUP(K29,CORP!$A$14:$D4551,3,FALSE())</f>
        <v>-18195353.1545216</v>
      </c>
      <c r="T29" s="84" t="n">
        <f aca="false">R29-S29</f>
        <v>-2810123.2746776</v>
      </c>
      <c r="V29" s="83" t="n">
        <f aca="false">(VLOOKUP(K29,'BNK Org Sheet'!$F$2:$I$464,2,FALSE()))*1000</f>
        <v>-1065000</v>
      </c>
      <c r="W29" s="30" t="n">
        <f aca="false">VLOOKUP(K29,'NG Summary by Day'!$T$20:$W$486,4,FALSE())</f>
        <v>-378371.946499999</v>
      </c>
      <c r="X29" s="85" t="n">
        <f aca="false">V29-W29</f>
        <v>-686628.053500001</v>
      </c>
      <c r="Y29" s="83" t="n">
        <f aca="false">VLOOKUP(K29,'BNK Org Sheet'!$F$2:$I$464,3,FALSE())*1000</f>
        <v>-226124.664474746</v>
      </c>
      <c r="Z29" s="30" t="s">
        <v>35</v>
      </c>
      <c r="AA29" s="82"/>
      <c r="AB29" s="83" t="n">
        <f aca="false">VLOOKUP(K29,'BNK Org Sheet'!$F$2:$I$464,4,FALSE())*1000</f>
        <v>-1103269.59141668</v>
      </c>
      <c r="AC29" s="30" t="n">
        <f aca="false">VLOOKUP(K29,'NG Summary by Day'!$AG$20:$AJ$532,4,FALSE())</f>
        <v>-2726062.18856423</v>
      </c>
      <c r="AD29" s="85" t="n">
        <f aca="false">AB29-AC29</f>
        <v>1622792.59714755</v>
      </c>
    </row>
    <row r="30" customFormat="false" ht="12.75" hidden="false" customHeight="false" outlineLevel="0" collapsed="false">
      <c r="A30" s="48" t="n">
        <v>36565</v>
      </c>
      <c r="B30" s="61" t="n">
        <v>6247</v>
      </c>
      <c r="C30" s="61" t="n">
        <v>17348</v>
      </c>
      <c r="D30" s="61" t="n">
        <v>21005.4764291992</v>
      </c>
      <c r="E30" s="61"/>
      <c r="F30" s="61" t="n">
        <v>-1065</v>
      </c>
      <c r="G30" s="61" t="n">
        <v>-226.124664474746</v>
      </c>
      <c r="H30" s="61" t="n">
        <v>-1103.26959141668</v>
      </c>
      <c r="J30" s="86" t="n">
        <v>36566</v>
      </c>
      <c r="K30" s="76" t="n">
        <v>36566</v>
      </c>
      <c r="L30" s="83" t="n">
        <f aca="false">(VLOOKUP(K30,$A$3:$D$465,2,FALSE())*1000*-1)</f>
        <v>-8749000</v>
      </c>
      <c r="M30" s="30" t="n">
        <f aca="false">VLOOKUP(K30,'NG Summary by Day'!$L$21:$N$480,3,FALSE())</f>
        <v>-8748655.73675367</v>
      </c>
      <c r="N30" s="82" t="n">
        <f aca="false">L30-M30</f>
        <v>-344.263246331364</v>
      </c>
      <c r="O30" s="83" t="n">
        <f aca="false">(VLOOKUP(K30,$A$3:$D$465,3,FALSE()))*1000*-1</f>
        <v>-17536000</v>
      </c>
      <c r="P30" s="30" t="s">
        <v>34</v>
      </c>
      <c r="Q30" s="82"/>
      <c r="R30" s="83" t="n">
        <f aca="false">(VLOOKUP(K30,'BNK Org Sheet'!$A$2:$D$464,4,FALSE()))*1000*-1</f>
        <v>-22304938.388005</v>
      </c>
      <c r="S30" s="30" t="n">
        <f aca="false">VLOOKUP(K30,CORP!$A$14:$D4552,3,FALSE())</f>
        <v>-18304292.0894241</v>
      </c>
      <c r="T30" s="84" t="n">
        <f aca="false">R30-S30</f>
        <v>-4000646.29858087</v>
      </c>
      <c r="V30" s="83" t="n">
        <f aca="false">(VLOOKUP(K30,'BNK Org Sheet'!$F$2:$I$464,2,FALSE()))*1000</f>
        <v>3781000</v>
      </c>
      <c r="W30" s="30" t="n">
        <f aca="false">VLOOKUP(K30,'NG Summary by Day'!$T$20:$W$486,4,FALSE())</f>
        <v>5022920.4532</v>
      </c>
      <c r="X30" s="85" t="n">
        <f aca="false">V30-W30</f>
        <v>-1241920.4532</v>
      </c>
      <c r="Y30" s="83" t="n">
        <f aca="false">VLOOKUP(K30,'BNK Org Sheet'!$F$2:$I$464,3,FALSE())*1000</f>
        <v>2357530.70209011</v>
      </c>
      <c r="Z30" s="30" t="s">
        <v>35</v>
      </c>
      <c r="AA30" s="82"/>
      <c r="AB30" s="83" t="n">
        <f aca="false">VLOOKUP(K30,'BNK Org Sheet'!$F$2:$I$464,4,FALSE())*1000</f>
        <v>10042074.87813</v>
      </c>
      <c r="AC30" s="30" t="n">
        <f aca="false">VLOOKUP(K30,'NG Summary by Day'!$AG$20:$AJ$532,4,FALSE())</f>
        <v>6203467.84909124</v>
      </c>
      <c r="AD30" s="85" t="n">
        <f aca="false">AB30-AC30</f>
        <v>3838607.02903878</v>
      </c>
    </row>
    <row r="31" customFormat="false" ht="12.75" hidden="false" customHeight="false" outlineLevel="0" collapsed="false">
      <c r="A31" s="48" t="n">
        <v>36566</v>
      </c>
      <c r="B31" s="61" t="n">
        <v>8749</v>
      </c>
      <c r="C31" s="61" t="n">
        <v>17536</v>
      </c>
      <c r="D31" s="61" t="n">
        <v>22304.938388005</v>
      </c>
      <c r="E31" s="61"/>
      <c r="F31" s="61" t="n">
        <v>3781</v>
      </c>
      <c r="G31" s="61" t="n">
        <v>2357.53070209011</v>
      </c>
      <c r="H31" s="61" t="n">
        <v>10042.07487813</v>
      </c>
      <c r="J31" s="86" t="n">
        <v>36567</v>
      </c>
      <c r="K31" s="76" t="n">
        <v>36567</v>
      </c>
      <c r="L31" s="83" t="n">
        <f aca="false">(VLOOKUP(K31,$A$3:$D$465,2,FALSE())*1000*-1)</f>
        <v>-8749000</v>
      </c>
      <c r="M31" s="30" t="n">
        <f aca="false">VLOOKUP(K31,'NG Summary by Day'!$L$21:$N$480,3,FALSE())</f>
        <v>-7424704.52439963</v>
      </c>
      <c r="N31" s="82" t="n">
        <f aca="false">L31-M31</f>
        <v>-1324295.47560037</v>
      </c>
      <c r="O31" s="83" t="n">
        <f aca="false">(VLOOKUP(K31,$A$3:$D$465,3,FALSE()))*1000*-1</f>
        <v>-17536000</v>
      </c>
      <c r="P31" s="30" t="s">
        <v>34</v>
      </c>
      <c r="Q31" s="82"/>
      <c r="R31" s="83" t="n">
        <f aca="false">(VLOOKUP(K31,'BNK Org Sheet'!$A$2:$D$464,4,FALSE()))*1000*-1</f>
        <v>-22312674.7172357</v>
      </c>
      <c r="S31" s="30" t="n">
        <f aca="false">VLOOKUP(K31,CORP!$A$14:$D4553,3,FALSE())</f>
        <v>-20333992.5230965</v>
      </c>
      <c r="T31" s="84" t="n">
        <f aca="false">R31-S31</f>
        <v>-1978682.19413921</v>
      </c>
      <c r="V31" s="83" t="n">
        <f aca="false">(VLOOKUP(K31,'BNK Org Sheet'!$F$2:$I$464,2,FALSE()))*1000</f>
        <v>256000</v>
      </c>
      <c r="W31" s="30" t="n">
        <f aca="false">VLOOKUP(K31,'NG Summary by Day'!$T$20:$W$486,4,FALSE())</f>
        <v>446120.649983757</v>
      </c>
      <c r="X31" s="85" t="n">
        <f aca="false">V31-W31</f>
        <v>-190120.649983757</v>
      </c>
      <c r="Y31" s="83" t="n">
        <f aca="false">VLOOKUP(K31,'BNK Org Sheet'!$F$2:$I$464,3,FALSE())*1000</f>
        <v>11311995.9606158</v>
      </c>
      <c r="Z31" s="30" t="s">
        <v>35</v>
      </c>
      <c r="AA31" s="82"/>
      <c r="AB31" s="83" t="n">
        <f aca="false">VLOOKUP(K31,'BNK Org Sheet'!$F$2:$I$464,4,FALSE())*1000</f>
        <v>13787892.4842785</v>
      </c>
      <c r="AC31" s="30" t="n">
        <f aca="false">VLOOKUP(K31,'NG Summary by Day'!$AG$20:$AJ$532,4,FALSE())</f>
        <v>11855814.9598687</v>
      </c>
      <c r="AD31" s="85" t="n">
        <f aca="false">AB31-AC31</f>
        <v>1932077.52440984</v>
      </c>
    </row>
    <row r="32" customFormat="false" ht="12.75" hidden="false" customHeight="false" outlineLevel="0" collapsed="false">
      <c r="A32" s="48" t="n">
        <v>36567</v>
      </c>
      <c r="B32" s="61" t="n">
        <v>8749</v>
      </c>
      <c r="C32" s="61" t="n">
        <v>17536</v>
      </c>
      <c r="D32" s="61" t="n">
        <v>22312.6747172357</v>
      </c>
      <c r="E32" s="61"/>
      <c r="F32" s="61" t="n">
        <v>256</v>
      </c>
      <c r="G32" s="61" t="n">
        <v>11311.9959606158</v>
      </c>
      <c r="H32" s="61" t="n">
        <v>13787.8924842785</v>
      </c>
      <c r="J32" s="86" t="n">
        <v>36570</v>
      </c>
      <c r="K32" s="76" t="n">
        <v>36570</v>
      </c>
      <c r="L32" s="83" t="n">
        <f aca="false">(VLOOKUP(K32,$A$3:$D$465,2,FALSE())*1000*-1)</f>
        <v>-10870000</v>
      </c>
      <c r="M32" s="30" t="n">
        <f aca="false">VLOOKUP(K32,'NG Summary by Day'!$L$21:$N$480,3,FALSE())</f>
        <v>-10870073.5983007</v>
      </c>
      <c r="N32" s="82" t="n">
        <f aca="false">L32-M32</f>
        <v>73.5983007010073</v>
      </c>
      <c r="O32" s="83" t="n">
        <f aca="false">(VLOOKUP(K32,$A$3:$D$465,3,FALSE()))*1000*-1</f>
        <v>-19679000</v>
      </c>
      <c r="P32" s="30" t="s">
        <v>34</v>
      </c>
      <c r="Q32" s="82"/>
      <c r="R32" s="83" t="n">
        <f aca="false">(VLOOKUP(K32,'BNK Org Sheet'!$A$2:$D$464,4,FALSE()))*1000*-1</f>
        <v>-25252960.0806166</v>
      </c>
      <c r="S32" s="30" t="n">
        <f aca="false">VLOOKUP(K32,CORP!$A$14:$D4554,3,FALSE())</f>
        <v>-20678812.9102919</v>
      </c>
      <c r="T32" s="84" t="n">
        <f aca="false">R32-S32</f>
        <v>-4574147.17032474</v>
      </c>
      <c r="V32" s="83" t="n">
        <f aca="false">(VLOOKUP(K32,'BNK Org Sheet'!$F$2:$I$464,2,FALSE()))*1000</f>
        <v>-1860000</v>
      </c>
      <c r="W32" s="30" t="n">
        <f aca="false">VLOOKUP(K32,'NG Summary by Day'!$T$20:$W$486,4,FALSE())</f>
        <v>-546184.5842</v>
      </c>
      <c r="X32" s="85" t="n">
        <f aca="false">V32-W32</f>
        <v>-1313815.4158</v>
      </c>
      <c r="Y32" s="83" t="n">
        <f aca="false">VLOOKUP(K32,'BNK Org Sheet'!$F$2:$I$464,3,FALSE())*1000</f>
        <v>3179287.78785219</v>
      </c>
      <c r="Z32" s="30" t="s">
        <v>35</v>
      </c>
      <c r="AA32" s="82"/>
      <c r="AB32" s="83" t="n">
        <f aca="false">VLOOKUP(K32,'BNK Org Sheet'!$F$2:$I$464,4,FALSE())*1000</f>
        <v>10240765.2490195</v>
      </c>
      <c r="AC32" s="30" t="n">
        <f aca="false">VLOOKUP(K32,'NG Summary by Day'!$AG$20:$AJ$532,4,FALSE())</f>
        <v>3461324.95716171</v>
      </c>
      <c r="AD32" s="85" t="n">
        <f aca="false">AB32-AC32</f>
        <v>6779440.2918578</v>
      </c>
    </row>
    <row r="33" customFormat="false" ht="12.75" hidden="false" customHeight="false" outlineLevel="0" collapsed="false">
      <c r="A33" s="48" t="n">
        <v>36570</v>
      </c>
      <c r="B33" s="61" t="n">
        <v>10870</v>
      </c>
      <c r="C33" s="61" t="n">
        <v>19679</v>
      </c>
      <c r="D33" s="61" t="n">
        <v>25252.9600806166</v>
      </c>
      <c r="E33" s="61"/>
      <c r="F33" s="61" t="n">
        <v>-1860</v>
      </c>
      <c r="G33" s="61" t="n">
        <v>3179.28778785219</v>
      </c>
      <c r="H33" s="61" t="n">
        <v>10240.7652490195</v>
      </c>
      <c r="J33" s="86" t="n">
        <v>36571</v>
      </c>
      <c r="K33" s="76" t="n">
        <v>36571</v>
      </c>
      <c r="L33" s="83" t="n">
        <f aca="false">(VLOOKUP(K33,$A$3:$D$465,2,FALSE())*1000*-1)</f>
        <v>-10870000</v>
      </c>
      <c r="M33" s="30" t="n">
        <f aca="false">VLOOKUP(K33,'NG Summary by Day'!$L$21:$N$480,3,FALSE())</f>
        <v>-11536974.3464163</v>
      </c>
      <c r="N33" s="82" t="n">
        <f aca="false">L33-M33</f>
        <v>666974.3464163</v>
      </c>
      <c r="O33" s="83" t="n">
        <f aca="false">(VLOOKUP(K33,$A$3:$D$465,3,FALSE()))*1000*-1</f>
        <v>-19478000</v>
      </c>
      <c r="P33" s="30" t="s">
        <v>34</v>
      </c>
      <c r="Q33" s="82"/>
      <c r="R33" s="83" t="n">
        <f aca="false">(VLOOKUP(K33,'BNK Org Sheet'!$A$2:$D$464,4,FALSE()))*1000*-1</f>
        <v>-24951253.275489</v>
      </c>
      <c r="S33" s="30" t="n">
        <f aca="false">VLOOKUP(K33,CORP!$A$14:$D4555,3,FALSE())</f>
        <v>-21799868.6465041</v>
      </c>
      <c r="T33" s="84" t="n">
        <f aca="false">R33-S33</f>
        <v>-3151384.62898489</v>
      </c>
      <c r="V33" s="83" t="n">
        <f aca="false">(VLOOKUP(K33,'BNK Org Sheet'!$F$2:$I$464,2,FALSE()))*1000</f>
        <v>3667000</v>
      </c>
      <c r="W33" s="30" t="n">
        <f aca="false">VLOOKUP(K33,'NG Summary by Day'!$T$20:$W$486,4,FALSE())</f>
        <v>3127806.9916</v>
      </c>
      <c r="X33" s="85" t="n">
        <f aca="false">V33-W33</f>
        <v>539193.0084</v>
      </c>
      <c r="Y33" s="83" t="n">
        <f aca="false">VLOOKUP(K33,'BNK Org Sheet'!$F$2:$I$464,3,FALSE())*1000</f>
        <v>339683.558163911</v>
      </c>
      <c r="Z33" s="30" t="s">
        <v>35</v>
      </c>
      <c r="AA33" s="82"/>
      <c r="AB33" s="83" t="n">
        <f aca="false">VLOOKUP(K33,'BNK Org Sheet'!$F$2:$I$464,4,FALSE())*1000</f>
        <v>3810790.51735306</v>
      </c>
      <c r="AC33" s="30" t="n">
        <f aca="false">VLOOKUP(K33,'NG Summary by Day'!$AG$20:$AJ$532,4,FALSE())</f>
        <v>2693722.01237508</v>
      </c>
      <c r="AD33" s="85" t="n">
        <f aca="false">AB33-AC33</f>
        <v>1117068.50497798</v>
      </c>
    </row>
    <row r="34" customFormat="false" ht="12.75" hidden="false" customHeight="false" outlineLevel="0" collapsed="false">
      <c r="A34" s="48" t="n">
        <v>36571</v>
      </c>
      <c r="B34" s="61" t="n">
        <v>10870</v>
      </c>
      <c r="C34" s="61" t="n">
        <v>19478</v>
      </c>
      <c r="D34" s="61" t="n">
        <v>24951.253275489</v>
      </c>
      <c r="E34" s="61"/>
      <c r="F34" s="61" t="n">
        <v>3667</v>
      </c>
      <c r="G34" s="61" t="n">
        <v>339.683558163911</v>
      </c>
      <c r="H34" s="61" t="n">
        <v>3810.79051735306</v>
      </c>
      <c r="J34" s="86" t="n">
        <v>36572</v>
      </c>
      <c r="K34" s="76" t="n">
        <v>36572</v>
      </c>
      <c r="L34" s="83" t="n">
        <f aca="false">(VLOOKUP(K34,$A$3:$D$465,2,FALSE())*1000*-1)</f>
        <v>-14366000</v>
      </c>
      <c r="M34" s="30" t="n">
        <f aca="false">VLOOKUP(K34,'NG Summary by Day'!$L$21:$N$480,3,FALSE())</f>
        <v>-14366325.9576287</v>
      </c>
      <c r="N34" s="82" t="n">
        <f aca="false">L34-M34</f>
        <v>325.95762869902</v>
      </c>
      <c r="O34" s="83" t="n">
        <f aca="false">(VLOOKUP(K34,$A$3:$D$465,3,FALSE()))*1000*-1</f>
        <v>-19651000</v>
      </c>
      <c r="P34" s="30" t="s">
        <v>34</v>
      </c>
      <c r="Q34" s="82"/>
      <c r="R34" s="83" t="n">
        <f aca="false">(VLOOKUP(K34,'BNK Org Sheet'!$A$2:$D$464,4,FALSE()))*1000*-1</f>
        <v>-26799822.059149</v>
      </c>
      <c r="S34" s="30" t="n">
        <f aca="false">VLOOKUP(K34,CORP!$A$14:$D4556,3,FALSE())</f>
        <v>-22684022.3153995</v>
      </c>
      <c r="T34" s="84" t="n">
        <f aca="false">R34-S34</f>
        <v>-4115799.74374947</v>
      </c>
      <c r="V34" s="83" t="n">
        <f aca="false">(VLOOKUP(K34,'BNK Org Sheet'!$F$2:$I$464,2,FALSE()))*1000</f>
        <v>-2656000</v>
      </c>
      <c r="W34" s="30" t="n">
        <f aca="false">VLOOKUP(K34,'NG Summary by Day'!$T$20:$W$486,4,FALSE())</f>
        <v>-1245449.2771</v>
      </c>
      <c r="X34" s="85" t="n">
        <f aca="false">V34-W34</f>
        <v>-1410550.7229</v>
      </c>
      <c r="Y34" s="83" t="n">
        <f aca="false">VLOOKUP(K34,'BNK Org Sheet'!$F$2:$I$464,3,FALSE())*1000</f>
        <v>3793051.63611559</v>
      </c>
      <c r="Z34" s="30" t="s">
        <v>35</v>
      </c>
      <c r="AA34" s="82"/>
      <c r="AB34" s="83" t="n">
        <f aca="false">VLOOKUP(K34,'BNK Org Sheet'!$F$2:$I$464,4,FALSE())*1000</f>
        <v>-482211.721679213</v>
      </c>
      <c r="AC34" s="30" t="n">
        <f aca="false">VLOOKUP(K34,'NG Summary by Day'!$AG$20:$AJ$532,4,FALSE())</f>
        <v>7330729.54335308</v>
      </c>
      <c r="AD34" s="85" t="n">
        <f aca="false">AB34-AC34</f>
        <v>-7812941.26503229</v>
      </c>
    </row>
    <row r="35" customFormat="false" ht="12.75" hidden="false" customHeight="false" outlineLevel="0" collapsed="false">
      <c r="A35" s="48" t="n">
        <v>36572</v>
      </c>
      <c r="B35" s="61" t="n">
        <v>14366</v>
      </c>
      <c r="C35" s="61" t="n">
        <v>19651</v>
      </c>
      <c r="D35" s="61" t="n">
        <v>26799.822059149</v>
      </c>
      <c r="E35" s="61"/>
      <c r="F35" s="61" t="n">
        <v>-2656</v>
      </c>
      <c r="G35" s="61" t="n">
        <v>3793.05163611559</v>
      </c>
      <c r="H35" s="61" t="n">
        <v>-482.211721679213</v>
      </c>
      <c r="J35" s="86" t="n">
        <v>36573</v>
      </c>
      <c r="K35" s="76" t="n">
        <v>36573</v>
      </c>
      <c r="L35" s="83" t="n">
        <f aca="false">(VLOOKUP(K35,$A$3:$D$465,2,FALSE())*1000*-1)</f>
        <v>-15335000</v>
      </c>
      <c r="M35" s="30" t="n">
        <f aca="false">VLOOKUP(K35,'NG Summary by Day'!$L$21:$N$480,3,FALSE())</f>
        <v>-15335118.9176631</v>
      </c>
      <c r="N35" s="82" t="n">
        <f aca="false">L35-M35</f>
        <v>118.917663101107</v>
      </c>
      <c r="O35" s="83" t="n">
        <f aca="false">(VLOOKUP(K35,$A$3:$D$465,3,FALSE()))*1000*-1</f>
        <v>-19069000</v>
      </c>
      <c r="P35" s="30" t="s">
        <v>34</v>
      </c>
      <c r="Q35" s="82"/>
      <c r="R35" s="83" t="n">
        <f aca="false">(VLOOKUP(K35,'BNK Org Sheet'!$A$2:$D$464,4,FALSE()))*1000*-1</f>
        <v>-27101417.257559</v>
      </c>
      <c r="S35" s="30" t="n">
        <f aca="false">VLOOKUP(K35,CORP!$A$14:$D4557,3,FALSE())</f>
        <v>-22908440.4806949</v>
      </c>
      <c r="T35" s="84" t="n">
        <f aca="false">R35-S35</f>
        <v>-4192976.77686412</v>
      </c>
      <c r="V35" s="83" t="n">
        <f aca="false">(VLOOKUP(K35,'BNK Org Sheet'!$F$2:$I$464,2,FALSE()))*1000</f>
        <v>7290000</v>
      </c>
      <c r="W35" s="30" t="n">
        <f aca="false">VLOOKUP(K35,'NG Summary by Day'!$T$20:$W$486,4,FALSE())</f>
        <v>6084971.618</v>
      </c>
      <c r="X35" s="85" t="n">
        <f aca="false">V35-W35</f>
        <v>1205028.382</v>
      </c>
      <c r="Y35" s="83" t="n">
        <f aca="false">VLOOKUP(K35,'BNK Org Sheet'!$F$2:$I$464,3,FALSE())*1000</f>
        <v>3174691.4355662</v>
      </c>
      <c r="Z35" s="30" t="s">
        <v>35</v>
      </c>
      <c r="AA35" s="82"/>
      <c r="AB35" s="83" t="n">
        <f aca="false">VLOOKUP(K35,'BNK Org Sheet'!$F$2:$I$464,4,FALSE())*1000</f>
        <v>-5985995.11459709</v>
      </c>
      <c r="AC35" s="30" t="n">
        <f aca="false">VLOOKUP(K35,'NG Summary by Day'!$AG$20:$AJ$532,4,FALSE())</f>
        <v>6990469.4772925</v>
      </c>
      <c r="AD35" s="85" t="n">
        <f aca="false">AB35-AC35</f>
        <v>-12976464.5918896</v>
      </c>
    </row>
    <row r="36" customFormat="false" ht="12.75" hidden="false" customHeight="false" outlineLevel="0" collapsed="false">
      <c r="A36" s="48" t="n">
        <v>36573</v>
      </c>
      <c r="B36" s="61" t="n">
        <v>15335</v>
      </c>
      <c r="C36" s="61" t="n">
        <v>19069</v>
      </c>
      <c r="D36" s="61" t="n">
        <v>27101.417257559</v>
      </c>
      <c r="E36" s="61"/>
      <c r="F36" s="61" t="n">
        <v>7290</v>
      </c>
      <c r="G36" s="61" t="n">
        <v>3174.6914355662</v>
      </c>
      <c r="H36" s="61" t="n">
        <v>-5985.99511459709</v>
      </c>
      <c r="J36" s="86" t="n">
        <v>36574</v>
      </c>
      <c r="K36" s="76" t="n">
        <v>36574</v>
      </c>
      <c r="L36" s="83" t="n">
        <f aca="false">(VLOOKUP(K36,$A$3:$D$465,2,FALSE())*1000*-1)</f>
        <v>-16668000</v>
      </c>
      <c r="M36" s="30" t="n">
        <f aca="false">VLOOKUP(K36,'NG Summary by Day'!$L$21:$N$480,3,FALSE())</f>
        <v>-16667785.6860487</v>
      </c>
      <c r="N36" s="82" t="n">
        <f aca="false">L36-M36</f>
        <v>-214.313951298594</v>
      </c>
      <c r="O36" s="83" t="n">
        <f aca="false">(VLOOKUP(K36,$A$3:$D$465,3,FALSE()))*1000*-1</f>
        <v>-20140000</v>
      </c>
      <c r="P36" s="30" t="s">
        <v>34</v>
      </c>
      <c r="Q36" s="82"/>
      <c r="R36" s="83" t="n">
        <f aca="false">(VLOOKUP(K36,'BNK Org Sheet'!$A$2:$D$464,4,FALSE()))*1000*-1</f>
        <v>-28288881.0593551</v>
      </c>
      <c r="S36" s="30" t="n">
        <f aca="false">VLOOKUP(K36,CORP!$A$14:$D4558,3,FALSE())</f>
        <v>-24390299.5450076</v>
      </c>
      <c r="T36" s="84" t="n">
        <f aca="false">R36-S36</f>
        <v>-3898581.51434747</v>
      </c>
      <c r="V36" s="83" t="n">
        <f aca="false">(VLOOKUP(K36,'BNK Org Sheet'!$F$2:$I$464,2,FALSE()))*1000</f>
        <v>-1961000</v>
      </c>
      <c r="W36" s="30" t="n">
        <f aca="false">VLOOKUP(K36,'NG Summary by Day'!$T$20:$W$486,4,FALSE())</f>
        <v>-1489117.7842</v>
      </c>
      <c r="X36" s="85" t="n">
        <f aca="false">V36-W36</f>
        <v>-471882.2158</v>
      </c>
      <c r="Y36" s="83" t="n">
        <f aca="false">VLOOKUP(K36,'BNK Org Sheet'!$F$2:$I$464,3,FALSE())*1000</f>
        <v>-333978.952569693</v>
      </c>
      <c r="Z36" s="30" t="s">
        <v>35</v>
      </c>
      <c r="AA36" s="82"/>
      <c r="AB36" s="83" t="n">
        <f aca="false">VLOOKUP(K36,'BNK Org Sheet'!$F$2:$I$464,4,FALSE())*1000</f>
        <v>-4320665.95333785</v>
      </c>
      <c r="AC36" s="30" t="n">
        <f aca="false">VLOOKUP(K36,'NG Summary by Day'!$AG$20:$AJ$532,4,FALSE())</f>
        <v>-3755456.59998984</v>
      </c>
      <c r="AD36" s="85" t="n">
        <f aca="false">AB36-AC36</f>
        <v>-565209.353348007</v>
      </c>
    </row>
    <row r="37" customFormat="false" ht="12.75" hidden="false" customHeight="false" outlineLevel="0" collapsed="false">
      <c r="A37" s="48" t="n">
        <v>36574</v>
      </c>
      <c r="B37" s="61" t="n">
        <v>16668</v>
      </c>
      <c r="C37" s="61" t="n">
        <v>20140</v>
      </c>
      <c r="D37" s="61" t="n">
        <v>28288.8810593551</v>
      </c>
      <c r="E37" s="61"/>
      <c r="F37" s="61" t="n">
        <v>-1961</v>
      </c>
      <c r="G37" s="61" t="n">
        <v>-333.978952569693</v>
      </c>
      <c r="H37" s="61" t="n">
        <v>-4320.66595333785</v>
      </c>
      <c r="J37" s="86" t="n">
        <v>36578</v>
      </c>
      <c r="K37" s="76" t="n">
        <v>36578</v>
      </c>
      <c r="L37" s="83" t="n">
        <f aca="false">(VLOOKUP(K37,$A$3:$D$465,2,FALSE())*1000*-1)</f>
        <v>-13191000</v>
      </c>
      <c r="M37" s="30" t="n">
        <f aca="false">VLOOKUP(K37,'NG Summary by Day'!$L$21:$N$480,3,FALSE())</f>
        <v>0</v>
      </c>
      <c r="N37" s="82" t="n">
        <f aca="false">L37-M37</f>
        <v>-13191000</v>
      </c>
      <c r="O37" s="83" t="n">
        <f aca="false">(VLOOKUP(K37,$A$3:$D$465,3,FALSE()))*1000*-1</f>
        <v>-20140000</v>
      </c>
      <c r="P37" s="30" t="s">
        <v>34</v>
      </c>
      <c r="Q37" s="82"/>
      <c r="R37" s="83" t="n">
        <f aca="false">(VLOOKUP(K37,'BNK Org Sheet'!$A$2:$D$464,4,FALSE()))*1000*-1</f>
        <v>-26410008.8525229</v>
      </c>
      <c r="S37" s="30" t="n">
        <f aca="false">VLOOKUP(K37,CORP!$A$14:$D4559,3,FALSE())</f>
        <v>-3519623.82633456</v>
      </c>
      <c r="T37" s="84" t="n">
        <f aca="false">R37-S37</f>
        <v>-22890385.0261883</v>
      </c>
      <c r="V37" s="83" t="n">
        <f aca="false">(VLOOKUP(K37,'BNK Org Sheet'!$F$2:$I$464,2,FALSE()))*1000</f>
        <v>-10512000</v>
      </c>
      <c r="W37" s="30" t="e">
        <f aca="false">VLOOKUP(K37,'NG Summary by Day'!$T$20:$W$486,4,FALSE())</f>
        <v>#N/A</v>
      </c>
      <c r="X37" s="85" t="e">
        <f aca="false">V37-W37</f>
        <v>#N/A</v>
      </c>
      <c r="Y37" s="83" t="n">
        <f aca="false">VLOOKUP(K37,'BNK Org Sheet'!$F$2:$I$464,3,FALSE())*1000</f>
        <v>-5693324.70252739</v>
      </c>
      <c r="Z37" s="30" t="s">
        <v>35</v>
      </c>
      <c r="AA37" s="82"/>
      <c r="AB37" s="83" t="n">
        <f aca="false">VLOOKUP(K37,'BNK Org Sheet'!$F$2:$I$464,4,FALSE())*1000</f>
        <v>-18016176.7169836</v>
      </c>
      <c r="AC37" s="30" t="n">
        <f aca="false">VLOOKUP(K37,'NG Summary by Day'!$AG$20:$AJ$532,4,FALSE())</f>
        <v>-1436093.0058</v>
      </c>
      <c r="AD37" s="85" t="n">
        <f aca="false">AB37-AC37</f>
        <v>-16580083.7111836</v>
      </c>
    </row>
    <row r="38" customFormat="false" ht="12.75" hidden="false" customHeight="false" outlineLevel="0" collapsed="false">
      <c r="A38" s="48" t="n">
        <v>36577</v>
      </c>
      <c r="B38" s="61" t="n">
        <v>16668</v>
      </c>
      <c r="C38" s="61" t="n">
        <v>20140</v>
      </c>
      <c r="D38" s="61" t="n">
        <v>28285.2136564378</v>
      </c>
      <c r="E38" s="61"/>
      <c r="F38" s="61" t="n">
        <v>0</v>
      </c>
      <c r="G38" s="61" t="n">
        <v>0</v>
      </c>
      <c r="H38" s="61" t="n">
        <v>2350.39377052701</v>
      </c>
      <c r="J38" s="86" t="n">
        <v>36579</v>
      </c>
      <c r="K38" s="76" t="n">
        <v>36579</v>
      </c>
      <c r="L38" s="83" t="n">
        <f aca="false">(VLOOKUP(K38,$A$3:$D$465,2,FALSE())*1000*-1)</f>
        <v>-10014000</v>
      </c>
      <c r="M38" s="30" t="n">
        <f aca="false">VLOOKUP(K38,'NG Summary by Day'!$L$21:$N$480,3,FALSE())</f>
        <v>-10014011.8973787</v>
      </c>
      <c r="N38" s="82" t="n">
        <f aca="false">L38-M38</f>
        <v>11.897378699854</v>
      </c>
      <c r="O38" s="83" t="n">
        <f aca="false">(VLOOKUP(K38,$A$3:$D$465,3,FALSE()))*1000*-1</f>
        <v>-19917000</v>
      </c>
      <c r="P38" s="30" t="s">
        <v>34</v>
      </c>
      <c r="Q38" s="82"/>
      <c r="R38" s="83" t="n">
        <f aca="false">(VLOOKUP(K38,'BNK Org Sheet'!$A$2:$D$464,4,FALSE()))*1000*-1</f>
        <v>-24762399.1594382</v>
      </c>
      <c r="S38" s="30" t="n">
        <f aca="false">VLOOKUP(K38,CORP!$A$14:$D4560,3,FALSE())</f>
        <v>-22026598.4131868</v>
      </c>
      <c r="T38" s="84" t="n">
        <f aca="false">R38-S38</f>
        <v>-2735800.74625143</v>
      </c>
      <c r="V38" s="83" t="n">
        <f aca="false">(VLOOKUP(K38,'BNK Org Sheet'!$F$2:$I$464,2,FALSE()))*1000</f>
        <v>324000</v>
      </c>
      <c r="W38" s="30" t="n">
        <f aca="false">VLOOKUP(K38,'NG Summary by Day'!$T$20:$W$486,4,FALSE())</f>
        <v>-461956.368</v>
      </c>
      <c r="X38" s="85" t="n">
        <f aca="false">V38-W38</f>
        <v>785956.368</v>
      </c>
      <c r="Y38" s="83" t="n">
        <f aca="false">VLOOKUP(K38,'BNK Org Sheet'!$F$2:$I$464,3,FALSE())*1000</f>
        <v>-2555436.41516704</v>
      </c>
      <c r="Z38" s="30" t="s">
        <v>35</v>
      </c>
      <c r="AA38" s="82"/>
      <c r="AB38" s="83" t="n">
        <f aca="false">VLOOKUP(K38,'BNK Org Sheet'!$F$2:$I$464,4,FALSE())*1000</f>
        <v>-2005138.19131117</v>
      </c>
      <c r="AC38" s="30" t="n">
        <f aca="false">VLOOKUP(K38,'NG Summary by Day'!$AG$20:$AJ$532,4,FALSE())</f>
        <v>-5850822.40157844</v>
      </c>
      <c r="AD38" s="85" t="n">
        <f aca="false">AB38-AC38</f>
        <v>3845684.21026727</v>
      </c>
    </row>
    <row r="39" customFormat="false" ht="12.75" hidden="false" customHeight="false" outlineLevel="0" collapsed="false">
      <c r="A39" s="48" t="n">
        <v>36578</v>
      </c>
      <c r="B39" s="61" t="n">
        <v>13191</v>
      </c>
      <c r="C39" s="61" t="n">
        <v>20140</v>
      </c>
      <c r="D39" s="61" t="n">
        <v>26410.0088525229</v>
      </c>
      <c r="E39" s="61"/>
      <c r="F39" s="61" t="n">
        <v>-10512</v>
      </c>
      <c r="G39" s="61" t="n">
        <v>-5693.32470252739</v>
      </c>
      <c r="H39" s="61" t="n">
        <v>-18016.1767169836</v>
      </c>
      <c r="J39" s="86" t="n">
        <v>36580</v>
      </c>
      <c r="K39" s="76" t="n">
        <v>36580</v>
      </c>
      <c r="L39" s="83" t="n">
        <f aca="false">(VLOOKUP(K39,$A$3:$D$465,2,FALSE())*1000*-1)</f>
        <v>-10014000</v>
      </c>
      <c r="M39" s="30" t="n">
        <f aca="false">VLOOKUP(K39,'NG Summary by Day'!$L$21:$N$480,3,FALSE())</f>
        <v>-7915574.49592332</v>
      </c>
      <c r="N39" s="82" t="n">
        <f aca="false">L39-M39</f>
        <v>-2098425.50407668</v>
      </c>
      <c r="O39" s="83" t="n">
        <f aca="false">(VLOOKUP(K39,$A$3:$D$465,3,FALSE()))*1000*-1</f>
        <v>-19917000</v>
      </c>
      <c r="P39" s="30" t="s">
        <v>34</v>
      </c>
      <c r="Q39" s="82"/>
      <c r="R39" s="83" t="n">
        <f aca="false">(VLOOKUP(K39,'BNK Org Sheet'!$A$2:$D$464,4,FALSE()))*1000*-1</f>
        <v>-24762058.3171724</v>
      </c>
      <c r="S39" s="30" t="n">
        <f aca="false">VLOOKUP(K39,CORP!$A$14:$D4561,3,FALSE())</f>
        <v>-19801031.4407862</v>
      </c>
      <c r="T39" s="84" t="n">
        <f aca="false">R39-S39</f>
        <v>-4961026.87638622</v>
      </c>
      <c r="V39" s="83" t="n">
        <f aca="false">(VLOOKUP(K39,'BNK Org Sheet'!$F$2:$I$464,2,FALSE()))*1000</f>
        <v>1456000</v>
      </c>
      <c r="W39" s="30" t="n">
        <f aca="false">VLOOKUP(K39,'NG Summary by Day'!$T$20:$W$486,4,FALSE())</f>
        <v>316149.125591165</v>
      </c>
      <c r="X39" s="85" t="n">
        <f aca="false">V39-W39</f>
        <v>1139850.87440884</v>
      </c>
      <c r="Y39" s="83" t="n">
        <f aca="false">VLOOKUP(K39,'BNK Org Sheet'!$F$2:$I$464,3,FALSE())*1000</f>
        <v>4397826.68514673</v>
      </c>
      <c r="Z39" s="30" t="s">
        <v>35</v>
      </c>
      <c r="AA39" s="82"/>
      <c r="AB39" s="83" t="n">
        <f aca="false">VLOOKUP(K39,'BNK Org Sheet'!$F$2:$I$464,4,FALSE())*1000</f>
        <v>7499935.10425638</v>
      </c>
      <c r="AC39" s="30" t="n">
        <f aca="false">VLOOKUP(K39,'NG Summary by Day'!$AG$20:$AJ$532,4,FALSE())</f>
        <v>2122483.2655196</v>
      </c>
      <c r="AD39" s="85" t="n">
        <f aca="false">AB39-AC39</f>
        <v>5377451.83873678</v>
      </c>
    </row>
    <row r="40" customFormat="false" ht="12.75" hidden="false" customHeight="false" outlineLevel="0" collapsed="false">
      <c r="A40" s="48" t="n">
        <v>36579</v>
      </c>
      <c r="B40" s="61" t="n">
        <v>10014</v>
      </c>
      <c r="C40" s="61" t="n">
        <v>19917</v>
      </c>
      <c r="D40" s="61" t="n">
        <v>24762.3991594382</v>
      </c>
      <c r="E40" s="61"/>
      <c r="F40" s="61" t="n">
        <v>324</v>
      </c>
      <c r="G40" s="61" t="n">
        <v>-2555.43641516704</v>
      </c>
      <c r="H40" s="61" t="n">
        <v>-2005.13819131117</v>
      </c>
      <c r="J40" s="86" t="n">
        <v>36581</v>
      </c>
      <c r="K40" s="76" t="n">
        <v>36581</v>
      </c>
      <c r="L40" s="83" t="n">
        <f aca="false">(VLOOKUP(K40,$A$3:$D$465,2,FALSE())*1000*-1)</f>
        <v>-4316000</v>
      </c>
      <c r="M40" s="30" t="n">
        <f aca="false">VLOOKUP(K40,'NG Summary by Day'!$L$21:$N$480,3,FALSE())</f>
        <v>-4316448.95762397</v>
      </c>
      <c r="N40" s="82" t="n">
        <f aca="false">L40-M40</f>
        <v>448.957623969764</v>
      </c>
      <c r="O40" s="83" t="n">
        <f aca="false">(VLOOKUP(K40,$A$3:$D$465,3,FALSE()))*1000*-1</f>
        <v>-18766000</v>
      </c>
      <c r="P40" s="30" t="s">
        <v>34</v>
      </c>
      <c r="Q40" s="82"/>
      <c r="R40" s="83" t="n">
        <f aca="false">(VLOOKUP(K40,'BNK Org Sheet'!$A$2:$D$464,4,FALSE()))*1000*-1</f>
        <v>-21972913.0700348</v>
      </c>
      <c r="S40" s="30" t="n">
        <f aca="false">VLOOKUP(K40,CORP!$A$14:$D4562,3,FALSE())</f>
        <v>-19006956.4822617</v>
      </c>
      <c r="T40" s="84" t="n">
        <f aca="false">R40-S40</f>
        <v>-2965956.58777306</v>
      </c>
      <c r="V40" s="83" t="n">
        <f aca="false">(VLOOKUP(K40,'BNK Org Sheet'!$F$2:$I$464,2,FALSE()))*1000</f>
        <v>-96000</v>
      </c>
      <c r="W40" s="30" t="n">
        <f aca="false">VLOOKUP(K40,'NG Summary by Day'!$T$20:$W$486,4,FALSE())</f>
        <v>-839405.332522172</v>
      </c>
      <c r="X40" s="85" t="n">
        <f aca="false">V40-W40</f>
        <v>743405.332522172</v>
      </c>
      <c r="Y40" s="83" t="n">
        <f aca="false">VLOOKUP(K40,'BNK Org Sheet'!$F$2:$I$464,3,FALSE())*1000</f>
        <v>1022228.79183659</v>
      </c>
      <c r="Z40" s="30" t="s">
        <v>35</v>
      </c>
      <c r="AA40" s="82"/>
      <c r="AB40" s="83" t="n">
        <f aca="false">VLOOKUP(K40,'BNK Org Sheet'!$F$2:$I$464,4,FALSE())*1000</f>
        <v>15577478.4466428</v>
      </c>
      <c r="AC40" s="30" t="n">
        <f aca="false">VLOOKUP(K40,'NG Summary by Day'!$AG$20:$AJ$532,4,FALSE())</f>
        <v>4226112.15187717</v>
      </c>
      <c r="AD40" s="85" t="n">
        <f aca="false">AB40-AC40</f>
        <v>11351366.2947656</v>
      </c>
    </row>
    <row r="41" customFormat="false" ht="12.75" hidden="false" customHeight="false" outlineLevel="0" collapsed="false">
      <c r="A41" s="48" t="n">
        <v>36580</v>
      </c>
      <c r="B41" s="61" t="n">
        <v>10014</v>
      </c>
      <c r="C41" s="61" t="n">
        <v>19917</v>
      </c>
      <c r="D41" s="61" t="n">
        <v>24762.0583171724</v>
      </c>
      <c r="E41" s="61"/>
      <c r="F41" s="61" t="n">
        <v>1456</v>
      </c>
      <c r="G41" s="61" t="n">
        <v>4397.82668514673</v>
      </c>
      <c r="H41" s="61" t="n">
        <v>7499.93510425638</v>
      </c>
      <c r="J41" s="86" t="n">
        <v>36584</v>
      </c>
      <c r="K41" s="76" t="n">
        <v>36584</v>
      </c>
      <c r="L41" s="83" t="n">
        <f aca="false">(VLOOKUP(K41,$A$3:$D$465,2,FALSE())*1000*-1)</f>
        <v>-3630000</v>
      </c>
      <c r="M41" s="30" t="n">
        <f aca="false">VLOOKUP(K41,'NG Summary by Day'!$L$21:$N$480,3,FALSE())</f>
        <v>-3629542.30609633</v>
      </c>
      <c r="N41" s="82" t="n">
        <f aca="false">L41-M41</f>
        <v>-457.693903670181</v>
      </c>
      <c r="O41" s="83" t="n">
        <f aca="false">(VLOOKUP(K41,$A$3:$D$465,3,FALSE()))*1000*-1</f>
        <v>-18932000</v>
      </c>
      <c r="P41" s="30" t="s">
        <v>34</v>
      </c>
      <c r="Q41" s="82"/>
      <c r="R41" s="83" t="n">
        <f aca="false">(VLOOKUP(K41,'BNK Org Sheet'!$A$2:$D$464,4,FALSE()))*1000*-1</f>
        <v>-22015864.9404343</v>
      </c>
      <c r="S41" s="30" t="n">
        <f aca="false">VLOOKUP(K41,CORP!$A$14:$D4563,3,FALSE())</f>
        <v>-18661137.4919047</v>
      </c>
      <c r="T41" s="84" t="n">
        <f aca="false">R41-S41</f>
        <v>-3354727.44852959</v>
      </c>
      <c r="V41" s="83" t="n">
        <f aca="false">(VLOOKUP(K41,'BNK Org Sheet'!$F$2:$I$464,2,FALSE()))*1000</f>
        <v>-1558000</v>
      </c>
      <c r="W41" s="30" t="n">
        <f aca="false">VLOOKUP(K41,'NG Summary by Day'!$T$20:$W$486,4,FALSE())</f>
        <v>-2326031.4864</v>
      </c>
      <c r="X41" s="85" t="n">
        <f aca="false">V41-W41</f>
        <v>768031.4864</v>
      </c>
      <c r="Y41" s="83" t="n">
        <f aca="false">VLOOKUP(K41,'BNK Org Sheet'!$F$2:$I$464,3,FALSE())*1000</f>
        <v>4149889.83478162</v>
      </c>
      <c r="Z41" s="30" t="s">
        <v>35</v>
      </c>
      <c r="AA41" s="82"/>
      <c r="AB41" s="83" t="n">
        <f aca="false">VLOOKUP(K41,'BNK Org Sheet'!$F$2:$I$464,4,FALSE())*1000</f>
        <v>19044386.4903425</v>
      </c>
      <c r="AC41" s="30" t="n">
        <f aca="false">VLOOKUP(K41,'NG Summary by Day'!$AG$20:$AJ$532,4,FALSE())</f>
        <v>-1132100.15828346</v>
      </c>
      <c r="AD41" s="85" t="n">
        <f aca="false">AB41-AC41</f>
        <v>20176486.6486259</v>
      </c>
    </row>
    <row r="42" customFormat="false" ht="12.75" hidden="false" customHeight="false" outlineLevel="0" collapsed="false">
      <c r="A42" s="48" t="n">
        <v>36581</v>
      </c>
      <c r="B42" s="61" t="n">
        <v>4316</v>
      </c>
      <c r="C42" s="61" t="n">
        <v>18766</v>
      </c>
      <c r="D42" s="61" t="n">
        <v>21972.9130700348</v>
      </c>
      <c r="E42" s="61"/>
      <c r="F42" s="61" t="n">
        <v>-96</v>
      </c>
      <c r="G42" s="61" t="n">
        <v>1022.22879183659</v>
      </c>
      <c r="H42" s="61" t="n">
        <v>15577.4784466428</v>
      </c>
      <c r="J42" s="86" t="n">
        <v>36585</v>
      </c>
      <c r="K42" s="76" t="n">
        <v>36585</v>
      </c>
      <c r="L42" s="83" t="n">
        <f aca="false">(VLOOKUP(K42,$A$3:$D$465,2,FALSE())*1000*-1)</f>
        <v>-4746000</v>
      </c>
      <c r="M42" s="30" t="n">
        <f aca="false">VLOOKUP(K42,'NG Summary by Day'!$L$21:$N$480,3,FALSE())</f>
        <v>-4746484.17205261</v>
      </c>
      <c r="N42" s="82" t="n">
        <f aca="false">L42-M42</f>
        <v>484.172052609734</v>
      </c>
      <c r="O42" s="83" t="n">
        <f aca="false">(VLOOKUP(K42,$A$3:$D$465,3,FALSE()))*1000*-1</f>
        <v>-18675000</v>
      </c>
      <c r="P42" s="30" t="s">
        <v>34</v>
      </c>
      <c r="Q42" s="82"/>
      <c r="R42" s="83" t="n">
        <f aca="false">(VLOOKUP(K42,'BNK Org Sheet'!$A$2:$D$464,4,FALSE()))*1000*-1</f>
        <v>-21626450.8618658</v>
      </c>
      <c r="S42" s="30" t="n">
        <f aca="false">VLOOKUP(K42,CORP!$A$14:$D4564,3,FALSE())</f>
        <v>-18913434.7518375</v>
      </c>
      <c r="T42" s="84" t="n">
        <f aca="false">R42-S42</f>
        <v>-2713016.11002826</v>
      </c>
      <c r="V42" s="83" t="n">
        <f aca="false">(VLOOKUP(K42,'BNK Org Sheet'!$F$2:$I$464,2,FALSE()))*1000</f>
        <v>3356000</v>
      </c>
      <c r="W42" s="30" t="n">
        <f aca="false">VLOOKUP(K42,'NG Summary by Day'!$T$20:$W$486,4,FALSE())</f>
        <v>1549938.778</v>
      </c>
      <c r="X42" s="85" t="n">
        <f aca="false">V42-W42</f>
        <v>1806061.222</v>
      </c>
      <c r="Y42" s="83" t="n">
        <f aca="false">VLOOKUP(K42,'BNK Org Sheet'!$F$2:$I$464,3,FALSE())*1000</f>
        <v>1873843.80051374</v>
      </c>
      <c r="Z42" s="30" t="s">
        <v>35</v>
      </c>
      <c r="AA42" s="82"/>
      <c r="AB42" s="83" t="n">
        <f aca="false">VLOOKUP(K42,'BNK Org Sheet'!$F$2:$I$464,4,FALSE())*1000</f>
        <v>7016635.28753324</v>
      </c>
      <c r="AC42" s="30" t="n">
        <f aca="false">VLOOKUP(K42,'NG Summary by Day'!$AG$20:$AJ$532,4,FALSE())</f>
        <v>5802812.43449653</v>
      </c>
      <c r="AD42" s="85" t="n">
        <f aca="false">AB42-AC42</f>
        <v>1213822.8530367</v>
      </c>
    </row>
    <row r="43" customFormat="false" ht="12.75" hidden="false" customHeight="false" outlineLevel="0" collapsed="false">
      <c r="A43" s="48" t="n">
        <v>36584</v>
      </c>
      <c r="B43" s="61" t="n">
        <v>3630</v>
      </c>
      <c r="C43" s="61" t="n">
        <v>18932</v>
      </c>
      <c r="D43" s="61" t="n">
        <v>22015.8649404343</v>
      </c>
      <c r="E43" s="61"/>
      <c r="F43" s="61" t="n">
        <v>-1558</v>
      </c>
      <c r="G43" s="61" t="n">
        <v>4149.88983478162</v>
      </c>
      <c r="H43" s="61" t="n">
        <v>19044.3864903425</v>
      </c>
      <c r="J43" s="87" t="n">
        <v>36586</v>
      </c>
      <c r="K43" s="76" t="n">
        <v>36586</v>
      </c>
      <c r="L43" s="83" t="n">
        <f aca="false">(VLOOKUP(K43,$A$3:$D$465,2,FALSE())*1000*-1)</f>
        <v>-6518000</v>
      </c>
      <c r="M43" s="30" t="n">
        <f aca="false">VLOOKUP(K43,'NG Summary by Day'!$L$21:$N$480,3,FALSE())</f>
        <v>-6518078.90544661</v>
      </c>
      <c r="N43" s="82" t="n">
        <f aca="false">L43-M43</f>
        <v>78.9054466104135</v>
      </c>
      <c r="O43" s="83" t="n">
        <f aca="false">(VLOOKUP(K43,$A$3:$D$465,3,FALSE()))*1000*-1</f>
        <v>-19343000</v>
      </c>
      <c r="P43" s="30" t="s">
        <v>34</v>
      </c>
      <c r="Q43" s="82"/>
      <c r="R43" s="83" t="n">
        <f aca="false">(VLOOKUP(K43,'BNK Org Sheet'!$A$2:$D$464,4,FALSE()))*1000*-1</f>
        <v>-22613363.5801378</v>
      </c>
      <c r="S43" s="30" t="n">
        <f aca="false">VLOOKUP(K43,CORP!$A$14:$D4565,3,FALSE())</f>
        <v>-20211758.4489852</v>
      </c>
      <c r="T43" s="84" t="n">
        <f aca="false">R43-S43</f>
        <v>-2401605.13115263</v>
      </c>
      <c r="V43" s="83" t="n">
        <f aca="false">(VLOOKUP(K43,'BNK Org Sheet'!$F$2:$I$464,2,FALSE()))*1000</f>
        <v>7338000</v>
      </c>
      <c r="W43" s="30" t="n">
        <f aca="false">VLOOKUP(K43,'NG Summary by Day'!$T$20:$W$486,4,FALSE())</f>
        <v>6031279.6213</v>
      </c>
      <c r="X43" s="85" t="n">
        <f aca="false">V43-W43</f>
        <v>1306720.3787</v>
      </c>
      <c r="Y43" s="83" t="n">
        <f aca="false">VLOOKUP(K43,'BNK Org Sheet'!$F$2:$I$464,3,FALSE())*1000</f>
        <v>1843866.64116574</v>
      </c>
      <c r="Z43" s="30" t="s">
        <v>35</v>
      </c>
      <c r="AA43" s="82"/>
      <c r="AB43" s="83" t="n">
        <f aca="false">VLOOKUP(K43,'BNK Org Sheet'!$F$2:$I$464,4,FALSE())*1000</f>
        <v>23005968.5938815</v>
      </c>
      <c r="AC43" s="30" t="n">
        <f aca="false">VLOOKUP(K43,'NG Summary by Day'!$AG$20:$AJ$532,4,FALSE())</f>
        <v>13439307.7155828</v>
      </c>
      <c r="AD43" s="85" t="n">
        <f aca="false">AB43-AC43</f>
        <v>9566660.87829874</v>
      </c>
    </row>
    <row r="44" customFormat="false" ht="12.75" hidden="false" customHeight="false" outlineLevel="0" collapsed="false">
      <c r="A44" s="48" t="n">
        <v>36585</v>
      </c>
      <c r="B44" s="61" t="n">
        <v>4746</v>
      </c>
      <c r="C44" s="61" t="n">
        <v>18675</v>
      </c>
      <c r="D44" s="61" t="n">
        <v>21626.4508618658</v>
      </c>
      <c r="E44" s="61"/>
      <c r="F44" s="61" t="n">
        <v>3356</v>
      </c>
      <c r="G44" s="61" t="n">
        <v>1873.84380051374</v>
      </c>
      <c r="H44" s="61" t="n">
        <v>7016.63528753324</v>
      </c>
      <c r="J44" s="87" t="n">
        <v>36587</v>
      </c>
      <c r="K44" s="76" t="n">
        <v>36587</v>
      </c>
      <c r="L44" s="83" t="n">
        <f aca="false">(VLOOKUP(K44,$A$3:$D$465,2,FALSE())*1000*-1)</f>
        <v>-8636000</v>
      </c>
      <c r="M44" s="30" t="n">
        <f aca="false">VLOOKUP(K44,'NG Summary by Day'!$L$21:$N$480,3,FALSE())</f>
        <v>-8635835.493227</v>
      </c>
      <c r="N44" s="82" t="n">
        <f aca="false">L44-M44</f>
        <v>-164.506773000583</v>
      </c>
      <c r="O44" s="83" t="n">
        <f aca="false">(VLOOKUP(K44,$A$3:$D$465,3,FALSE()))*1000*-1</f>
        <v>-20249000</v>
      </c>
      <c r="P44" s="30" t="s">
        <v>34</v>
      </c>
      <c r="Q44" s="82"/>
      <c r="R44" s="83" t="n">
        <f aca="false">(VLOOKUP(K44,'BNK Org Sheet'!$A$2:$D$464,4,FALSE()))*1000*-1</f>
        <v>-24132646.15501</v>
      </c>
      <c r="S44" s="30" t="n">
        <f aca="false">VLOOKUP(K44,CORP!$A$14:$D4566,3,FALSE())</f>
        <v>-21492846.7250284</v>
      </c>
      <c r="T44" s="84" t="n">
        <f aca="false">R44-S44</f>
        <v>-2639799.42998156</v>
      </c>
      <c r="V44" s="83" t="n">
        <f aca="false">(VLOOKUP(K44,'BNK Org Sheet'!$F$2:$I$464,2,FALSE()))*1000</f>
        <v>8610000</v>
      </c>
      <c r="W44" s="30" t="n">
        <f aca="false">VLOOKUP(K44,'NG Summary by Day'!$T$20:$W$486,4,FALSE())</f>
        <v>3656213.68877732</v>
      </c>
      <c r="X44" s="85" t="n">
        <f aca="false">V44-W44</f>
        <v>4953786.31122268</v>
      </c>
      <c r="Y44" s="83" t="n">
        <f aca="false">VLOOKUP(K44,'BNK Org Sheet'!$F$2:$I$464,3,FALSE())*1000</f>
        <v>2799380.32963832</v>
      </c>
      <c r="Z44" s="30" t="s">
        <v>35</v>
      </c>
      <c r="AA44" s="82"/>
      <c r="AB44" s="83" t="n">
        <f aca="false">VLOOKUP(K44,'BNK Org Sheet'!$F$2:$I$464,4,FALSE())*1000</f>
        <v>26689322.0334763</v>
      </c>
      <c r="AC44" s="30" t="n">
        <f aca="false">VLOOKUP(K44,'NG Summary by Day'!$AG$20:$AJ$532,4,FALSE())</f>
        <v>6786308.02158332</v>
      </c>
      <c r="AD44" s="85" t="n">
        <f aca="false">AB44-AC44</f>
        <v>19903014.011893</v>
      </c>
    </row>
    <row r="45" customFormat="false" ht="12.75" hidden="false" customHeight="false" outlineLevel="0" collapsed="false">
      <c r="A45" s="48" t="n">
        <v>36586</v>
      </c>
      <c r="B45" s="61" t="n">
        <v>6518</v>
      </c>
      <c r="C45" s="61" t="n">
        <v>19343</v>
      </c>
      <c r="D45" s="61" t="n">
        <v>22613.3635801378</v>
      </c>
      <c r="E45" s="61"/>
      <c r="F45" s="61" t="n">
        <v>7338</v>
      </c>
      <c r="G45" s="61" t="n">
        <v>1843.86664116574</v>
      </c>
      <c r="H45" s="61" t="n">
        <v>23005.9685938815</v>
      </c>
      <c r="J45" s="87" t="n">
        <v>36588</v>
      </c>
      <c r="K45" s="76" t="n">
        <v>36588</v>
      </c>
      <c r="L45" s="83" t="n">
        <f aca="false">(VLOOKUP(K45,$A$3:$D$465,2,FALSE())*1000*-1)</f>
        <v>-9578000</v>
      </c>
      <c r="M45" s="30" t="n">
        <f aca="false">VLOOKUP(K45,'NG Summary by Day'!$L$21:$N$480,3,FALSE())</f>
        <v>-9578299.6487054</v>
      </c>
      <c r="N45" s="82" t="n">
        <f aca="false">L45-M45</f>
        <v>299.648705398664</v>
      </c>
      <c r="O45" s="83" t="n">
        <f aca="false">(VLOOKUP(K45,$A$3:$D$465,3,FALSE()))*1000*-1</f>
        <v>-20191000</v>
      </c>
      <c r="P45" s="30" t="s">
        <v>34</v>
      </c>
      <c r="Q45" s="82"/>
      <c r="R45" s="83" t="n">
        <f aca="false">(VLOOKUP(K45,'BNK Org Sheet'!$A$2:$D$464,4,FALSE()))*1000*-1</f>
        <v>-24333895.2065489</v>
      </c>
      <c r="S45" s="30" t="n">
        <f aca="false">VLOOKUP(K45,CORP!$A$14:$D4567,3,FALSE())</f>
        <v>-21558881.3422294</v>
      </c>
      <c r="T45" s="84" t="n">
        <f aca="false">R45-S45</f>
        <v>-2775013.86431949</v>
      </c>
      <c r="V45" s="83" t="n">
        <f aca="false">(VLOOKUP(K45,'BNK Org Sheet'!$F$2:$I$464,2,FALSE()))*1000</f>
        <v>818000</v>
      </c>
      <c r="W45" s="30" t="n">
        <f aca="false">VLOOKUP(K45,'NG Summary by Day'!$T$20:$W$486,4,FALSE())</f>
        <v>305363.7727</v>
      </c>
      <c r="X45" s="85" t="n">
        <f aca="false">V45-W45</f>
        <v>512636.2273</v>
      </c>
      <c r="Y45" s="83" t="n">
        <f aca="false">VLOOKUP(K45,'BNK Org Sheet'!$F$2:$I$464,3,FALSE())*1000</f>
        <v>496614.913048128</v>
      </c>
      <c r="Z45" s="30" t="s">
        <v>35</v>
      </c>
      <c r="AA45" s="82"/>
      <c r="AB45" s="83" t="n">
        <f aca="false">VLOOKUP(K45,'BNK Org Sheet'!$F$2:$I$464,4,FALSE())*1000</f>
        <v>2410782.09159187</v>
      </c>
      <c r="AC45" s="30" t="n">
        <f aca="false">VLOOKUP(K45,'NG Summary by Day'!$AG$20:$AJ$532,4,FALSE())</f>
        <v>2152723.11785414</v>
      </c>
      <c r="AD45" s="85" t="n">
        <f aca="false">AB45-AC45</f>
        <v>258058.973737734</v>
      </c>
    </row>
    <row r="46" customFormat="false" ht="12.75" hidden="false" customHeight="false" outlineLevel="0" collapsed="false">
      <c r="A46" s="48" t="n">
        <v>36587</v>
      </c>
      <c r="B46" s="61" t="n">
        <v>8636</v>
      </c>
      <c r="C46" s="61" t="n">
        <v>20249</v>
      </c>
      <c r="D46" s="61" t="n">
        <v>24132.64615501</v>
      </c>
      <c r="E46" s="61"/>
      <c r="F46" s="61" t="n">
        <v>8610</v>
      </c>
      <c r="G46" s="61" t="n">
        <v>2799.38032963832</v>
      </c>
      <c r="H46" s="61" t="n">
        <v>26689.3220334763</v>
      </c>
      <c r="J46" s="87" t="n">
        <v>36591</v>
      </c>
      <c r="K46" s="76" t="n">
        <v>36591</v>
      </c>
      <c r="L46" s="83" t="n">
        <f aca="false">(VLOOKUP(K46,$A$3:$D$465,2,FALSE())*1000*-1)</f>
        <v>-9100000</v>
      </c>
      <c r="M46" s="30" t="n">
        <f aca="false">VLOOKUP(K46,'NG Summary by Day'!$L$21:$N$480,3,FALSE())</f>
        <v>-9099563.59792417</v>
      </c>
      <c r="N46" s="82" t="n">
        <f aca="false">L46-M46</f>
        <v>-436.402075830847</v>
      </c>
      <c r="O46" s="83" t="n">
        <f aca="false">(VLOOKUP(K46,$A$3:$D$465,3,FALSE()))*1000*-1</f>
        <v>-6669000</v>
      </c>
      <c r="P46" s="30" t="s">
        <v>34</v>
      </c>
      <c r="Q46" s="82"/>
      <c r="R46" s="83" t="n">
        <f aca="false">(VLOOKUP(K46,'BNK Org Sheet'!$A$2:$D$464,4,FALSE()))*1000*-1</f>
        <v>-15131416.7410394</v>
      </c>
      <c r="S46" s="30" t="n">
        <f aca="false">VLOOKUP(K46,CORP!$A$14:$D4568,3,FALSE())</f>
        <v>-9700419.43999618</v>
      </c>
      <c r="T46" s="84" t="n">
        <f aca="false">R46-S46</f>
        <v>-5430997.30104318</v>
      </c>
      <c r="V46" s="83" t="n">
        <f aca="false">(VLOOKUP(K46,'BNK Org Sheet'!$F$2:$I$464,2,FALSE()))*1000</f>
        <v>4569000</v>
      </c>
      <c r="W46" s="30" t="n">
        <f aca="false">VLOOKUP(K46,'NG Summary by Day'!$T$20:$W$486,4,FALSE())</f>
        <v>4544682.2851</v>
      </c>
      <c r="X46" s="85" t="n">
        <f aca="false">V46-W46</f>
        <v>24317.7149</v>
      </c>
      <c r="Y46" s="83" t="n">
        <f aca="false">VLOOKUP(K46,'BNK Org Sheet'!$F$2:$I$464,3,FALSE())*1000</f>
        <v>2347326.49187437</v>
      </c>
      <c r="Z46" s="30" t="s">
        <v>35</v>
      </c>
      <c r="AA46" s="82"/>
      <c r="AB46" s="83" t="n">
        <f aca="false">VLOOKUP(K46,'BNK Org Sheet'!$F$2:$I$464,4,FALSE())*1000</f>
        <v>11993577.2414758</v>
      </c>
      <c r="AC46" s="30" t="n">
        <f aca="false">VLOOKUP(K46,'NG Summary by Day'!$AG$20:$AJ$532,4,FALSE())</f>
        <v>10826174.4323919</v>
      </c>
      <c r="AD46" s="85" t="n">
        <f aca="false">AB46-AC46</f>
        <v>1167402.80908391</v>
      </c>
    </row>
    <row r="47" customFormat="false" ht="12.75" hidden="false" customHeight="false" outlineLevel="0" collapsed="false">
      <c r="A47" s="48" t="n">
        <v>36588</v>
      </c>
      <c r="B47" s="61" t="n">
        <v>9578</v>
      </c>
      <c r="C47" s="61" t="n">
        <v>20191</v>
      </c>
      <c r="D47" s="61" t="n">
        <v>24333.8952065489</v>
      </c>
      <c r="E47" s="61"/>
      <c r="F47" s="61" t="n">
        <v>818</v>
      </c>
      <c r="G47" s="61" t="n">
        <v>496.614913048128</v>
      </c>
      <c r="H47" s="61" t="n">
        <v>2410.78209159187</v>
      </c>
      <c r="J47" s="87" t="n">
        <v>36592</v>
      </c>
      <c r="K47" s="76" t="n">
        <v>36592</v>
      </c>
      <c r="L47" s="83" t="n">
        <f aca="false">(VLOOKUP(K47,$A$3:$D$465,2,FALSE())*1000*-1)</f>
        <v>-6431000</v>
      </c>
      <c r="M47" s="30" t="n">
        <f aca="false">VLOOKUP(K47,'NG Summary by Day'!$L$21:$N$480,3,FALSE())</f>
        <v>-6430889.14642726</v>
      </c>
      <c r="N47" s="82" t="n">
        <f aca="false">L47-M47</f>
        <v>-110.85357274022</v>
      </c>
      <c r="O47" s="83" t="n">
        <f aca="false">(VLOOKUP(K47,$A$3:$D$465,3,FALSE()))*1000*-1</f>
        <v>-20407000</v>
      </c>
      <c r="P47" s="30" t="s">
        <v>34</v>
      </c>
      <c r="Q47" s="82"/>
      <c r="R47" s="83" t="n">
        <f aca="false">(VLOOKUP(K47,'BNK Org Sheet'!$A$2:$D$464,4,FALSE()))*1000*-1</f>
        <v>-23894595.7879366</v>
      </c>
      <c r="S47" s="30" t="n">
        <f aca="false">VLOOKUP(K47,CORP!$A$14:$D4569,3,FALSE())</f>
        <v>-20323220.8653478</v>
      </c>
      <c r="T47" s="84" t="n">
        <f aca="false">R47-S47</f>
        <v>-3571374.92258878</v>
      </c>
      <c r="V47" s="83" t="n">
        <f aca="false">(VLOOKUP(K47,'BNK Org Sheet'!$F$2:$I$464,2,FALSE()))*1000</f>
        <v>1354000</v>
      </c>
      <c r="W47" s="30" t="n">
        <f aca="false">VLOOKUP(K47,'NG Summary by Day'!$T$20:$W$486,4,FALSE())</f>
        <v>2311692.8231</v>
      </c>
      <c r="X47" s="85" t="n">
        <f aca="false">V47-W47</f>
        <v>-957692.8231</v>
      </c>
      <c r="Y47" s="83" t="n">
        <f aca="false">VLOOKUP(K47,'BNK Org Sheet'!$F$2:$I$464,3,FALSE())*1000</f>
        <v>1323282.29448928</v>
      </c>
      <c r="Z47" s="30" t="s">
        <v>35</v>
      </c>
      <c r="AA47" s="82"/>
      <c r="AB47" s="83" t="n">
        <f aca="false">VLOOKUP(K47,'BNK Org Sheet'!$F$2:$I$464,4,FALSE())*1000</f>
        <v>17782645.2483062</v>
      </c>
      <c r="AC47" s="30" t="n">
        <f aca="false">VLOOKUP(K47,'NG Summary by Day'!$AG$20:$AJ$532,4,FALSE())</f>
        <v>9025593.19597338</v>
      </c>
      <c r="AD47" s="85" t="n">
        <f aca="false">AB47-AC47</f>
        <v>8757052.05233287</v>
      </c>
    </row>
    <row r="48" customFormat="false" ht="12.75" hidden="false" customHeight="false" outlineLevel="0" collapsed="false">
      <c r="A48" s="48" t="n">
        <v>36591</v>
      </c>
      <c r="B48" s="61" t="n">
        <v>9100</v>
      </c>
      <c r="C48" s="61" t="n">
        <v>6669</v>
      </c>
      <c r="D48" s="61" t="n">
        <v>15131.4167410394</v>
      </c>
      <c r="E48" s="61"/>
      <c r="F48" s="61" t="n">
        <v>4569</v>
      </c>
      <c r="G48" s="61" t="n">
        <v>2347.32649187437</v>
      </c>
      <c r="H48" s="61" t="n">
        <v>11993.5772414758</v>
      </c>
      <c r="J48" s="87" t="n">
        <v>36593</v>
      </c>
      <c r="K48" s="76" t="n">
        <v>36593</v>
      </c>
      <c r="L48" s="83" t="n">
        <f aca="false">(VLOOKUP(K48,$A$3:$D$465,2,FALSE())*1000*-1)</f>
        <v>-7274000</v>
      </c>
      <c r="M48" s="30" t="n">
        <f aca="false">VLOOKUP(K48,'NG Summary by Day'!$L$21:$N$480,3,FALSE())</f>
        <v>-7274434.30981873</v>
      </c>
      <c r="N48" s="82" t="n">
        <f aca="false">L48-M48</f>
        <v>434.30981873069</v>
      </c>
      <c r="O48" s="83" t="n">
        <f aca="false">(VLOOKUP(K48,$A$3:$D$465,3,FALSE()))*1000*-1</f>
        <v>-20238000</v>
      </c>
      <c r="P48" s="30" t="s">
        <v>34</v>
      </c>
      <c r="Q48" s="82"/>
      <c r="R48" s="83" t="n">
        <f aca="false">(VLOOKUP(K48,'BNK Org Sheet'!$A$2:$D$464,4,FALSE()))*1000*-1</f>
        <v>-23899413.2649184</v>
      </c>
      <c r="S48" s="30" t="n">
        <f aca="false">VLOOKUP(K48,CORP!$A$14:$D4570,3,FALSE())</f>
        <v>-20559065.0275795</v>
      </c>
      <c r="T48" s="84" t="n">
        <f aca="false">R48-S48</f>
        <v>-3340348.23733889</v>
      </c>
      <c r="V48" s="83" t="n">
        <f aca="false">(VLOOKUP(K48,'BNK Org Sheet'!$F$2:$I$464,2,FALSE()))*1000</f>
        <v>2284000</v>
      </c>
      <c r="W48" s="30" t="n">
        <f aca="false">VLOOKUP(K48,'NG Summary by Day'!$T$20:$W$486,4,FALSE())</f>
        <v>4737657.6663396</v>
      </c>
      <c r="X48" s="85" t="n">
        <f aca="false">V48-W48</f>
        <v>-2453657.6663396</v>
      </c>
      <c r="Y48" s="83" t="n">
        <f aca="false">VLOOKUP(K48,'BNK Org Sheet'!$F$2:$I$464,3,FALSE())*1000</f>
        <v>3283723.78032431</v>
      </c>
      <c r="Z48" s="30" t="s">
        <v>35</v>
      </c>
      <c r="AA48" s="82"/>
      <c r="AB48" s="83" t="n">
        <f aca="false">VLOOKUP(K48,'BNK Org Sheet'!$F$2:$I$464,4,FALSE())*1000</f>
        <v>-1216119.7780166</v>
      </c>
      <c r="AC48" s="30" t="n">
        <f aca="false">VLOOKUP(K48,'NG Summary by Day'!$AG$20:$AJ$532,4,FALSE())</f>
        <v>-4059921.76658868</v>
      </c>
      <c r="AD48" s="85" t="n">
        <f aca="false">AB48-AC48</f>
        <v>2843801.98857208</v>
      </c>
    </row>
    <row r="49" customFormat="false" ht="12.75" hidden="false" customHeight="false" outlineLevel="0" collapsed="false">
      <c r="A49" s="48" t="n">
        <v>36592</v>
      </c>
      <c r="B49" s="61" t="n">
        <v>6431</v>
      </c>
      <c r="C49" s="61" t="n">
        <v>20407</v>
      </c>
      <c r="D49" s="61" t="n">
        <v>23894.5957879366</v>
      </c>
      <c r="E49" s="61"/>
      <c r="F49" s="61" t="n">
        <v>1354</v>
      </c>
      <c r="G49" s="61" t="n">
        <v>1323.28229448928</v>
      </c>
      <c r="H49" s="61" t="n">
        <v>17782.6452483062</v>
      </c>
      <c r="J49" s="87" t="n">
        <v>36594</v>
      </c>
      <c r="K49" s="76" t="n">
        <v>36594</v>
      </c>
      <c r="L49" s="83" t="n">
        <f aca="false">(VLOOKUP(K49,$A$3:$D$465,2,FALSE())*1000*-1)</f>
        <v>-7925000</v>
      </c>
      <c r="M49" s="30" t="n">
        <f aca="false">VLOOKUP(K49,'NG Summary by Day'!$L$21:$N$480,3,FALSE())</f>
        <v>-7924501.34239584</v>
      </c>
      <c r="N49" s="82" t="n">
        <f aca="false">L49-M49</f>
        <v>-498.657604159787</v>
      </c>
      <c r="O49" s="83" t="n">
        <f aca="false">(VLOOKUP(K49,$A$3:$D$465,3,FALSE()))*1000*-1</f>
        <v>-20374000</v>
      </c>
      <c r="P49" s="30" t="s">
        <v>34</v>
      </c>
      <c r="Q49" s="82"/>
      <c r="R49" s="83" t="n">
        <f aca="false">(VLOOKUP(K49,'BNK Org Sheet'!$A$2:$D$464,4,FALSE()))*1000*-1</f>
        <v>-24198701.9817764</v>
      </c>
      <c r="S49" s="30" t="n">
        <f aca="false">VLOOKUP(K49,CORP!$A$14:$D4571,3,FALSE())</f>
        <v>-20911201.0473906</v>
      </c>
      <c r="T49" s="84" t="n">
        <f aca="false">R49-S49</f>
        <v>-3287500.93438577</v>
      </c>
      <c r="V49" s="83" t="n">
        <f aca="false">(VLOOKUP(K49,'BNK Org Sheet'!$F$2:$I$464,2,FALSE()))*1000</f>
        <v>384000</v>
      </c>
      <c r="W49" s="30" t="n">
        <f aca="false">VLOOKUP(K49,'NG Summary by Day'!$T$20:$W$486,4,FALSE())</f>
        <v>-3395561.3960994</v>
      </c>
      <c r="X49" s="85" t="n">
        <f aca="false">V49-W49</f>
        <v>3779561.3960994</v>
      </c>
      <c r="Y49" s="83" t="n">
        <f aca="false">VLOOKUP(K49,'BNK Org Sheet'!$F$2:$I$464,3,FALSE())*1000</f>
        <v>1036604.31228413</v>
      </c>
      <c r="Z49" s="30" t="s">
        <v>35</v>
      </c>
      <c r="AA49" s="82"/>
      <c r="AB49" s="83" t="n">
        <f aca="false">VLOOKUP(K49,'BNK Org Sheet'!$F$2:$I$464,4,FALSE())*1000</f>
        <v>4572569.56831022</v>
      </c>
      <c r="AC49" s="30" t="n">
        <f aca="false">VLOOKUP(K49,'NG Summary by Day'!$AG$20:$AJ$532,4,FALSE())</f>
        <v>6225959.71560512</v>
      </c>
      <c r="AD49" s="85" t="n">
        <f aca="false">AB49-AC49</f>
        <v>-1653390.1472949</v>
      </c>
    </row>
    <row r="50" customFormat="false" ht="12.75" hidden="false" customHeight="false" outlineLevel="0" collapsed="false">
      <c r="A50" s="48" t="n">
        <v>36593</v>
      </c>
      <c r="B50" s="61" t="n">
        <v>7274</v>
      </c>
      <c r="C50" s="61" t="n">
        <v>20238</v>
      </c>
      <c r="D50" s="61" t="n">
        <v>23899.4132649184</v>
      </c>
      <c r="E50" s="61"/>
      <c r="F50" s="61" t="n">
        <v>2284</v>
      </c>
      <c r="G50" s="61" t="n">
        <v>3283.72378032431</v>
      </c>
      <c r="H50" s="61" t="n">
        <v>-1216.1197780166</v>
      </c>
      <c r="J50" s="87" t="n">
        <v>36595</v>
      </c>
      <c r="K50" s="76" t="n">
        <v>36595</v>
      </c>
      <c r="L50" s="83" t="n">
        <f aca="false">(VLOOKUP(K50,$A$3:$D$465,2,FALSE())*1000*-1)</f>
        <v>-8208000</v>
      </c>
      <c r="M50" s="30" t="n">
        <f aca="false">VLOOKUP(K50,'NG Summary by Day'!$L$21:$N$480,3,FALSE())</f>
        <v>-8208121.67853303</v>
      </c>
      <c r="N50" s="82" t="n">
        <f aca="false">L50-M50</f>
        <v>121.678533030674</v>
      </c>
      <c r="O50" s="83" t="n">
        <f aca="false">(VLOOKUP(K50,$A$3:$D$465,3,FALSE()))*1000*-1</f>
        <v>-20729000</v>
      </c>
      <c r="P50" s="30" t="s">
        <v>34</v>
      </c>
      <c r="Q50" s="82"/>
      <c r="R50" s="83" t="n">
        <f aca="false">(VLOOKUP(K50,'BNK Org Sheet'!$A$2:$D$464,4,FALSE()))*1000*-1</f>
        <v>-24562612.5914386</v>
      </c>
      <c r="S50" s="30" t="n">
        <f aca="false">VLOOKUP(K50,CORP!$A$14:$D4572,3,FALSE())</f>
        <v>-21306162.6039052</v>
      </c>
      <c r="T50" s="84" t="n">
        <f aca="false">R50-S50</f>
        <v>-3256449.98753336</v>
      </c>
      <c r="V50" s="83" t="n">
        <f aca="false">(VLOOKUP(K50,'BNK Org Sheet'!$F$2:$I$464,2,FALSE()))*1000</f>
        <v>2735000</v>
      </c>
      <c r="W50" s="30" t="n">
        <f aca="false">VLOOKUP(K50,'NG Summary by Day'!$T$20:$W$486,4,FALSE())</f>
        <v>689370.462981475</v>
      </c>
      <c r="X50" s="85" t="n">
        <f aca="false">V50-W50</f>
        <v>2045629.53701853</v>
      </c>
      <c r="Y50" s="83" t="n">
        <f aca="false">VLOOKUP(K50,'BNK Org Sheet'!$F$2:$I$464,3,FALSE())*1000</f>
        <v>-1496300.62702379</v>
      </c>
      <c r="Z50" s="30" t="s">
        <v>35</v>
      </c>
      <c r="AA50" s="82"/>
      <c r="AB50" s="83" t="n">
        <f aca="false">VLOOKUP(K50,'BNK Org Sheet'!$F$2:$I$464,4,FALSE())*1000</f>
        <v>4930997.2746952</v>
      </c>
      <c r="AC50" s="30" t="n">
        <f aca="false">VLOOKUP(K50,'NG Summary by Day'!$AG$20:$AJ$532,4,FALSE())</f>
        <v>-9994663.35682197</v>
      </c>
      <c r="AD50" s="85" t="n">
        <f aca="false">AB50-AC50</f>
        <v>14925660.6315172</v>
      </c>
    </row>
    <row r="51" customFormat="false" ht="12.75" hidden="false" customHeight="false" outlineLevel="0" collapsed="false">
      <c r="A51" s="48" t="n">
        <v>36594</v>
      </c>
      <c r="B51" s="61" t="n">
        <v>7925</v>
      </c>
      <c r="C51" s="61" t="n">
        <v>20374</v>
      </c>
      <c r="D51" s="61" t="n">
        <v>24198.7019817764</v>
      </c>
      <c r="E51" s="61"/>
      <c r="F51" s="61" t="n">
        <v>384</v>
      </c>
      <c r="G51" s="61" t="n">
        <v>1036.60431228413</v>
      </c>
      <c r="H51" s="61" t="n">
        <v>4572.56956831022</v>
      </c>
      <c r="J51" s="87" t="n">
        <v>36598</v>
      </c>
      <c r="K51" s="76" t="n">
        <v>36598</v>
      </c>
      <c r="L51" s="83" t="n">
        <f aca="false">(VLOOKUP(K51,$A$3:$D$465,2,FALSE())*1000*-1)</f>
        <v>-10214000</v>
      </c>
      <c r="M51" s="30" t="n">
        <f aca="false">VLOOKUP(K51,'NG Summary by Day'!$L$21:$N$480,3,FALSE())</f>
        <v>-10214137.1393429</v>
      </c>
      <c r="N51" s="82" t="n">
        <f aca="false">L51-M51</f>
        <v>137.139342900366</v>
      </c>
      <c r="O51" s="83" t="n">
        <f aca="false">(VLOOKUP(K51,$A$3:$D$465,3,FALSE()))*1000*-1</f>
        <v>-21278000</v>
      </c>
      <c r="P51" s="30" t="s">
        <v>34</v>
      </c>
      <c r="Q51" s="82"/>
      <c r="R51" s="83" t="n">
        <f aca="false">(VLOOKUP(K51,'BNK Org Sheet'!$A$2:$D$464,4,FALSE()))*1000*-1</f>
        <v>-25895588.8308093</v>
      </c>
      <c r="S51" s="30" t="n">
        <f aca="false">VLOOKUP(K51,CORP!$A$14:$D4573,3,FALSE())</f>
        <v>-21601700.7309461</v>
      </c>
      <c r="T51" s="84" t="n">
        <f aca="false">R51-S51</f>
        <v>-4293888.09986325</v>
      </c>
      <c r="V51" s="83" t="n">
        <f aca="false">(VLOOKUP(K51,'BNK Org Sheet'!$F$2:$I$464,2,FALSE()))*1000</f>
        <v>-3903000</v>
      </c>
      <c r="W51" s="30" t="n">
        <f aca="false">VLOOKUP(K51,'NG Summary by Day'!$T$20:$W$486,4,FALSE())</f>
        <v>-5462561.782</v>
      </c>
      <c r="X51" s="85" t="n">
        <f aca="false">V51-W51</f>
        <v>1559561.782</v>
      </c>
      <c r="Y51" s="83" t="n">
        <f aca="false">VLOOKUP(K51,'BNK Org Sheet'!$F$2:$I$464,3,FALSE())*1000</f>
        <v>915587.338919016</v>
      </c>
      <c r="Z51" s="30" t="s">
        <v>35</v>
      </c>
      <c r="AA51" s="82"/>
      <c r="AB51" s="83" t="n">
        <f aca="false">VLOOKUP(K51,'BNK Org Sheet'!$F$2:$I$464,4,FALSE())*1000</f>
        <v>-2186182.52176445</v>
      </c>
      <c r="AC51" s="30" t="n">
        <f aca="false">VLOOKUP(K51,'NG Summary by Day'!$AG$20:$AJ$532,4,FALSE())</f>
        <v>-3642670.15527377</v>
      </c>
      <c r="AD51" s="85" t="n">
        <f aca="false">AB51-AC51</f>
        <v>1456487.63350932</v>
      </c>
    </row>
    <row r="52" customFormat="false" ht="12.75" hidden="false" customHeight="false" outlineLevel="0" collapsed="false">
      <c r="A52" s="48" t="n">
        <v>36595</v>
      </c>
      <c r="B52" s="61" t="n">
        <v>8208</v>
      </c>
      <c r="C52" s="61" t="n">
        <v>20729</v>
      </c>
      <c r="D52" s="61" t="n">
        <v>24562.6125914386</v>
      </c>
      <c r="E52" s="61"/>
      <c r="F52" s="61" t="n">
        <v>2735</v>
      </c>
      <c r="G52" s="61" t="n">
        <v>-1496.30062702379</v>
      </c>
      <c r="H52" s="61" t="n">
        <v>4930.9972746952</v>
      </c>
      <c r="J52" s="87" t="n">
        <v>36599</v>
      </c>
      <c r="K52" s="76" t="n">
        <v>36599</v>
      </c>
      <c r="L52" s="83" t="n">
        <f aca="false">(VLOOKUP(K52,$A$3:$D$465,2,FALSE())*1000*-1)</f>
        <v>-10821000</v>
      </c>
      <c r="M52" s="30" t="n">
        <f aca="false">VLOOKUP(K52,'NG Summary by Day'!$L$21:$N$480,3,FALSE())</f>
        <v>-11377638.7917777</v>
      </c>
      <c r="N52" s="82" t="n">
        <f aca="false">L52-M52</f>
        <v>556638.7917777</v>
      </c>
      <c r="O52" s="83" t="n">
        <f aca="false">(VLOOKUP(K52,$A$3:$D$465,3,FALSE()))*1000*-1</f>
        <v>-20959000</v>
      </c>
      <c r="P52" s="30" t="s">
        <v>34</v>
      </c>
      <c r="Q52" s="82"/>
      <c r="R52" s="83" t="n">
        <f aca="false">(VLOOKUP(K52,'BNK Org Sheet'!$A$2:$D$464,4,FALSE()))*1000*-1</f>
        <v>-25906906.4034772</v>
      </c>
      <c r="S52" s="30" t="n">
        <f aca="false">VLOOKUP(K52,CORP!$A$14:$D4574,3,FALSE())</f>
        <v>-22759509.1183265</v>
      </c>
      <c r="T52" s="84" t="n">
        <f aca="false">R52-S52</f>
        <v>-3147397.28515075</v>
      </c>
      <c r="V52" s="83" t="n">
        <f aca="false">(VLOOKUP(K52,'BNK Org Sheet'!$F$2:$I$464,2,FALSE()))*1000</f>
        <v>2904000</v>
      </c>
      <c r="W52" s="30" t="n">
        <f aca="false">VLOOKUP(K52,'NG Summary by Day'!$T$20:$W$486,4,FALSE())</f>
        <v>4034759.4875</v>
      </c>
      <c r="X52" s="85" t="n">
        <f aca="false">V52-W52</f>
        <v>-1130759.4875</v>
      </c>
      <c r="Y52" s="83" t="n">
        <f aca="false">VLOOKUP(K52,'BNK Org Sheet'!$F$2:$I$464,3,FALSE())*1000</f>
        <v>12456074.5880856</v>
      </c>
      <c r="Z52" s="30" t="s">
        <v>35</v>
      </c>
      <c r="AA52" s="82"/>
      <c r="AB52" s="83" t="n">
        <f aca="false">VLOOKUP(K52,'BNK Org Sheet'!$F$2:$I$464,4,FALSE())*1000</f>
        <v>10430101.7451859</v>
      </c>
      <c r="AC52" s="30" t="n">
        <f aca="false">VLOOKUP(K52,'NG Summary by Day'!$AG$20:$AJ$532,4,FALSE())</f>
        <v>18071084.3745535</v>
      </c>
      <c r="AD52" s="85" t="n">
        <f aca="false">AB52-AC52</f>
        <v>-7640982.62936756</v>
      </c>
    </row>
    <row r="53" customFormat="false" ht="12.75" hidden="false" customHeight="false" outlineLevel="0" collapsed="false">
      <c r="A53" s="48" t="n">
        <v>36598</v>
      </c>
      <c r="B53" s="61" t="n">
        <v>10214</v>
      </c>
      <c r="C53" s="61" t="n">
        <v>21278</v>
      </c>
      <c r="D53" s="61" t="n">
        <v>25895.5888308094</v>
      </c>
      <c r="E53" s="61"/>
      <c r="F53" s="61" t="n">
        <v>-3903</v>
      </c>
      <c r="G53" s="61" t="n">
        <v>915.587338919016</v>
      </c>
      <c r="H53" s="61" t="n">
        <v>-2186.18252176445</v>
      </c>
      <c r="J53" s="87" t="n">
        <v>36600</v>
      </c>
      <c r="K53" s="76" t="n">
        <v>36600</v>
      </c>
      <c r="L53" s="83" t="n">
        <f aca="false">(VLOOKUP(K53,$A$3:$D$465,2,FALSE())*1000*-1)</f>
        <v>-13645000</v>
      </c>
      <c r="M53" s="30" t="n">
        <f aca="false">VLOOKUP(K53,'NG Summary by Day'!$L$21:$N$480,3,FALSE())</f>
        <v>-13644745.3873513</v>
      </c>
      <c r="N53" s="82" t="n">
        <f aca="false">L53-M53</f>
        <v>-254.612648701295</v>
      </c>
      <c r="O53" s="83" t="n">
        <f aca="false">(VLOOKUP(K53,$A$3:$D$465,3,FALSE()))*1000*-1</f>
        <v>-21508000</v>
      </c>
      <c r="P53" s="30" t="s">
        <v>34</v>
      </c>
      <c r="Q53" s="82"/>
      <c r="R53" s="83" t="n">
        <f aca="false">(VLOOKUP(K53,'BNK Org Sheet'!$A$2:$D$464,4,FALSE()))*1000*-1</f>
        <v>-27721572.1563697</v>
      </c>
      <c r="S53" s="30" t="n">
        <f aca="false">VLOOKUP(K53,CORP!$A$14:$D4575,3,FALSE())</f>
        <v>-23453636.0629488</v>
      </c>
      <c r="T53" s="84" t="n">
        <f aca="false">R53-S53</f>
        <v>-4267936.09342091</v>
      </c>
      <c r="V53" s="83" t="n">
        <f aca="false">(VLOOKUP(K53,'BNK Org Sheet'!$F$2:$I$464,2,FALSE()))*1000</f>
        <v>1608000</v>
      </c>
      <c r="W53" s="30" t="n">
        <f aca="false">VLOOKUP(K53,'NG Summary by Day'!$T$20:$W$486,4,FALSE())</f>
        <v>-246739.474366396</v>
      </c>
      <c r="X53" s="85" t="n">
        <f aca="false">V53-W53</f>
        <v>1854739.4743664</v>
      </c>
      <c r="Y53" s="83" t="n">
        <f aca="false">VLOOKUP(K53,'BNK Org Sheet'!$F$2:$I$464,3,FALSE())*1000</f>
        <v>5060625.52962837</v>
      </c>
      <c r="Z53" s="30" t="s">
        <v>35</v>
      </c>
      <c r="AA53" s="82"/>
      <c r="AB53" s="83" t="n">
        <f aca="false">VLOOKUP(K53,'BNK Org Sheet'!$F$2:$I$464,4,FALSE())*1000</f>
        <v>1216649.60440275</v>
      </c>
      <c r="AC53" s="30" t="n">
        <f aca="false">VLOOKUP(K53,'NG Summary by Day'!$AG$20:$AJ$532,4,FALSE())</f>
        <v>7501608.41519784</v>
      </c>
      <c r="AD53" s="85" t="n">
        <f aca="false">AB53-AC53</f>
        <v>-6284958.81079509</v>
      </c>
    </row>
    <row r="54" customFormat="false" ht="12.75" hidden="false" customHeight="false" outlineLevel="0" collapsed="false">
      <c r="A54" s="48" t="n">
        <v>36599</v>
      </c>
      <c r="B54" s="61" t="n">
        <v>10821</v>
      </c>
      <c r="C54" s="61" t="n">
        <v>20959</v>
      </c>
      <c r="D54" s="61" t="n">
        <v>25906.9064034773</v>
      </c>
      <c r="E54" s="61"/>
      <c r="F54" s="61" t="n">
        <v>2904</v>
      </c>
      <c r="G54" s="61" t="n">
        <v>12456.0745880856</v>
      </c>
      <c r="H54" s="61" t="n">
        <v>10430.1017451859</v>
      </c>
      <c r="J54" s="87" t="n">
        <v>36601</v>
      </c>
      <c r="K54" s="76" t="n">
        <v>36601</v>
      </c>
      <c r="L54" s="83" t="n">
        <f aca="false">(VLOOKUP(K54,$A$3:$D$465,2,FALSE())*1000*-1)</f>
        <v>-13372000</v>
      </c>
      <c r="M54" s="30" t="n">
        <f aca="false">VLOOKUP(K54,'NG Summary by Day'!$L$21:$N$480,3,FALSE())</f>
        <v>-13371748.3540758</v>
      </c>
      <c r="N54" s="82" t="n">
        <f aca="false">L54-M54</f>
        <v>-251.645924199373</v>
      </c>
      <c r="O54" s="83" t="n">
        <f aca="false">(VLOOKUP(K54,$A$3:$D$465,3,FALSE()))*1000*-1</f>
        <v>-21370000</v>
      </c>
      <c r="P54" s="30" t="s">
        <v>34</v>
      </c>
      <c r="Q54" s="82"/>
      <c r="R54" s="83" t="n">
        <f aca="false">(VLOOKUP(K54,'BNK Org Sheet'!$A$2:$D$464,4,FALSE()))*1000*-1</f>
        <v>-27474428.9261999</v>
      </c>
      <c r="S54" s="30" t="n">
        <f aca="false">VLOOKUP(K54,CORP!$A$14:$D4576,3,FALSE())</f>
        <v>-23753024.2163085</v>
      </c>
      <c r="T54" s="84" t="n">
        <f aca="false">R54-S54</f>
        <v>-3721404.70989144</v>
      </c>
      <c r="V54" s="83" t="n">
        <f aca="false">(VLOOKUP(K54,'BNK Org Sheet'!$F$2:$I$464,2,FALSE()))*1000</f>
        <v>-1979000</v>
      </c>
      <c r="W54" s="30" t="n">
        <f aca="false">VLOOKUP(K54,'NG Summary by Day'!$T$20:$W$486,4,FALSE())</f>
        <v>-1296647.5099</v>
      </c>
      <c r="X54" s="85" t="n">
        <f aca="false">V54-W54</f>
        <v>-682352.4901</v>
      </c>
      <c r="Y54" s="83" t="n">
        <f aca="false">VLOOKUP(K54,'BNK Org Sheet'!$F$2:$I$464,3,FALSE())*1000</f>
        <v>3067940.35419395</v>
      </c>
      <c r="Z54" s="30" t="s">
        <v>35</v>
      </c>
      <c r="AA54" s="82"/>
      <c r="AB54" s="83" t="n">
        <f aca="false">VLOOKUP(K54,'BNK Org Sheet'!$F$2:$I$464,4,FALSE())*1000</f>
        <v>9787015.55903168</v>
      </c>
      <c r="AC54" s="30" t="n">
        <f aca="false">VLOOKUP(K54,'NG Summary by Day'!$AG$20:$AJ$532,4,FALSE())</f>
        <v>1892031.91360787</v>
      </c>
      <c r="AD54" s="85" t="n">
        <f aca="false">AB54-AC54</f>
        <v>7894983.64542381</v>
      </c>
    </row>
    <row r="55" customFormat="false" ht="12.75" hidden="false" customHeight="false" outlineLevel="0" collapsed="false">
      <c r="A55" s="48" t="n">
        <v>36600</v>
      </c>
      <c r="B55" s="61" t="n">
        <v>13645</v>
      </c>
      <c r="C55" s="61" t="n">
        <v>21508</v>
      </c>
      <c r="D55" s="61" t="n">
        <v>27721.5721563697</v>
      </c>
      <c r="E55" s="61"/>
      <c r="F55" s="61" t="n">
        <v>1608</v>
      </c>
      <c r="G55" s="61" t="n">
        <v>5060.62552962837</v>
      </c>
      <c r="H55" s="61" t="n">
        <v>1216.64960440275</v>
      </c>
      <c r="J55" s="87" t="n">
        <v>36602</v>
      </c>
      <c r="K55" s="76" t="n">
        <v>36602</v>
      </c>
      <c r="L55" s="83" t="n">
        <f aca="false">(VLOOKUP(K55,$A$3:$D$465,2,FALSE())*1000*-1)</f>
        <v>-8153000</v>
      </c>
      <c r="M55" s="30" t="n">
        <f aca="false">VLOOKUP(K55,'NG Summary by Day'!$L$21:$N$480,3,FALSE())</f>
        <v>-8153235.64475438</v>
      </c>
      <c r="N55" s="82" t="n">
        <f aca="false">L55-M55</f>
        <v>235.644754379988</v>
      </c>
      <c r="O55" s="83" t="n">
        <f aca="false">(VLOOKUP(K55,$A$3:$D$465,3,FALSE()))*1000*-1</f>
        <v>-21801000</v>
      </c>
      <c r="P55" s="30" t="s">
        <v>34</v>
      </c>
      <c r="Q55" s="82"/>
      <c r="R55" s="83" t="n">
        <f aca="false">(VLOOKUP(K55,'BNK Org Sheet'!$A$2:$D$464,4,FALSE()))*1000*-1</f>
        <v>-25618462.8777483</v>
      </c>
      <c r="S55" s="30" t="n">
        <f aca="false">VLOOKUP(K55,CORP!$A$14:$D4577,3,FALSE())</f>
        <v>-21978501.5323169</v>
      </c>
      <c r="T55" s="84" t="n">
        <f aca="false">R55-S55</f>
        <v>-3639961.34543141</v>
      </c>
      <c r="V55" s="83" t="n">
        <f aca="false">(VLOOKUP(K55,'BNK Org Sheet'!$F$2:$I$464,2,FALSE()))*1000</f>
        <v>-138000</v>
      </c>
      <c r="W55" s="30" t="n">
        <f aca="false">VLOOKUP(K55,'NG Summary by Day'!$T$20:$W$486,4,FALSE())</f>
        <v>1353152.1272</v>
      </c>
      <c r="X55" s="85" t="n">
        <f aca="false">V55-W55</f>
        <v>-1491152.1272</v>
      </c>
      <c r="Y55" s="83" t="n">
        <f aca="false">VLOOKUP(K55,'BNK Org Sheet'!$F$2:$I$464,3,FALSE())*1000</f>
        <v>1891529.58102663</v>
      </c>
      <c r="Z55" s="30" t="s">
        <v>35</v>
      </c>
      <c r="AA55" s="82"/>
      <c r="AB55" s="83" t="n">
        <f aca="false">VLOOKUP(K55,'BNK Org Sheet'!$F$2:$I$464,4,FALSE())*1000</f>
        <v>-1511712.29385666</v>
      </c>
      <c r="AC55" s="30" t="n">
        <f aca="false">VLOOKUP(K55,'NG Summary by Day'!$AG$20:$AJ$532,4,FALSE())</f>
        <v>1912453.34670015</v>
      </c>
      <c r="AD55" s="85" t="n">
        <f aca="false">AB55-AC55</f>
        <v>-3424165.64055681</v>
      </c>
    </row>
    <row r="56" customFormat="false" ht="12.75" hidden="false" customHeight="false" outlineLevel="0" collapsed="false">
      <c r="A56" s="48" t="n">
        <v>36601</v>
      </c>
      <c r="B56" s="61" t="n">
        <v>13372</v>
      </c>
      <c r="C56" s="61" t="n">
        <v>21370</v>
      </c>
      <c r="D56" s="61" t="n">
        <v>27474.4289261999</v>
      </c>
      <c r="E56" s="61"/>
      <c r="F56" s="61" t="n">
        <v>-1979</v>
      </c>
      <c r="G56" s="61" t="n">
        <v>3067.94035419395</v>
      </c>
      <c r="H56" s="61" t="n">
        <v>9787.01555903168</v>
      </c>
      <c r="J56" s="87" t="n">
        <v>36605</v>
      </c>
      <c r="K56" s="76" t="n">
        <v>36605</v>
      </c>
      <c r="L56" s="83" t="n">
        <f aca="false">(VLOOKUP(K56,$A$3:$D$465,2,FALSE())*1000*-1)</f>
        <v>-13374000</v>
      </c>
      <c r="M56" s="30" t="n">
        <f aca="false">VLOOKUP(K56,'NG Summary by Day'!$L$21:$N$480,3,FALSE())</f>
        <v>-13871513.6168303</v>
      </c>
      <c r="N56" s="82" t="n">
        <f aca="false">L56-M56</f>
        <v>497513.616830299</v>
      </c>
      <c r="O56" s="83" t="n">
        <f aca="false">(VLOOKUP(K56,$A$3:$D$465,3,FALSE()))*1000*-1</f>
        <v>-21929000</v>
      </c>
      <c r="P56" s="30" t="s">
        <v>34</v>
      </c>
      <c r="Q56" s="82"/>
      <c r="R56" s="83" t="n">
        <f aca="false">(VLOOKUP(K56,'BNK Org Sheet'!$A$2:$D$464,4,FALSE()))*1000*-1</f>
        <v>-27618911.9202336</v>
      </c>
      <c r="S56" s="30" t="n">
        <f aca="false">VLOOKUP(K56,CORP!$A$14:$D4578,3,FALSE())</f>
        <v>-24893338.8899601</v>
      </c>
      <c r="T56" s="84" t="n">
        <f aca="false">R56-S56</f>
        <v>-2725573.03027352</v>
      </c>
      <c r="V56" s="83" t="n">
        <f aca="false">(VLOOKUP(K56,'BNK Org Sheet'!$F$2:$I$464,2,FALSE()))*1000</f>
        <v>-1935000</v>
      </c>
      <c r="W56" s="30" t="n">
        <f aca="false">VLOOKUP(K56,'NG Summary by Day'!$T$20:$W$486,4,FALSE())</f>
        <v>-105694.683200003</v>
      </c>
      <c r="X56" s="85" t="n">
        <f aca="false">V56-W56</f>
        <v>-1829305.3168</v>
      </c>
      <c r="Y56" s="83" t="n">
        <f aca="false">VLOOKUP(K56,'BNK Org Sheet'!$F$2:$I$464,3,FALSE())*1000</f>
        <v>-4236093.47025077</v>
      </c>
      <c r="Z56" s="30" t="s">
        <v>35</v>
      </c>
      <c r="AA56" s="82"/>
      <c r="AB56" s="83" t="n">
        <f aca="false">VLOOKUP(K56,'BNK Org Sheet'!$F$2:$I$464,4,FALSE())*1000</f>
        <v>-8570632.03136222</v>
      </c>
      <c r="AC56" s="30" t="n">
        <f aca="false">VLOOKUP(K56,'NG Summary by Day'!$AG$20:$AJ$532,4,FALSE())</f>
        <v>410471.462770975</v>
      </c>
      <c r="AD56" s="85" t="n">
        <f aca="false">AB56-AC56</f>
        <v>-8981103.49413319</v>
      </c>
    </row>
    <row r="57" customFormat="false" ht="12.75" hidden="false" customHeight="false" outlineLevel="0" collapsed="false">
      <c r="A57" s="48" t="n">
        <v>36602</v>
      </c>
      <c r="B57" s="61" t="n">
        <v>8153</v>
      </c>
      <c r="C57" s="61" t="n">
        <v>21801</v>
      </c>
      <c r="D57" s="61" t="n">
        <v>25618.4628777483</v>
      </c>
      <c r="E57" s="61"/>
      <c r="F57" s="61" t="n">
        <v>-138</v>
      </c>
      <c r="G57" s="61" t="n">
        <v>1891.52958102663</v>
      </c>
      <c r="H57" s="61" t="n">
        <v>-1511.71229385666</v>
      </c>
      <c r="J57" s="87" t="n">
        <v>36606</v>
      </c>
      <c r="K57" s="76" t="n">
        <v>36606</v>
      </c>
      <c r="L57" s="83" t="n">
        <f aca="false">(VLOOKUP(K57,$A$3:$D$465,2,FALSE())*1000*-1)</f>
        <v>-14934000</v>
      </c>
      <c r="M57" s="30" t="n">
        <f aca="false">VLOOKUP(K57,'NG Summary by Day'!$L$21:$N$480,3,FALSE())</f>
        <v>-16873064.9499402</v>
      </c>
      <c r="N57" s="82" t="n">
        <f aca="false">L57-M57</f>
        <v>1939064.9499402</v>
      </c>
      <c r="O57" s="83" t="n">
        <f aca="false">(VLOOKUP(K57,$A$3:$D$465,3,FALSE()))*1000*-1</f>
        <v>-22256000</v>
      </c>
      <c r="P57" s="30" t="s">
        <v>34</v>
      </c>
      <c r="Q57" s="82"/>
      <c r="R57" s="83" t="n">
        <f aca="false">(VLOOKUP(K57,'BNK Org Sheet'!$A$2:$D$464,4,FALSE()))*1000*-1</f>
        <v>-28741286.4475065</v>
      </c>
      <c r="S57" s="30" t="n">
        <f aca="false">VLOOKUP(K57,CORP!$A$14:$D4579,3,FALSE())</f>
        <v>-26004517.110762</v>
      </c>
      <c r="T57" s="84" t="n">
        <f aca="false">R57-S57</f>
        <v>-2736769.33674453</v>
      </c>
      <c r="V57" s="83" t="n">
        <f aca="false">(VLOOKUP(K57,'BNK Org Sheet'!$F$2:$I$464,2,FALSE()))*1000</f>
        <v>1374000</v>
      </c>
      <c r="W57" s="30" t="n">
        <f aca="false">VLOOKUP(K57,'NG Summary by Day'!$T$20:$W$486,4,FALSE())</f>
        <v>1116640.6703</v>
      </c>
      <c r="X57" s="85" t="n">
        <f aca="false">V57-W57</f>
        <v>257359.3297</v>
      </c>
      <c r="Y57" s="83" t="n">
        <f aca="false">VLOOKUP(K57,'BNK Org Sheet'!$F$2:$I$464,3,FALSE())*1000</f>
        <v>-1412775.24036634</v>
      </c>
      <c r="Z57" s="30" t="s">
        <v>35</v>
      </c>
      <c r="AA57" s="82"/>
      <c r="AB57" s="83" t="n">
        <f aca="false">VLOOKUP(K57,'BNK Org Sheet'!$F$2:$I$464,4,FALSE())*1000</f>
        <v>-3295035.26752126</v>
      </c>
      <c r="AC57" s="30" t="n">
        <f aca="false">VLOOKUP(K57,'NG Summary by Day'!$AG$20:$AJ$532,4,FALSE())</f>
        <v>5883751.83587408</v>
      </c>
      <c r="AD57" s="85" t="n">
        <f aca="false">AB57-AC57</f>
        <v>-9178787.10339534</v>
      </c>
    </row>
    <row r="58" customFormat="false" ht="12.75" hidden="false" customHeight="false" outlineLevel="0" collapsed="false">
      <c r="A58" s="48" t="n">
        <v>36605</v>
      </c>
      <c r="B58" s="61" t="n">
        <v>13374</v>
      </c>
      <c r="C58" s="61" t="n">
        <v>21929</v>
      </c>
      <c r="D58" s="61" t="n">
        <v>27618.9119202336</v>
      </c>
      <c r="E58" s="61"/>
      <c r="F58" s="61" t="n">
        <v>-1935</v>
      </c>
      <c r="G58" s="61" t="n">
        <v>-4236.09347025077</v>
      </c>
      <c r="H58" s="61" t="n">
        <v>-8570.63203136222</v>
      </c>
      <c r="J58" s="87" t="n">
        <v>36607</v>
      </c>
      <c r="K58" s="76" t="n">
        <v>36607</v>
      </c>
      <c r="L58" s="83" t="n">
        <f aca="false">(VLOOKUP(K58,$A$3:$D$465,2,FALSE())*1000*-1)</f>
        <v>-15502000</v>
      </c>
      <c r="M58" s="30" t="n">
        <f aca="false">VLOOKUP(K58,'NG Summary by Day'!$L$21:$N$480,3,FALSE())</f>
        <v>-15813607.3637974</v>
      </c>
      <c r="N58" s="82" t="n">
        <f aca="false">L58-M58</f>
        <v>311607.3637974</v>
      </c>
      <c r="O58" s="83" t="n">
        <f aca="false">(VLOOKUP(K58,$A$3:$D$465,3,FALSE()))*1000*-1</f>
        <v>-25757000</v>
      </c>
      <c r="P58" s="30" t="s">
        <v>34</v>
      </c>
      <c r="Q58" s="82"/>
      <c r="R58" s="83" t="n">
        <f aca="false">(VLOOKUP(K58,'BNK Org Sheet'!$A$2:$D$464,4,FALSE()))*1000*-1</f>
        <v>-31787632.4093556</v>
      </c>
      <c r="S58" s="30" t="n">
        <f aca="false">VLOOKUP(K58,CORP!$A$14:$D4580,3,FALSE())</f>
        <v>-28930602.9966596</v>
      </c>
      <c r="T58" s="84" t="n">
        <f aca="false">R58-S58</f>
        <v>-2857029.41269603</v>
      </c>
      <c r="V58" s="83" t="n">
        <f aca="false">(VLOOKUP(K58,'BNK Org Sheet'!$F$2:$I$464,2,FALSE()))*1000</f>
        <v>3834000</v>
      </c>
      <c r="W58" s="30" t="n">
        <f aca="false">VLOOKUP(K58,'NG Summary by Day'!$T$20:$W$486,4,FALSE())</f>
        <v>2751446.59833456</v>
      </c>
      <c r="X58" s="85" t="n">
        <f aca="false">V58-W58</f>
        <v>1082553.40166544</v>
      </c>
      <c r="Y58" s="83" t="n">
        <f aca="false">VLOOKUP(K58,'BNK Org Sheet'!$F$2:$I$464,3,FALSE())*1000</f>
        <v>6822196.63957497</v>
      </c>
      <c r="Z58" s="30" t="s">
        <v>35</v>
      </c>
      <c r="AA58" s="82"/>
      <c r="AB58" s="83" t="n">
        <f aca="false">VLOOKUP(K58,'BNK Org Sheet'!$F$2:$I$464,4,FALSE())*1000</f>
        <v>5607078.01478615</v>
      </c>
      <c r="AC58" s="30" t="n">
        <f aca="false">VLOOKUP(K58,'NG Summary by Day'!$AG$20:$AJ$532,4,FALSE())</f>
        <v>7636770.4148024</v>
      </c>
      <c r="AD58" s="85" t="n">
        <f aca="false">AB58-AC58</f>
        <v>-2029692.40001625</v>
      </c>
    </row>
    <row r="59" customFormat="false" ht="12.75" hidden="false" customHeight="false" outlineLevel="0" collapsed="false">
      <c r="A59" s="48" t="n">
        <v>36606</v>
      </c>
      <c r="B59" s="61" t="n">
        <v>14934</v>
      </c>
      <c r="C59" s="61" t="n">
        <v>22256</v>
      </c>
      <c r="D59" s="61" t="n">
        <v>28741.2864475065</v>
      </c>
      <c r="E59" s="61"/>
      <c r="F59" s="61" t="n">
        <v>1374</v>
      </c>
      <c r="G59" s="61" t="n">
        <v>-1412.77524036634</v>
      </c>
      <c r="H59" s="61" t="n">
        <v>-3295.03526752126</v>
      </c>
      <c r="J59" s="87" t="n">
        <v>36608</v>
      </c>
      <c r="K59" s="76" t="n">
        <v>36608</v>
      </c>
      <c r="L59" s="83" t="n">
        <f aca="false">(VLOOKUP(K59,$A$3:$D$465,2,FALSE())*1000*-1)</f>
        <v>-14892000</v>
      </c>
      <c r="M59" s="30" t="n">
        <f aca="false">VLOOKUP(K59,'NG Summary by Day'!$L$21:$N$480,3,FALSE())</f>
        <v>-14892193.4600251</v>
      </c>
      <c r="N59" s="82" t="n">
        <f aca="false">L59-M59</f>
        <v>193.460025100037</v>
      </c>
      <c r="O59" s="83" t="n">
        <f aca="false">(VLOOKUP(K59,$A$3:$D$465,3,FALSE()))*1000*-1</f>
        <v>-22618000</v>
      </c>
      <c r="P59" s="30" t="s">
        <v>34</v>
      </c>
      <c r="Q59" s="82"/>
      <c r="R59" s="83" t="n">
        <f aca="false">(VLOOKUP(K59,'BNK Org Sheet'!$A$2:$D$464,4,FALSE()))*1000*-1</f>
        <v>-28952613.5623031</v>
      </c>
      <c r="S59" s="30" t="n">
        <f aca="false">VLOOKUP(K59,CORP!$A$14:$D4581,3,FALSE())</f>
        <v>-25525772.7985986</v>
      </c>
      <c r="T59" s="84" t="n">
        <f aca="false">R59-S59</f>
        <v>-3426840.7637045</v>
      </c>
      <c r="V59" s="83" t="n">
        <f aca="false">(VLOOKUP(K59,'BNK Org Sheet'!$F$2:$I$464,2,FALSE()))*1000</f>
        <v>3337000</v>
      </c>
      <c r="W59" s="30" t="n">
        <f aca="false">VLOOKUP(K59,'NG Summary by Day'!$T$20:$W$486,4,FALSE())</f>
        <v>1666544.930361</v>
      </c>
      <c r="X59" s="85" t="n">
        <f aca="false">V59-W59</f>
        <v>1670455.069639</v>
      </c>
      <c r="Y59" s="83" t="n">
        <f aca="false">VLOOKUP(K59,'BNK Org Sheet'!$F$2:$I$464,3,FALSE())*1000</f>
        <v>-1623988.45898167</v>
      </c>
      <c r="Z59" s="30" t="s">
        <v>35</v>
      </c>
      <c r="AA59" s="82"/>
      <c r="AB59" s="83" t="n">
        <f aca="false">VLOOKUP(K59,'BNK Org Sheet'!$F$2:$I$464,4,FALSE())*1000</f>
        <v>3390155.85228119</v>
      </c>
      <c r="AC59" s="30" t="n">
        <f aca="false">VLOOKUP(K59,'NG Summary by Day'!$AG$20:$AJ$532,4,FALSE())</f>
        <v>2644644.60371489</v>
      </c>
      <c r="AD59" s="85" t="n">
        <f aca="false">AB59-AC59</f>
        <v>745511.248566301</v>
      </c>
    </row>
    <row r="60" customFormat="false" ht="12.75" hidden="false" customHeight="false" outlineLevel="0" collapsed="false">
      <c r="A60" s="48" t="n">
        <v>36607</v>
      </c>
      <c r="B60" s="61" t="n">
        <v>15502</v>
      </c>
      <c r="C60" s="61" t="n">
        <v>25757</v>
      </c>
      <c r="D60" s="61" t="n">
        <v>31787.6324093556</v>
      </c>
      <c r="E60" s="61"/>
      <c r="F60" s="61" t="n">
        <v>3834</v>
      </c>
      <c r="G60" s="61" t="n">
        <v>6822.19663957497</v>
      </c>
      <c r="H60" s="61" t="n">
        <v>5607.07801478615</v>
      </c>
      <c r="J60" s="87" t="n">
        <v>36609</v>
      </c>
      <c r="K60" s="76" t="n">
        <v>36609</v>
      </c>
      <c r="L60" s="83" t="n">
        <f aca="false">(VLOOKUP(K60,$A$3:$D$465,2,FALSE())*1000*-1)</f>
        <v>-18854000</v>
      </c>
      <c r="M60" s="30" t="n">
        <f aca="false">VLOOKUP(K60,'NG Summary by Day'!$L$21:$N$480,3,FALSE())</f>
        <v>-18769542.271822</v>
      </c>
      <c r="N60" s="82" t="n">
        <f aca="false">L60-M60</f>
        <v>-84457.7281780019</v>
      </c>
      <c r="O60" s="83" t="n">
        <f aca="false">(VLOOKUP(K60,$A$3:$D$465,3,FALSE()))*1000*-1</f>
        <v>-22967000</v>
      </c>
      <c r="P60" s="30" t="s">
        <v>34</v>
      </c>
      <c r="Q60" s="82"/>
      <c r="R60" s="83" t="n">
        <f aca="false">(VLOOKUP(K60,'BNK Org Sheet'!$A$2:$D$464,4,FALSE()))*1000*-1</f>
        <v>-31293573.5281501</v>
      </c>
      <c r="S60" s="30" t="n">
        <f aca="false">VLOOKUP(K60,CORP!$A$14:$D4582,3,FALSE())</f>
        <v>-28341390.1456071</v>
      </c>
      <c r="T60" s="84" t="n">
        <f aca="false">R60-S60</f>
        <v>-2952183.38254302</v>
      </c>
      <c r="V60" s="83" t="n">
        <f aca="false">(VLOOKUP(K60,'BNK Org Sheet'!$F$2:$I$464,2,FALSE()))*1000</f>
        <v>-3036000</v>
      </c>
      <c r="W60" s="30" t="n">
        <f aca="false">VLOOKUP(K60,'NG Summary by Day'!$T$20:$W$486,4,FALSE())</f>
        <v>-2873651.75058123</v>
      </c>
      <c r="X60" s="85" t="n">
        <f aca="false">V60-W60</f>
        <v>-162348.24941877</v>
      </c>
      <c r="Y60" s="83" t="n">
        <f aca="false">VLOOKUP(K60,'BNK Org Sheet'!$F$2:$I$464,3,FALSE())*1000</f>
        <v>-114760.262349377</v>
      </c>
      <c r="Z60" s="30" t="s">
        <v>35</v>
      </c>
      <c r="AA60" s="82"/>
      <c r="AB60" s="83" t="n">
        <f aca="false">VLOOKUP(K60,'BNK Org Sheet'!$F$2:$I$464,4,FALSE())*1000</f>
        <v>30225002.5482203</v>
      </c>
      <c r="AC60" s="30" t="n">
        <f aca="false">VLOOKUP(K60,'NG Summary by Day'!$AG$20:$AJ$532,4,FALSE())</f>
        <v>-1440357.45689012</v>
      </c>
      <c r="AD60" s="85" t="n">
        <f aca="false">AB60-AC60</f>
        <v>31665360.0051104</v>
      </c>
    </row>
    <row r="61" customFormat="false" ht="12.75" hidden="false" customHeight="false" outlineLevel="0" collapsed="false">
      <c r="A61" s="48" t="n">
        <v>36608</v>
      </c>
      <c r="B61" s="61" t="n">
        <v>14892</v>
      </c>
      <c r="C61" s="61" t="n">
        <v>22618</v>
      </c>
      <c r="D61" s="61" t="n">
        <v>28952.6135623031</v>
      </c>
      <c r="E61" s="61"/>
      <c r="F61" s="61" t="n">
        <v>3337</v>
      </c>
      <c r="G61" s="61" t="n">
        <v>-1623.98845898167</v>
      </c>
      <c r="H61" s="61" t="n">
        <v>3390.15585228119</v>
      </c>
      <c r="J61" s="87" t="n">
        <v>36612</v>
      </c>
      <c r="K61" s="76" t="n">
        <v>36612</v>
      </c>
      <c r="L61" s="83" t="n">
        <f aca="false">(VLOOKUP(K61,$A$3:$D$465,2,FALSE())*1000*-1)</f>
        <v>-21337000</v>
      </c>
      <c r="M61" s="30" t="n">
        <f aca="false">VLOOKUP(K61,'NG Summary by Day'!$L$21:$N$480,3,FALSE())</f>
        <v>-21365239.1125812</v>
      </c>
      <c r="N61" s="82" t="n">
        <f aca="false">L61-M61</f>
        <v>28239.1125812009</v>
      </c>
      <c r="O61" s="83" t="n">
        <f aca="false">(VLOOKUP(K61,$A$3:$D$465,3,FALSE()))*1000*-1</f>
        <v>-23013000</v>
      </c>
      <c r="P61" s="30" t="s">
        <v>34</v>
      </c>
      <c r="Q61" s="82"/>
      <c r="R61" s="83" t="n">
        <f aca="false">(VLOOKUP(K61,'BNK Org Sheet'!$A$2:$D$464,4,FALSE()))*1000*-1</f>
        <v>-33053966.4509502</v>
      </c>
      <c r="S61" s="30" t="n">
        <f aca="false">VLOOKUP(K61,CORP!$A$14:$D4583,3,FALSE())</f>
        <v>-28161203.1765212</v>
      </c>
      <c r="T61" s="84" t="n">
        <f aca="false">R61-S61</f>
        <v>-4892763.27442896</v>
      </c>
      <c r="V61" s="83" t="n">
        <f aca="false">(VLOOKUP(K61,'BNK Org Sheet'!$F$2:$I$464,2,FALSE()))*1000</f>
        <v>7214000</v>
      </c>
      <c r="W61" s="30" t="n">
        <f aca="false">VLOOKUP(K61,'NG Summary by Day'!$T$20:$W$486,4,FALSE())</f>
        <v>5264215.5138</v>
      </c>
      <c r="X61" s="85" t="n">
        <f aca="false">V61-W61</f>
        <v>1949784.4862</v>
      </c>
      <c r="Y61" s="83" t="n">
        <f aca="false">VLOOKUP(K61,'BNK Org Sheet'!$F$2:$I$464,3,FALSE())*1000</f>
        <v>2190516.08332141</v>
      </c>
      <c r="Z61" s="30" t="s">
        <v>35</v>
      </c>
      <c r="AA61" s="82"/>
      <c r="AB61" s="83" t="n">
        <f aca="false">VLOOKUP(K61,'BNK Org Sheet'!$F$2:$I$464,4,FALSE())*1000</f>
        <v>7586817.8305985</v>
      </c>
      <c r="AC61" s="30" t="n">
        <f aca="false">VLOOKUP(K61,'NG Summary by Day'!$AG$20:$AJ$532,4,FALSE())</f>
        <v>5533903.66462139</v>
      </c>
      <c r="AD61" s="85" t="n">
        <f aca="false">AB61-AC61</f>
        <v>2052914.16597711</v>
      </c>
    </row>
    <row r="62" customFormat="false" ht="12.75" hidden="false" customHeight="false" outlineLevel="0" collapsed="false">
      <c r="A62" s="48" t="n">
        <v>36609</v>
      </c>
      <c r="B62" s="61" t="n">
        <v>18854</v>
      </c>
      <c r="C62" s="61" t="n">
        <v>22967</v>
      </c>
      <c r="D62" s="61" t="n">
        <v>31293.5735281501</v>
      </c>
      <c r="E62" s="61"/>
      <c r="F62" s="61" t="n">
        <v>-3036</v>
      </c>
      <c r="G62" s="61" t="n">
        <v>-114.760262349377</v>
      </c>
      <c r="H62" s="61" t="n">
        <v>30225.0025482203</v>
      </c>
      <c r="J62" s="87" t="n">
        <v>36613</v>
      </c>
      <c r="K62" s="76" t="n">
        <v>36613</v>
      </c>
      <c r="L62" s="83" t="n">
        <f aca="false">(VLOOKUP(K62,$A$3:$D$465,2,FALSE())*1000*-1)</f>
        <v>-18669000</v>
      </c>
      <c r="M62" s="30" t="n">
        <f aca="false">VLOOKUP(K62,'NG Summary by Day'!$L$21:$N$480,3,FALSE())</f>
        <v>-18689704.1610685</v>
      </c>
      <c r="N62" s="82" t="n">
        <f aca="false">L62-M62</f>
        <v>20704.1610685028</v>
      </c>
      <c r="O62" s="83" t="n">
        <f aca="false">(VLOOKUP(K62,$A$3:$D$465,3,FALSE()))*1000*-1</f>
        <v>-23194000</v>
      </c>
      <c r="P62" s="30" t="s">
        <v>34</v>
      </c>
      <c r="Q62" s="82"/>
      <c r="R62" s="83" t="n">
        <f aca="false">(VLOOKUP(K62,'BNK Org Sheet'!$A$2:$D$464,4,FALSE()))*1000*-1</f>
        <v>-31572847.9953847</v>
      </c>
      <c r="S62" s="30" t="n">
        <f aca="false">VLOOKUP(K62,CORP!$A$14:$D4584,3,FALSE())</f>
        <v>-27264170.7872195</v>
      </c>
      <c r="T62" s="84" t="n">
        <f aca="false">R62-S62</f>
        <v>-4308677.20816523</v>
      </c>
      <c r="V62" s="83" t="n">
        <f aca="false">(VLOOKUP(K62,'BNK Org Sheet'!$F$2:$I$464,2,FALSE()))*1000</f>
        <v>4349000</v>
      </c>
      <c r="W62" s="30" t="n">
        <f aca="false">VLOOKUP(K62,'NG Summary by Day'!$T$20:$W$486,4,FALSE())</f>
        <v>3167574.0443</v>
      </c>
      <c r="X62" s="85" t="n">
        <f aca="false">V62-W62</f>
        <v>1181425.9557</v>
      </c>
      <c r="Y62" s="83" t="n">
        <f aca="false">VLOOKUP(K62,'BNK Org Sheet'!$F$2:$I$464,3,FALSE())*1000</f>
        <v>4489816.04385175</v>
      </c>
      <c r="Z62" s="30" t="s">
        <v>35</v>
      </c>
      <c r="AA62" s="82"/>
      <c r="AB62" s="83" t="n">
        <f aca="false">VLOOKUP(K62,'BNK Org Sheet'!$F$2:$I$464,4,FALSE())*1000</f>
        <v>-1475731.09708828</v>
      </c>
      <c r="AC62" s="30" t="n">
        <f aca="false">VLOOKUP(K62,'NG Summary by Day'!$AG$20:$AJ$532,4,FALSE())</f>
        <v>3535435.36398618</v>
      </c>
      <c r="AD62" s="85" t="n">
        <f aca="false">AB62-AC62</f>
        <v>-5011166.46107446</v>
      </c>
    </row>
    <row r="63" customFormat="false" ht="12.75" hidden="false" customHeight="false" outlineLevel="0" collapsed="false">
      <c r="A63" s="48" t="n">
        <v>36612</v>
      </c>
      <c r="B63" s="61" t="n">
        <v>21337</v>
      </c>
      <c r="C63" s="61" t="n">
        <v>23013</v>
      </c>
      <c r="D63" s="61" t="n">
        <v>33053.9664509502</v>
      </c>
      <c r="E63" s="61"/>
      <c r="F63" s="61" t="n">
        <v>7214</v>
      </c>
      <c r="G63" s="61" t="n">
        <v>2190.51608332141</v>
      </c>
      <c r="H63" s="61" t="n">
        <v>7586.8178305985</v>
      </c>
      <c r="J63" s="87" t="n">
        <v>36614</v>
      </c>
      <c r="K63" s="76" t="n">
        <v>36614</v>
      </c>
      <c r="L63" s="83" t="n">
        <f aca="false">(VLOOKUP(K63,$A$3:$D$465,2,FALSE())*1000*-1)</f>
        <v>-16514000</v>
      </c>
      <c r="M63" s="30" t="n">
        <f aca="false">VLOOKUP(K63,'NG Summary by Day'!$L$21:$N$480,3,FALSE())</f>
        <v>-16513706.9487384</v>
      </c>
      <c r="N63" s="82" t="n">
        <f aca="false">L63-M63</f>
        <v>-293.051261600107</v>
      </c>
      <c r="O63" s="83" t="n">
        <f aca="false">(VLOOKUP(K63,$A$3:$D$465,3,FALSE()))*1000*-1</f>
        <v>-32834000</v>
      </c>
      <c r="P63" s="30" t="s">
        <v>34</v>
      </c>
      <c r="Q63" s="82"/>
      <c r="R63" s="83" t="n">
        <f aca="false">(VLOOKUP(K63,'BNK Org Sheet'!$A$2:$D$464,4,FALSE()))*1000*-1</f>
        <v>-38224645.1172805</v>
      </c>
      <c r="S63" s="30" t="n">
        <f aca="false">VLOOKUP(K63,CORP!$A$14:$D4585,3,FALSE())</f>
        <v>-26011547.6499624</v>
      </c>
      <c r="T63" s="84" t="n">
        <f aca="false">R63-S63</f>
        <v>-12213097.4673181</v>
      </c>
      <c r="V63" s="83" t="n">
        <f aca="false">(VLOOKUP(K63,'BNK Org Sheet'!$F$2:$I$464,2,FALSE()))*1000</f>
        <v>-1871000</v>
      </c>
      <c r="W63" s="30" t="n">
        <f aca="false">VLOOKUP(K63,'NG Summary by Day'!$T$20:$W$486,4,FALSE())</f>
        <v>-2644501.4461</v>
      </c>
      <c r="X63" s="85" t="n">
        <f aca="false">V63-W63</f>
        <v>773501.4461</v>
      </c>
      <c r="Y63" s="83" t="n">
        <f aca="false">VLOOKUP(K63,'BNK Org Sheet'!$F$2:$I$464,3,FALSE())*1000</f>
        <v>-3649738.96540365</v>
      </c>
      <c r="Z63" s="30" t="s">
        <v>35</v>
      </c>
      <c r="AA63" s="82"/>
      <c r="AB63" s="83" t="n">
        <f aca="false">VLOOKUP(K63,'BNK Org Sheet'!$F$2:$I$464,4,FALSE())*1000</f>
        <v>2744728.15289576</v>
      </c>
      <c r="AC63" s="30" t="n">
        <f aca="false">VLOOKUP(K63,'NG Summary by Day'!$AG$20:$AJ$532,4,FALSE())</f>
        <v>290445.362164235</v>
      </c>
      <c r="AD63" s="85" t="n">
        <f aca="false">AB63-AC63</f>
        <v>2454282.79073153</v>
      </c>
    </row>
    <row r="64" customFormat="false" ht="12.75" hidden="false" customHeight="false" outlineLevel="0" collapsed="false">
      <c r="A64" s="48" t="n">
        <v>36613</v>
      </c>
      <c r="B64" s="61" t="n">
        <v>18669</v>
      </c>
      <c r="C64" s="61" t="n">
        <v>23194</v>
      </c>
      <c r="D64" s="61" t="n">
        <v>31572.8479953847</v>
      </c>
      <c r="E64" s="61"/>
      <c r="F64" s="61" t="n">
        <v>4349</v>
      </c>
      <c r="G64" s="61" t="n">
        <v>4489.81604385175</v>
      </c>
      <c r="H64" s="61" t="n">
        <v>-1475.73109708828</v>
      </c>
      <c r="J64" s="87" t="n">
        <v>36615</v>
      </c>
      <c r="K64" s="76" t="n">
        <v>36615</v>
      </c>
      <c r="L64" s="83" t="n">
        <f aca="false">(VLOOKUP(K64,$A$3:$D$465,2,FALSE())*1000*-1)</f>
        <v>-12609000</v>
      </c>
      <c r="M64" s="30" t="n">
        <f aca="false">VLOOKUP(K64,'NG Summary by Day'!$L$21:$N$480,3,FALSE())</f>
        <v>-12609359.7569908</v>
      </c>
      <c r="N64" s="82" t="n">
        <f aca="false">L64-M64</f>
        <v>359.75699079968</v>
      </c>
      <c r="O64" s="83" t="n">
        <f aca="false">(VLOOKUP(K64,$A$3:$D$465,3,FALSE()))*1000*-1</f>
        <v>-23934000</v>
      </c>
      <c r="P64" s="30" t="s">
        <v>34</v>
      </c>
      <c r="Q64" s="82"/>
      <c r="R64" s="83" t="n">
        <f aca="false">(VLOOKUP(K64,'BNK Org Sheet'!$A$2:$D$464,4,FALSE()))*1000*-1</f>
        <v>-29222466.6358243</v>
      </c>
      <c r="S64" s="30" t="n">
        <f aca="false">VLOOKUP(K64,CORP!$A$14:$D4586,3,FALSE())</f>
        <v>-25161351.7432493</v>
      </c>
      <c r="T64" s="84" t="n">
        <f aca="false">R64-S64</f>
        <v>-4061114.89257497</v>
      </c>
      <c r="V64" s="83" t="n">
        <f aca="false">(VLOOKUP(K64,'BNK Org Sheet'!$F$2:$I$464,2,FALSE()))*1000</f>
        <v>-3506000</v>
      </c>
      <c r="W64" s="30" t="n">
        <f aca="false">VLOOKUP(K64,'NG Summary by Day'!$T$20:$W$486,4,FALSE())</f>
        <v>-1516479.2502</v>
      </c>
      <c r="X64" s="85" t="n">
        <f aca="false">V64-W64</f>
        <v>-1989520.7498</v>
      </c>
      <c r="Y64" s="83" t="n">
        <f aca="false">VLOOKUP(K64,'BNK Org Sheet'!$F$2:$I$464,3,FALSE())*1000</f>
        <v>-3484048.39383461</v>
      </c>
      <c r="Z64" s="30" t="s">
        <v>35</v>
      </c>
      <c r="AA64" s="82"/>
      <c r="AB64" s="83" t="n">
        <f aca="false">VLOOKUP(K64,'BNK Org Sheet'!$F$2:$I$464,4,FALSE())*1000</f>
        <v>-437891.261086183</v>
      </c>
      <c r="AC64" s="30" t="n">
        <f aca="false">VLOOKUP(K64,'NG Summary by Day'!$AG$20:$AJ$532,4,FALSE())</f>
        <v>-4974638.85768134</v>
      </c>
      <c r="AD64" s="85" t="n">
        <f aca="false">AB64-AC64</f>
        <v>4536747.59659516</v>
      </c>
    </row>
    <row r="65" customFormat="false" ht="12.75" hidden="false" customHeight="false" outlineLevel="0" collapsed="false">
      <c r="A65" s="48" t="n">
        <v>36614</v>
      </c>
      <c r="B65" s="61" t="n">
        <v>16514</v>
      </c>
      <c r="C65" s="61" t="n">
        <v>32834</v>
      </c>
      <c r="D65" s="61" t="n">
        <v>38224.6451172805</v>
      </c>
      <c r="E65" s="61"/>
      <c r="F65" s="61" t="n">
        <v>-1871</v>
      </c>
      <c r="G65" s="61" t="n">
        <v>-3649.73896540365</v>
      </c>
      <c r="H65" s="61" t="n">
        <v>2744.72815289576</v>
      </c>
      <c r="J65" s="87" t="n">
        <v>36616</v>
      </c>
      <c r="K65" s="76" t="n">
        <v>36616</v>
      </c>
      <c r="L65" s="83" t="n">
        <f aca="false">(VLOOKUP(K65,$A$3:$D$465,2,FALSE())*1000*-1)</f>
        <v>-16442000</v>
      </c>
      <c r="M65" s="30" t="n">
        <f aca="false">VLOOKUP(K65,'NG Summary by Day'!$L$21:$N$480,3,FALSE())</f>
        <v>-16272851.3406282</v>
      </c>
      <c r="N65" s="82" t="n">
        <f aca="false">L65-M65</f>
        <v>-169148.659371799</v>
      </c>
      <c r="O65" s="83" t="n">
        <f aca="false">(VLOOKUP(K65,$A$3:$D$465,3,FALSE()))*1000*-1</f>
        <v>-25541000</v>
      </c>
      <c r="P65" s="30" t="s">
        <v>34</v>
      </c>
      <c r="Q65" s="82"/>
      <c r="R65" s="83" t="n">
        <f aca="false">(VLOOKUP(K65,'BNK Org Sheet'!$A$2:$D$464,4,FALSE()))*1000*-1</f>
        <v>-32398122.4965711</v>
      </c>
      <c r="S65" s="30" t="n">
        <f aca="false">VLOOKUP(K65,CORP!$A$14:$D4587,3,FALSE())</f>
        <v>-21987383.6448601</v>
      </c>
      <c r="T65" s="84" t="n">
        <f aca="false">R65-S65</f>
        <v>-10410738.851711</v>
      </c>
      <c r="V65" s="83" t="n">
        <f aca="false">(VLOOKUP(K65,'BNK Org Sheet'!$F$2:$I$464,2,FALSE()))*1000</f>
        <v>970000</v>
      </c>
      <c r="W65" s="30" t="n">
        <f aca="false">VLOOKUP(K65,'NG Summary by Day'!$T$20:$W$486,4,FALSE())</f>
        <v>-1154602.0452</v>
      </c>
      <c r="X65" s="85" t="n">
        <f aca="false">V65-W65</f>
        <v>2124602.0452</v>
      </c>
      <c r="Y65" s="83" t="n">
        <f aca="false">VLOOKUP(K65,'BNK Org Sheet'!$F$2:$I$464,3,FALSE())*1000</f>
        <v>886351.149779588</v>
      </c>
      <c r="Z65" s="30" t="s">
        <v>35</v>
      </c>
      <c r="AA65" s="82"/>
      <c r="AB65" s="83" t="n">
        <f aca="false">VLOOKUP(K65,'BNK Org Sheet'!$F$2:$I$464,4,FALSE())*1000</f>
        <v>5112300.35181945</v>
      </c>
      <c r="AC65" s="30" t="n">
        <f aca="false">VLOOKUP(K65,'NG Summary by Day'!$AG$20:$AJ$532,4,FALSE())</f>
        <v>1225167.4227204</v>
      </c>
      <c r="AD65" s="85" t="n">
        <f aca="false">AB65-AC65</f>
        <v>3887132.92909905</v>
      </c>
    </row>
    <row r="66" customFormat="false" ht="12.75" hidden="false" customHeight="false" outlineLevel="0" collapsed="false">
      <c r="A66" s="48" t="n">
        <v>36615</v>
      </c>
      <c r="B66" s="61" t="n">
        <v>12609</v>
      </c>
      <c r="C66" s="61" t="n">
        <v>23934</v>
      </c>
      <c r="D66" s="61" t="n">
        <v>29222.4666358243</v>
      </c>
      <c r="E66" s="61"/>
      <c r="F66" s="61" t="n">
        <v>-3506</v>
      </c>
      <c r="G66" s="61" t="n">
        <v>-3484.04839383461</v>
      </c>
      <c r="H66" s="61" t="n">
        <v>-437.891261086183</v>
      </c>
      <c r="J66" s="86" t="n">
        <v>36619</v>
      </c>
      <c r="K66" s="76" t="n">
        <v>36619</v>
      </c>
      <c r="L66" s="83" t="n">
        <f aca="false">(VLOOKUP(K66,$A$3:$D$465,2,FALSE())*1000*-1)</f>
        <v>-17950000</v>
      </c>
      <c r="M66" s="30" t="n">
        <f aca="false">VLOOKUP(K66,'NG Summary by Day'!$L$21:$N$480,3,FALSE())</f>
        <v>-17956594.0303848</v>
      </c>
      <c r="N66" s="82" t="n">
        <f aca="false">L66-M66</f>
        <v>6594.03038480133</v>
      </c>
      <c r="O66" s="83" t="n">
        <f aca="false">(VLOOKUP(K66,$A$3:$D$465,3,FALSE()))*1000*-1</f>
        <v>-25928000</v>
      </c>
      <c r="P66" s="30" t="s">
        <v>34</v>
      </c>
      <c r="Q66" s="82"/>
      <c r="R66" s="83" t="n">
        <f aca="false">(VLOOKUP(K66,'BNK Org Sheet'!$A$2:$D$464,4,FALSE()))*1000*-1</f>
        <v>-33157158.303497</v>
      </c>
      <c r="S66" s="30" t="n">
        <f aca="false">VLOOKUP(K66,CORP!$A$14:$D4588,3,FALSE())</f>
        <v>-29507466.8763386</v>
      </c>
      <c r="T66" s="84" t="n">
        <f aca="false">R66-S66</f>
        <v>-3649691.42715843</v>
      </c>
      <c r="V66" s="83" t="n">
        <f aca="false">(VLOOKUP(K66,'BNK Org Sheet'!$F$2:$I$464,2,FALSE()))*1000</f>
        <v>-2648000</v>
      </c>
      <c r="W66" s="30" t="n">
        <f aca="false">VLOOKUP(K66,'NG Summary by Day'!$T$20:$W$486,4,FALSE())</f>
        <v>-911967.344699999</v>
      </c>
      <c r="X66" s="85" t="n">
        <f aca="false">V66-W66</f>
        <v>-1736032.6553</v>
      </c>
      <c r="Y66" s="83" t="n">
        <f aca="false">VLOOKUP(K66,'BNK Org Sheet'!$F$2:$I$464,3,FALSE())*1000</f>
        <v>-4029504.24713031</v>
      </c>
      <c r="Z66" s="30" t="s">
        <v>35</v>
      </c>
      <c r="AA66" s="82"/>
      <c r="AB66" s="83" t="n">
        <f aca="false">VLOOKUP(K66,'BNK Org Sheet'!$F$2:$I$464,4,FALSE())*1000</f>
        <v>-33777867.1310722</v>
      </c>
      <c r="AC66" s="30" t="n">
        <f aca="false">VLOOKUP(K66,'NG Summary by Day'!$AG$20:$AJ$532,4,FALSE())</f>
        <v>-6075533.85106966</v>
      </c>
      <c r="AD66" s="85" t="n">
        <f aca="false">AB66-AC66</f>
        <v>-27702333.2800025</v>
      </c>
    </row>
    <row r="67" customFormat="false" ht="12.75" hidden="false" customHeight="false" outlineLevel="0" collapsed="false">
      <c r="A67" s="48" t="n">
        <v>36616</v>
      </c>
      <c r="B67" s="61" t="n">
        <v>16442</v>
      </c>
      <c r="C67" s="61" t="n">
        <v>25541</v>
      </c>
      <c r="D67" s="61" t="n">
        <v>32398.1224965711</v>
      </c>
      <c r="E67" s="61"/>
      <c r="F67" s="61" t="n">
        <v>970</v>
      </c>
      <c r="G67" s="61" t="n">
        <v>886.351149779588</v>
      </c>
      <c r="H67" s="61" t="n">
        <v>5112.30035181945</v>
      </c>
      <c r="J67" s="86" t="n">
        <v>36620</v>
      </c>
      <c r="K67" s="76" t="n">
        <v>36620</v>
      </c>
      <c r="L67" s="83" t="n">
        <f aca="false">(VLOOKUP(K67,$A$3:$D$465,2,FALSE())*1000*-1)</f>
        <v>-16569000</v>
      </c>
      <c r="M67" s="30" t="n">
        <f aca="false">VLOOKUP(K67,'NG Summary by Day'!$L$21:$N$480,3,FALSE())</f>
        <v>-16569356.003756</v>
      </c>
      <c r="N67" s="82" t="n">
        <f aca="false">L67-M67</f>
        <v>356.003756001592</v>
      </c>
      <c r="O67" s="83" t="n">
        <f aca="false">(VLOOKUP(K67,$A$3:$D$465,3,FALSE()))*1000*-1</f>
        <v>-24679000</v>
      </c>
      <c r="P67" s="30" t="s">
        <v>34</v>
      </c>
      <c r="Q67" s="82"/>
      <c r="R67" s="83" t="n">
        <f aca="false">(VLOOKUP(K67,'BNK Org Sheet'!$A$2:$D$464,4,FALSE()))*1000*-1</f>
        <v>-31298670.9799059</v>
      </c>
      <c r="S67" s="30" t="n">
        <f aca="false">VLOOKUP(K67,CORP!$A$14:$D4589,3,FALSE())</f>
        <v>-29114252.9410143</v>
      </c>
      <c r="T67" s="84" t="n">
        <f aca="false">R67-S67</f>
        <v>-2184418.03889157</v>
      </c>
      <c r="V67" s="83" t="n">
        <f aca="false">(VLOOKUP(K67,'BNK Org Sheet'!$F$2:$I$464,2,FALSE()))*1000</f>
        <v>-3407000</v>
      </c>
      <c r="W67" s="30" t="n">
        <f aca="false">VLOOKUP(K67,'NG Summary by Day'!$T$20:$W$486,4,FALSE())</f>
        <v>-1702499.2524</v>
      </c>
      <c r="X67" s="85" t="n">
        <f aca="false">V67-W67</f>
        <v>-1704500.7476</v>
      </c>
      <c r="Y67" s="83" t="n">
        <f aca="false">VLOOKUP(K67,'BNK Org Sheet'!$F$2:$I$464,3,FALSE())*1000</f>
        <v>-9261292.41758444</v>
      </c>
      <c r="Z67" s="30" t="s">
        <v>35</v>
      </c>
      <c r="AA67" s="82"/>
      <c r="AB67" s="83" t="n">
        <f aca="false">VLOOKUP(K67,'BNK Org Sheet'!$F$2:$I$464,4,FALSE())*1000</f>
        <v>-12007722.8120327</v>
      </c>
      <c r="AC67" s="30" t="n">
        <f aca="false">VLOOKUP(K67,'NG Summary by Day'!$AG$20:$AJ$532,4,FALSE())</f>
        <v>-13124732.3633561</v>
      </c>
      <c r="AD67" s="85" t="n">
        <f aca="false">AB67-AC67</f>
        <v>1117009.55132336</v>
      </c>
    </row>
    <row r="68" customFormat="false" ht="12.75" hidden="false" customHeight="false" outlineLevel="0" collapsed="false">
      <c r="A68" s="48" t="n">
        <v>36619</v>
      </c>
      <c r="B68" s="61" t="n">
        <v>17950</v>
      </c>
      <c r="C68" s="61" t="n">
        <v>25928</v>
      </c>
      <c r="D68" s="61" t="n">
        <v>33157.158303497</v>
      </c>
      <c r="E68" s="61"/>
      <c r="F68" s="61" t="n">
        <v>-2648</v>
      </c>
      <c r="G68" s="61" t="n">
        <v>-4029.50424713031</v>
      </c>
      <c r="H68" s="61" t="n">
        <v>-33777.8671310722</v>
      </c>
      <c r="J68" s="86" t="n">
        <v>36621</v>
      </c>
      <c r="K68" s="76" t="n">
        <v>36621</v>
      </c>
      <c r="L68" s="83" t="n">
        <f aca="false">(VLOOKUP(K68,$A$3:$D$465,2,FALSE())*1000*-1)</f>
        <v>-18037000</v>
      </c>
      <c r="M68" s="30" t="n">
        <f aca="false">VLOOKUP(K68,'NG Summary by Day'!$L$21:$N$480,3,FALSE())</f>
        <v>-18037132.717241</v>
      </c>
      <c r="N68" s="82" t="n">
        <f aca="false">L68-M68</f>
        <v>132.717241000384</v>
      </c>
      <c r="O68" s="83" t="n">
        <f aca="false">(VLOOKUP(K68,$A$3:$D$465,3,FALSE()))*1000*-1</f>
        <v>-25304000</v>
      </c>
      <c r="P68" s="30" t="s">
        <v>34</v>
      </c>
      <c r="Q68" s="82"/>
      <c r="R68" s="83" t="n">
        <f aca="false">(VLOOKUP(K68,'BNK Org Sheet'!$A$2:$D$464,4,FALSE()))*1000*-1</f>
        <v>-35135059.2883288</v>
      </c>
      <c r="S68" s="30" t="n">
        <f aca="false">VLOOKUP(K68,CORP!$A$14:$D4590,3,FALSE())</f>
        <v>-29034512.4665466</v>
      </c>
      <c r="T68" s="84" t="n">
        <f aca="false">R68-S68</f>
        <v>-6100546.82178221</v>
      </c>
      <c r="V68" s="83" t="n">
        <f aca="false">(VLOOKUP(K68,'BNK Org Sheet'!$F$2:$I$464,2,FALSE()))*1000</f>
        <v>1643000</v>
      </c>
      <c r="W68" s="30" t="n">
        <f aca="false">VLOOKUP(K68,'NG Summary by Day'!$T$20:$W$486,4,FALSE())</f>
        <v>-386607.958100001</v>
      </c>
      <c r="X68" s="85" t="n">
        <f aca="false">V68-W68</f>
        <v>2029607.9581</v>
      </c>
      <c r="Y68" s="83" t="n">
        <f aca="false">VLOOKUP(K68,'BNK Org Sheet'!$F$2:$I$464,3,FALSE())*1000</f>
        <v>3744.04071027931</v>
      </c>
      <c r="Z68" s="30" t="s">
        <v>35</v>
      </c>
      <c r="AA68" s="82"/>
      <c r="AB68" s="83" t="n">
        <f aca="false">VLOOKUP(K68,'BNK Org Sheet'!$F$2:$I$464,4,FALSE())*1000</f>
        <v>1694074.12933423</v>
      </c>
      <c r="AC68" s="30" t="n">
        <f aca="false">VLOOKUP(K68,'NG Summary by Day'!$AG$20:$AJ$532,4,FALSE())</f>
        <v>-1748911.47265094</v>
      </c>
      <c r="AD68" s="85" t="n">
        <f aca="false">AB68-AC68</f>
        <v>3442985.60198518</v>
      </c>
    </row>
    <row r="69" customFormat="false" ht="12.75" hidden="false" customHeight="false" outlineLevel="0" collapsed="false">
      <c r="A69" s="48" t="n">
        <v>36620</v>
      </c>
      <c r="B69" s="61" t="n">
        <v>16569</v>
      </c>
      <c r="C69" s="61" t="n">
        <v>24679</v>
      </c>
      <c r="D69" s="61" t="n">
        <v>31298.6709799059</v>
      </c>
      <c r="E69" s="61"/>
      <c r="F69" s="61" t="n">
        <v>-3407</v>
      </c>
      <c r="G69" s="61" t="n">
        <v>-9261.29241758444</v>
      </c>
      <c r="H69" s="61" t="n">
        <v>-12007.7228120327</v>
      </c>
      <c r="J69" s="86" t="n">
        <v>36622</v>
      </c>
      <c r="K69" s="76" t="n">
        <v>36622</v>
      </c>
      <c r="L69" s="83" t="n">
        <f aca="false">(VLOOKUP(K69,$A$3:$D$465,2,FALSE())*1000*-1)</f>
        <v>-24183000</v>
      </c>
      <c r="M69" s="30" t="n">
        <f aca="false">VLOOKUP(K69,'NG Summary by Day'!$L$21:$N$480,3,FALSE())</f>
        <v>-24182829.2871931</v>
      </c>
      <c r="N69" s="82" t="n">
        <f aca="false">L69-M69</f>
        <v>-170.712806902826</v>
      </c>
      <c r="O69" s="83" t="n">
        <f aca="false">(VLOOKUP(K69,$A$3:$D$465,3,FALSE()))*1000*-1</f>
        <v>-25631000</v>
      </c>
      <c r="P69" s="30" t="s">
        <v>34</v>
      </c>
      <c r="Q69" s="82"/>
      <c r="R69" s="83" t="n">
        <f aca="false">(VLOOKUP(K69,'BNK Org Sheet'!$A$2:$D$464,4,FALSE()))*1000*-1</f>
        <v>-38821274.1403848</v>
      </c>
      <c r="S69" s="30" t="n">
        <f aca="false">VLOOKUP(K69,CORP!$A$14:$D4591,3,FALSE())</f>
        <v>-32210350.414903</v>
      </c>
      <c r="T69" s="84" t="n">
        <f aca="false">R69-S69</f>
        <v>-6610923.72548175</v>
      </c>
      <c r="V69" s="83" t="n">
        <f aca="false">(VLOOKUP(K69,'BNK Org Sheet'!$F$2:$I$464,2,FALSE()))*1000</f>
        <v>2999000</v>
      </c>
      <c r="W69" s="30" t="n">
        <f aca="false">VLOOKUP(K69,'NG Summary by Day'!$T$20:$W$486,4,FALSE())</f>
        <v>1693150.3935</v>
      </c>
      <c r="X69" s="85" t="n">
        <f aca="false">V69-W69</f>
        <v>1305849.6065</v>
      </c>
      <c r="Y69" s="83" t="n">
        <f aca="false">VLOOKUP(K69,'BNK Org Sheet'!$F$2:$I$464,3,FALSE())*1000</f>
        <v>2463580.29036814</v>
      </c>
      <c r="Z69" s="30" t="s">
        <v>35</v>
      </c>
      <c r="AA69" s="82"/>
      <c r="AB69" s="83" t="n">
        <f aca="false">VLOOKUP(K69,'BNK Org Sheet'!$F$2:$I$464,4,FALSE())*1000</f>
        <v>658853.135542939</v>
      </c>
      <c r="AC69" s="30" t="n">
        <f aca="false">VLOOKUP(K69,'NG Summary by Day'!$AG$20:$AJ$532,4,FALSE())</f>
        <v>1233039.63657832</v>
      </c>
      <c r="AD69" s="85" t="n">
        <f aca="false">AB69-AC69</f>
        <v>-574186.501035382</v>
      </c>
    </row>
    <row r="70" customFormat="false" ht="12.75" hidden="false" customHeight="false" outlineLevel="0" collapsed="false">
      <c r="A70" s="48" t="n">
        <v>36621</v>
      </c>
      <c r="B70" s="61" t="n">
        <v>18037</v>
      </c>
      <c r="C70" s="61" t="n">
        <v>25304</v>
      </c>
      <c r="D70" s="61" t="n">
        <v>35135.0592883288</v>
      </c>
      <c r="E70" s="61"/>
      <c r="F70" s="61" t="n">
        <v>1643</v>
      </c>
      <c r="G70" s="61" t="n">
        <v>3.74404071027931</v>
      </c>
      <c r="H70" s="61" t="n">
        <v>1694.07412933423</v>
      </c>
      <c r="J70" s="86" t="n">
        <v>36623</v>
      </c>
      <c r="K70" s="76" t="n">
        <v>36623</v>
      </c>
      <c r="L70" s="83" t="n">
        <f aca="false">(VLOOKUP(K70,$A$3:$D$465,2,FALSE())*1000*-1)</f>
        <v>-29931000</v>
      </c>
      <c r="M70" s="30" t="n">
        <f aca="false">VLOOKUP(K70,'NG Summary by Day'!$L$21:$N$480,3,FALSE())</f>
        <v>-29931258.4886988</v>
      </c>
      <c r="N70" s="82" t="n">
        <f aca="false">L70-M70</f>
        <v>258.488698799163</v>
      </c>
      <c r="O70" s="83" t="n">
        <f aca="false">(VLOOKUP(K70,$A$3:$D$465,3,FALSE()))*1000*-1</f>
        <v>-25673000</v>
      </c>
      <c r="P70" s="30" t="s">
        <v>34</v>
      </c>
      <c r="Q70" s="82"/>
      <c r="R70" s="83" t="n">
        <f aca="false">(VLOOKUP(K70,'BNK Org Sheet'!$A$2:$D$464,4,FALSE()))*1000*-1</f>
        <v>-42676387.6900048</v>
      </c>
      <c r="S70" s="30" t="n">
        <f aca="false">VLOOKUP(K70,CORP!$A$14:$D4592,3,FALSE())</f>
        <v>-37016384.2074671</v>
      </c>
      <c r="T70" s="84" t="n">
        <f aca="false">R70-S70</f>
        <v>-5660003.48253769</v>
      </c>
      <c r="V70" s="83" t="n">
        <f aca="false">(VLOOKUP(K70,'BNK Org Sheet'!$F$2:$I$464,2,FALSE()))*1000</f>
        <v>3608000</v>
      </c>
      <c r="W70" s="30" t="n">
        <f aca="false">VLOOKUP(K70,'NG Summary by Day'!$T$20:$W$486,4,FALSE())</f>
        <v>2942302.9331</v>
      </c>
      <c r="X70" s="85" t="n">
        <f aca="false">V70-W70</f>
        <v>665697.0669</v>
      </c>
      <c r="Y70" s="83" t="n">
        <f aca="false">VLOOKUP(K70,'BNK Org Sheet'!$F$2:$I$464,3,FALSE())*1000</f>
        <v>-11392570.67655</v>
      </c>
      <c r="Z70" s="30" t="s">
        <v>35</v>
      </c>
      <c r="AA70" s="82"/>
      <c r="AB70" s="83" t="n">
        <f aca="false">VLOOKUP(K70,'BNK Org Sheet'!$F$2:$I$464,4,FALSE())*1000</f>
        <v>-2727206.18014076</v>
      </c>
      <c r="AC70" s="30" t="n">
        <f aca="false">VLOOKUP(K70,'NG Summary by Day'!$AG$20:$AJ$532,4,FALSE())</f>
        <v>-997879.517553288</v>
      </c>
      <c r="AD70" s="85" t="n">
        <f aca="false">AB70-AC70</f>
        <v>-1729326.66258747</v>
      </c>
    </row>
    <row r="71" customFormat="false" ht="12.75" hidden="false" customHeight="false" outlineLevel="0" collapsed="false">
      <c r="A71" s="48" t="n">
        <v>36622</v>
      </c>
      <c r="B71" s="61" t="n">
        <v>24183</v>
      </c>
      <c r="C71" s="61" t="n">
        <v>25631</v>
      </c>
      <c r="D71" s="61" t="n">
        <v>38821.2741403848</v>
      </c>
      <c r="E71" s="61"/>
      <c r="F71" s="61" t="n">
        <v>2999</v>
      </c>
      <c r="G71" s="61" t="n">
        <v>2463.58029036814</v>
      </c>
      <c r="H71" s="61" t="n">
        <v>658.853135542939</v>
      </c>
      <c r="J71" s="86" t="n">
        <v>36626</v>
      </c>
      <c r="K71" s="76" t="n">
        <v>36626</v>
      </c>
      <c r="L71" s="83" t="n">
        <f aca="false">(VLOOKUP(K71,$A$3:$D$465,2,FALSE())*1000*-1)</f>
        <v>-39356000</v>
      </c>
      <c r="M71" s="30" t="n">
        <f aca="false">VLOOKUP(K71,'NG Summary by Day'!$L$21:$N$480,3,FALSE())</f>
        <v>-39356306.1636314</v>
      </c>
      <c r="N71" s="82" t="n">
        <f aca="false">L71-M71</f>
        <v>306.163631401956</v>
      </c>
      <c r="O71" s="83" t="n">
        <f aca="false">(VLOOKUP(K71,$A$3:$D$465,3,FALSE()))*1000*-1</f>
        <v>-26224000</v>
      </c>
      <c r="P71" s="30" t="s">
        <v>34</v>
      </c>
      <c r="Q71" s="82"/>
      <c r="R71" s="83" t="n">
        <f aca="false">(VLOOKUP(K71,'BNK Org Sheet'!$A$2:$D$464,4,FALSE()))*1000*-1</f>
        <v>-50024871.3045259</v>
      </c>
      <c r="S71" s="30" t="n">
        <f aca="false">VLOOKUP(K71,CORP!$A$14:$D4593,3,FALSE())</f>
        <v>-44992308.9607336</v>
      </c>
      <c r="T71" s="84" t="n">
        <f aca="false">R71-S71</f>
        <v>-5032562.34379233</v>
      </c>
      <c r="V71" s="83" t="n">
        <f aca="false">(VLOOKUP(K71,'BNK Org Sheet'!$F$2:$I$464,2,FALSE()))*1000</f>
        <v>1311000</v>
      </c>
      <c r="W71" s="30" t="n">
        <f aca="false">VLOOKUP(K71,'NG Summary by Day'!$T$20:$W$486,4,FALSE())</f>
        <v>2051200.2552</v>
      </c>
      <c r="X71" s="85" t="n">
        <f aca="false">V71-W71</f>
        <v>-740200.2552</v>
      </c>
      <c r="Y71" s="83" t="n">
        <f aca="false">VLOOKUP(K71,'BNK Org Sheet'!$F$2:$I$464,3,FALSE())*1000</f>
        <v>-3452330.48297768</v>
      </c>
      <c r="Z71" s="30" t="s">
        <v>35</v>
      </c>
      <c r="AA71" s="82"/>
      <c r="AB71" s="83" t="n">
        <f aca="false">VLOOKUP(K71,'BNK Org Sheet'!$F$2:$I$464,4,FALSE())*1000</f>
        <v>-10136117.2362639</v>
      </c>
      <c r="AC71" s="30" t="n">
        <f aca="false">VLOOKUP(K71,'NG Summary by Day'!$AG$20:$AJ$532,4,FALSE())</f>
        <v>-5570858.15024597</v>
      </c>
      <c r="AD71" s="85" t="n">
        <f aca="false">AB71-AC71</f>
        <v>-4565259.08601793</v>
      </c>
    </row>
    <row r="72" customFormat="false" ht="12.75" hidden="false" customHeight="false" outlineLevel="0" collapsed="false">
      <c r="A72" s="48" t="n">
        <v>36623</v>
      </c>
      <c r="B72" s="61" t="n">
        <v>29931</v>
      </c>
      <c r="C72" s="61" t="n">
        <v>25673</v>
      </c>
      <c r="D72" s="61" t="n">
        <v>42676.3876900048</v>
      </c>
      <c r="E72" s="61"/>
      <c r="F72" s="61" t="n">
        <v>3608</v>
      </c>
      <c r="G72" s="61" t="n">
        <v>-11392.57067655</v>
      </c>
      <c r="H72" s="61" t="n">
        <v>-2727.20618014076</v>
      </c>
      <c r="J72" s="86" t="n">
        <v>36627</v>
      </c>
      <c r="K72" s="76" t="n">
        <v>36627</v>
      </c>
      <c r="L72" s="83" t="n">
        <f aca="false">(VLOOKUP(K72,$A$3:$D$465,2,FALSE())*1000*-1)</f>
        <v>-35041000</v>
      </c>
      <c r="M72" s="30" t="n">
        <f aca="false">VLOOKUP(K72,'NG Summary by Day'!$L$21:$N$480,3,FALSE())</f>
        <v>-35040674.6494005</v>
      </c>
      <c r="N72" s="82" t="n">
        <f aca="false">L72-M72</f>
        <v>-325.350599497557</v>
      </c>
      <c r="O72" s="83" t="n">
        <f aca="false">(VLOOKUP(K72,$A$3:$D$465,3,FALSE()))*1000*-1</f>
        <v>-25033000</v>
      </c>
      <c r="P72" s="30" t="s">
        <v>34</v>
      </c>
      <c r="Q72" s="82"/>
      <c r="R72" s="83" t="n">
        <f aca="false">(VLOOKUP(K72,'BNK Org Sheet'!$A$2:$D$464,4,FALSE()))*1000*-1</f>
        <v>-45916804.1436763</v>
      </c>
      <c r="S72" s="30" t="n">
        <f aca="false">VLOOKUP(K72,CORP!$A$14:$D4594,3,FALSE())</f>
        <v>-40289278.689217</v>
      </c>
      <c r="T72" s="84" t="n">
        <f aca="false">R72-S72</f>
        <v>-5627525.45445926</v>
      </c>
      <c r="V72" s="83" t="n">
        <f aca="false">(VLOOKUP(K72,'BNK Org Sheet'!$F$2:$I$464,2,FALSE()))*1000</f>
        <v>-6268000</v>
      </c>
      <c r="W72" s="30" t="n">
        <f aca="false">VLOOKUP(K72,'NG Summary by Day'!$T$20:$W$486,4,FALSE())</f>
        <v>-4517568.3459</v>
      </c>
      <c r="X72" s="85" t="n">
        <f aca="false">V72-W72</f>
        <v>-1750431.6541</v>
      </c>
      <c r="Y72" s="83" t="n">
        <f aca="false">VLOOKUP(K72,'BNK Org Sheet'!$F$2:$I$464,3,FALSE())*1000</f>
        <v>-7961498.07140826</v>
      </c>
      <c r="Z72" s="30" t="s">
        <v>35</v>
      </c>
      <c r="AA72" s="82"/>
      <c r="AB72" s="83" t="n">
        <f aca="false">VLOOKUP(K72,'BNK Org Sheet'!$F$2:$I$464,4,FALSE())*1000</f>
        <v>-19063204.9651281</v>
      </c>
      <c r="AC72" s="30" t="n">
        <f aca="false">VLOOKUP(K72,'NG Summary by Day'!$AG$20:$AJ$532,4,FALSE())</f>
        <v>-11748367.6767525</v>
      </c>
      <c r="AD72" s="85" t="n">
        <f aca="false">AB72-AC72</f>
        <v>-7314837.28837559</v>
      </c>
    </row>
    <row r="73" customFormat="false" ht="12.75" hidden="false" customHeight="false" outlineLevel="0" collapsed="false">
      <c r="A73" s="48" t="n">
        <v>36626</v>
      </c>
      <c r="B73" s="61" t="n">
        <v>39356</v>
      </c>
      <c r="C73" s="61" t="n">
        <v>26224</v>
      </c>
      <c r="D73" s="61" t="n">
        <v>50024.8713045259</v>
      </c>
      <c r="E73" s="61"/>
      <c r="F73" s="61" t="n">
        <v>1311</v>
      </c>
      <c r="G73" s="61" t="n">
        <v>-3452.33048297768</v>
      </c>
      <c r="H73" s="61" t="n">
        <v>-10136.1172362639</v>
      </c>
      <c r="J73" s="86" t="n">
        <v>36628</v>
      </c>
      <c r="K73" s="76" t="n">
        <v>36628</v>
      </c>
      <c r="L73" s="83" t="n">
        <f aca="false">(VLOOKUP(K73,$A$3:$D$465,2,FALSE())*1000*-1)</f>
        <v>-34932000</v>
      </c>
      <c r="M73" s="30" t="n">
        <f aca="false">VLOOKUP(K73,'NG Summary by Day'!$L$21:$N$480,3,FALSE())</f>
        <v>-34921421.5883841</v>
      </c>
      <c r="N73" s="82" t="n">
        <f aca="false">L73-M73</f>
        <v>-10578.4116159007</v>
      </c>
      <c r="O73" s="83" t="n">
        <f aca="false">(VLOOKUP(K73,$A$3:$D$465,3,FALSE()))*1000*-1</f>
        <v>-25448000</v>
      </c>
      <c r="P73" s="30" t="s">
        <v>34</v>
      </c>
      <c r="Q73" s="82"/>
      <c r="R73" s="83" t="n">
        <f aca="false">(VLOOKUP(K73,'BNK Org Sheet'!$A$2:$D$464,4,FALSE()))*1000*-1</f>
        <v>-46506820.0188359</v>
      </c>
      <c r="S73" s="30" t="n">
        <f aca="false">VLOOKUP(K73,CORP!$A$14:$D4595,3,FALSE())</f>
        <v>-39574141.9754884</v>
      </c>
      <c r="T73" s="84" t="n">
        <f aca="false">R73-S73</f>
        <v>-6932678.04334751</v>
      </c>
      <c r="V73" s="83" t="n">
        <f aca="false">(VLOOKUP(K73,'BNK Org Sheet'!$F$2:$I$464,2,FALSE()))*1000</f>
        <v>14998000</v>
      </c>
      <c r="W73" s="30" t="n">
        <f aca="false">VLOOKUP(K73,'NG Summary by Day'!$T$20:$W$486,4,FALSE())</f>
        <v>15008624.2431</v>
      </c>
      <c r="X73" s="85" t="n">
        <f aca="false">V73-W73</f>
        <v>-10624.2430999987</v>
      </c>
      <c r="Y73" s="83" t="n">
        <f aca="false">VLOOKUP(K73,'BNK Org Sheet'!$F$2:$I$464,3,FALSE())*1000</f>
        <v>5362685.96909615</v>
      </c>
      <c r="Z73" s="30" t="s">
        <v>35</v>
      </c>
      <c r="AA73" s="82"/>
      <c r="AB73" s="83" t="n">
        <f aca="false">VLOOKUP(K73,'BNK Org Sheet'!$F$2:$I$464,4,FALSE())*1000</f>
        <v>14739974.8841918</v>
      </c>
      <c r="AC73" s="30" t="n">
        <f aca="false">VLOOKUP(K73,'NG Summary by Day'!$AG$20:$AJ$532,4,FALSE())</f>
        <v>25759977.1159607</v>
      </c>
      <c r="AD73" s="85" t="n">
        <f aca="false">AB73-AC73</f>
        <v>-11020002.2317689</v>
      </c>
    </row>
    <row r="74" customFormat="false" ht="12.75" hidden="false" customHeight="false" outlineLevel="0" collapsed="false">
      <c r="A74" s="48" t="n">
        <v>36627</v>
      </c>
      <c r="B74" s="61" t="n">
        <v>35041</v>
      </c>
      <c r="C74" s="61" t="n">
        <v>25033</v>
      </c>
      <c r="D74" s="61" t="n">
        <v>45916.8041436763</v>
      </c>
      <c r="E74" s="61"/>
      <c r="F74" s="61" t="n">
        <v>-6268</v>
      </c>
      <c r="G74" s="61" t="n">
        <v>-7961.49807140826</v>
      </c>
      <c r="H74" s="61" t="n">
        <v>-19063.2049651281</v>
      </c>
      <c r="J74" s="86" t="n">
        <v>36629</v>
      </c>
      <c r="K74" s="76" t="n">
        <v>36629</v>
      </c>
      <c r="L74" s="83" t="n">
        <f aca="false">(VLOOKUP(K74,$A$3:$D$465,2,FALSE())*1000*-1)</f>
        <v>-35638000</v>
      </c>
      <c r="M74" s="30" t="n">
        <f aca="false">VLOOKUP(K74,'NG Summary by Day'!$L$21:$N$480,3,FALSE())</f>
        <v>-35630463.8658055</v>
      </c>
      <c r="N74" s="82" t="n">
        <f aca="false">L74-M74</f>
        <v>-7536.13419450074</v>
      </c>
      <c r="O74" s="83" t="n">
        <f aca="false">(VLOOKUP(K74,$A$3:$D$465,3,FALSE()))*1000*-1</f>
        <v>-25211000</v>
      </c>
      <c r="P74" s="30" t="s">
        <v>34</v>
      </c>
      <c r="Q74" s="82"/>
      <c r="R74" s="83" t="n">
        <f aca="false">(VLOOKUP(K74,'BNK Org Sheet'!$A$2:$D$464,4,FALSE()))*1000*-1</f>
        <v>-46585965.2206942</v>
      </c>
      <c r="S74" s="30" t="n">
        <f aca="false">VLOOKUP(K74,CORP!$A$14:$D4596,3,FALSE())</f>
        <v>-40437557.2455948</v>
      </c>
      <c r="T74" s="84" t="n">
        <f aca="false">R74-S74</f>
        <v>-6148407.97509939</v>
      </c>
      <c r="V74" s="83" t="n">
        <f aca="false">(VLOOKUP(K74,'BNK Org Sheet'!$F$2:$I$464,2,FALSE()))*1000</f>
        <v>14914000</v>
      </c>
      <c r="W74" s="30" t="n">
        <f aca="false">VLOOKUP(K74,'NG Summary by Day'!$T$20:$W$486,4,FALSE())</f>
        <v>16359383.8176</v>
      </c>
      <c r="X74" s="85" t="n">
        <f aca="false">V74-W74</f>
        <v>-1445383.8176</v>
      </c>
      <c r="Y74" s="83" t="n">
        <f aca="false">VLOOKUP(K74,'BNK Org Sheet'!$F$2:$I$464,3,FALSE())*1000</f>
        <v>4778330.10842243</v>
      </c>
      <c r="Z74" s="30" t="s">
        <v>35</v>
      </c>
      <c r="AA74" s="82"/>
      <c r="AB74" s="83" t="n">
        <f aca="false">VLOOKUP(K74,'BNK Org Sheet'!$F$2:$I$464,4,FALSE())*1000</f>
        <v>21488848.3982535</v>
      </c>
      <c r="AC74" s="30" t="n">
        <f aca="false">VLOOKUP(K74,'NG Summary by Day'!$AG$20:$AJ$532,4,FALSE())</f>
        <v>13228763.9219149</v>
      </c>
      <c r="AD74" s="85" t="n">
        <f aca="false">AB74-AC74</f>
        <v>8260084.47633859</v>
      </c>
    </row>
    <row r="75" customFormat="false" ht="12.75" hidden="false" customHeight="false" outlineLevel="0" collapsed="false">
      <c r="A75" s="48" t="n">
        <v>36628</v>
      </c>
      <c r="B75" s="61" t="n">
        <v>34932</v>
      </c>
      <c r="C75" s="61" t="n">
        <v>25448</v>
      </c>
      <c r="D75" s="61" t="n">
        <v>46506.8200188359</v>
      </c>
      <c r="E75" s="61"/>
      <c r="F75" s="61" t="n">
        <v>14998</v>
      </c>
      <c r="G75" s="61" t="n">
        <v>5362.68596909615</v>
      </c>
      <c r="H75" s="61" t="n">
        <v>14739.9748841918</v>
      </c>
      <c r="J75" s="86" t="n">
        <v>36630</v>
      </c>
      <c r="K75" s="76" t="n">
        <v>36630</v>
      </c>
      <c r="L75" s="83" t="n">
        <f aca="false">(VLOOKUP(K75,$A$3:$D$465,2,FALSE())*1000*-1)</f>
        <v>-36523000</v>
      </c>
      <c r="M75" s="30" t="n">
        <f aca="false">VLOOKUP(K75,'NG Summary by Day'!$L$21:$N$480,3,FALSE())</f>
        <v>-36523413.0641205</v>
      </c>
      <c r="N75" s="82" t="n">
        <f aca="false">L75-M75</f>
        <v>413.064120493829</v>
      </c>
      <c r="O75" s="83" t="n">
        <f aca="false">(VLOOKUP(K75,$A$3:$D$465,3,FALSE()))*1000*-1</f>
        <v>-26142000</v>
      </c>
      <c r="P75" s="30" t="s">
        <v>34</v>
      </c>
      <c r="Q75" s="82"/>
      <c r="R75" s="83" t="n">
        <f aca="false">(VLOOKUP(K75,'BNK Org Sheet'!$A$2:$D$464,4,FALSE()))*1000*-1</f>
        <v>-47645774.6855079</v>
      </c>
      <c r="S75" s="30" t="n">
        <f aca="false">VLOOKUP(K75,CORP!$A$14:$D4597,3,FALSE())</f>
        <v>-42023642.308598</v>
      </c>
      <c r="T75" s="84" t="n">
        <f aca="false">R75-S75</f>
        <v>-5622132.3769099</v>
      </c>
      <c r="V75" s="83" t="n">
        <f aca="false">(VLOOKUP(K75,'BNK Org Sheet'!$F$2:$I$464,2,FALSE()))*1000</f>
        <v>-4378000</v>
      </c>
      <c r="W75" s="30" t="n">
        <f aca="false">VLOOKUP(K75,'NG Summary by Day'!$T$20:$W$486,4,FALSE())</f>
        <v>-3428368.2738</v>
      </c>
      <c r="X75" s="85" t="n">
        <f aca="false">V75-W75</f>
        <v>-949631.7262</v>
      </c>
      <c r="Y75" s="83" t="n">
        <f aca="false">VLOOKUP(K75,'BNK Org Sheet'!$F$2:$I$464,3,FALSE())*1000</f>
        <v>3853267.94896855</v>
      </c>
      <c r="Z75" s="30" t="s">
        <v>35</v>
      </c>
      <c r="AA75" s="82"/>
      <c r="AB75" s="83" t="n">
        <f aca="false">VLOOKUP(K75,'BNK Org Sheet'!$F$2:$I$464,4,FALSE())*1000</f>
        <v>-3537810.76805788</v>
      </c>
      <c r="AC75" s="30" t="n">
        <f aca="false">VLOOKUP(K75,'NG Summary by Day'!$AG$20:$AJ$532,4,FALSE())</f>
        <v>-5524839.01162095</v>
      </c>
      <c r="AD75" s="85" t="n">
        <f aca="false">AB75-AC75</f>
        <v>1987028.24356307</v>
      </c>
    </row>
    <row r="76" customFormat="false" ht="12.75" hidden="false" customHeight="false" outlineLevel="0" collapsed="false">
      <c r="A76" s="48" t="n">
        <v>36629</v>
      </c>
      <c r="B76" s="61" t="n">
        <v>35638</v>
      </c>
      <c r="C76" s="61" t="n">
        <v>25211</v>
      </c>
      <c r="D76" s="61" t="n">
        <v>46585.9652206942</v>
      </c>
      <c r="E76" s="61"/>
      <c r="F76" s="61" t="n">
        <v>14914</v>
      </c>
      <c r="G76" s="61" t="n">
        <v>4778.33010842243</v>
      </c>
      <c r="H76" s="61" t="n">
        <v>21488.8483982535</v>
      </c>
      <c r="J76" s="86" t="n">
        <v>36633</v>
      </c>
      <c r="K76" s="76" t="n">
        <v>36633</v>
      </c>
      <c r="L76" s="83" t="n">
        <f aca="false">(VLOOKUP(K76,$A$3:$D$465,2,FALSE())*1000*-1)</f>
        <v>-43036000</v>
      </c>
      <c r="M76" s="30" t="n">
        <f aca="false">VLOOKUP(K76,'NG Summary by Day'!$L$21:$N$480,3,FALSE())</f>
        <v>-42832587.5453486</v>
      </c>
      <c r="N76" s="82" t="n">
        <f aca="false">L76-M76</f>
        <v>-203412.4546514</v>
      </c>
      <c r="O76" s="83" t="n">
        <f aca="false">(VLOOKUP(K76,$A$3:$D$465,3,FALSE()))*1000*-1</f>
        <v>-25952000</v>
      </c>
      <c r="P76" s="30" t="s">
        <v>34</v>
      </c>
      <c r="Q76" s="82"/>
      <c r="R76" s="83" t="n">
        <f aca="false">(VLOOKUP(K76,'BNK Org Sheet'!$A$2:$D$464,4,FALSE()))*1000*-1</f>
        <v>-52644442.7613843</v>
      </c>
      <c r="S76" s="30" t="n">
        <f aca="false">VLOOKUP(K76,CORP!$A$14:$D4598,3,FALSE())</f>
        <v>-48041932.1177795</v>
      </c>
      <c r="T76" s="84" t="n">
        <f aca="false">R76-S76</f>
        <v>-4602510.64360477</v>
      </c>
      <c r="V76" s="83" t="n">
        <f aca="false">(VLOOKUP(K76,'BNK Org Sheet'!$F$2:$I$464,2,FALSE()))*1000</f>
        <v>21391000</v>
      </c>
      <c r="W76" s="30" t="n">
        <f aca="false">VLOOKUP(K76,'NG Summary by Day'!$T$20:$W$486,4,FALSE())</f>
        <v>22475588.9553</v>
      </c>
      <c r="X76" s="85" t="n">
        <f aca="false">V76-W76</f>
        <v>-1084588.9553</v>
      </c>
      <c r="Y76" s="83" t="n">
        <f aca="false">VLOOKUP(K76,'BNK Org Sheet'!$F$2:$I$464,3,FALSE())*1000</f>
        <v>-2997382.03307215</v>
      </c>
      <c r="Z76" s="30" t="s">
        <v>35</v>
      </c>
      <c r="AA76" s="82"/>
      <c r="AB76" s="83" t="n">
        <f aca="false">VLOOKUP(K76,'BNK Org Sheet'!$F$2:$I$464,4,FALSE())*1000</f>
        <v>21046340.2891119</v>
      </c>
      <c r="AC76" s="30" t="n">
        <f aca="false">VLOOKUP(K76,'NG Summary by Day'!$AG$20:$AJ$532,4,FALSE())</f>
        <v>20094014.6681468</v>
      </c>
      <c r="AD76" s="85" t="n">
        <f aca="false">AB76-AC76</f>
        <v>952325.620965052</v>
      </c>
    </row>
    <row r="77" customFormat="false" ht="12.75" hidden="false" customHeight="false" outlineLevel="0" collapsed="false">
      <c r="A77" s="48" t="n">
        <v>36630</v>
      </c>
      <c r="B77" s="61" t="n">
        <v>36523</v>
      </c>
      <c r="C77" s="61" t="n">
        <v>26142</v>
      </c>
      <c r="D77" s="61" t="n">
        <v>47645.7746855079</v>
      </c>
      <c r="E77" s="61"/>
      <c r="F77" s="61" t="n">
        <v>-4378</v>
      </c>
      <c r="G77" s="61" t="n">
        <v>3853.26794896855</v>
      </c>
      <c r="H77" s="61" t="n">
        <v>-3537.81076805788</v>
      </c>
      <c r="J77" s="86" t="n">
        <v>36634</v>
      </c>
      <c r="K77" s="76" t="n">
        <v>36634</v>
      </c>
      <c r="L77" s="83" t="n">
        <f aca="false">(VLOOKUP(K77,$A$3:$D$465,2,FALSE())*1000*-1)</f>
        <v>-40351000</v>
      </c>
      <c r="M77" s="30" t="n">
        <f aca="false">VLOOKUP(K77,'NG Summary by Day'!$L$21:$N$480,3,FALSE())</f>
        <v>-40350959.6473999</v>
      </c>
      <c r="N77" s="82" t="n">
        <f aca="false">L77-M77</f>
        <v>-40.3526000976563</v>
      </c>
      <c r="O77" s="83" t="n">
        <f aca="false">(VLOOKUP(K77,$A$3:$D$465,3,FALSE()))*1000*-1</f>
        <v>-26787000</v>
      </c>
      <c r="P77" s="30" t="s">
        <v>34</v>
      </c>
      <c r="Q77" s="82"/>
      <c r="R77" s="83" t="n">
        <f aca="false">(VLOOKUP(K77,'BNK Org Sheet'!$A$2:$D$464,4,FALSE()))*1000*-1</f>
        <v>-50762919.5853157</v>
      </c>
      <c r="S77" s="30" t="n">
        <f aca="false">VLOOKUP(K77,CORP!$A$14:$D4599,3,FALSE())</f>
        <v>-46521542.6082332</v>
      </c>
      <c r="T77" s="84" t="n">
        <f aca="false">R77-S77</f>
        <v>-4241376.97708251</v>
      </c>
      <c r="V77" s="83" t="n">
        <f aca="false">(VLOOKUP(K77,'BNK Org Sheet'!$F$2:$I$464,2,FALSE()))*1000</f>
        <v>-13284000</v>
      </c>
      <c r="W77" s="30" t="n">
        <f aca="false">VLOOKUP(K77,'NG Summary by Day'!$T$20:$W$486,4,FALSE())</f>
        <v>-15335240.4192</v>
      </c>
      <c r="X77" s="85" t="n">
        <f aca="false">V77-W77</f>
        <v>2051240.4192</v>
      </c>
      <c r="Y77" s="83" t="n">
        <f aca="false">VLOOKUP(K77,'BNK Org Sheet'!$F$2:$I$464,3,FALSE())*1000</f>
        <v>-1678502.26282921</v>
      </c>
      <c r="Z77" s="30" t="s">
        <v>35</v>
      </c>
      <c r="AA77" s="82"/>
      <c r="AB77" s="83" t="n">
        <f aca="false">VLOOKUP(K77,'BNK Org Sheet'!$F$2:$I$464,4,FALSE())*1000</f>
        <v>-12128749.649754</v>
      </c>
      <c r="AC77" s="30" t="n">
        <f aca="false">VLOOKUP(K77,'NG Summary by Day'!$AG$20:$AJ$532,4,FALSE())</f>
        <v>-16192613.1289059</v>
      </c>
      <c r="AD77" s="85" t="n">
        <f aca="false">AB77-AC77</f>
        <v>4063863.47915192</v>
      </c>
    </row>
    <row r="78" customFormat="false" ht="12.75" hidden="false" customHeight="false" outlineLevel="0" collapsed="false">
      <c r="A78" s="48" t="n">
        <v>36633</v>
      </c>
      <c r="B78" s="61" t="n">
        <v>43036</v>
      </c>
      <c r="C78" s="61" t="n">
        <v>25952</v>
      </c>
      <c r="D78" s="61" t="n">
        <v>52644.4427613843</v>
      </c>
      <c r="E78" s="61"/>
      <c r="F78" s="61" t="n">
        <v>21391</v>
      </c>
      <c r="G78" s="61" t="n">
        <v>-2997.38203307215</v>
      </c>
      <c r="H78" s="61" t="n">
        <v>21046.3402891119</v>
      </c>
      <c r="J78" s="86" t="n">
        <v>36635</v>
      </c>
      <c r="K78" s="76" t="n">
        <v>36635</v>
      </c>
      <c r="L78" s="83" t="n">
        <f aca="false">(VLOOKUP(K78,$A$3:$D$465,2,FALSE())*1000*-1)</f>
        <v>-38130000</v>
      </c>
      <c r="M78" s="30" t="n">
        <f aca="false">VLOOKUP(K78,'NG Summary by Day'!$L$21:$N$480,3,FALSE())</f>
        <v>-38130376.5092628</v>
      </c>
      <c r="N78" s="82" t="n">
        <f aca="false">L78-M78</f>
        <v>376.509262800217</v>
      </c>
      <c r="O78" s="83" t="n">
        <f aca="false">(VLOOKUP(K78,$A$3:$D$465,3,FALSE()))*1000*-1</f>
        <v>-26945000</v>
      </c>
      <c r="P78" s="30" t="s">
        <v>34</v>
      </c>
      <c r="Q78" s="82"/>
      <c r="R78" s="83" t="n">
        <f aca="false">(VLOOKUP(K78,'BNK Org Sheet'!$A$2:$D$464,4,FALSE()))*1000*-1</f>
        <v>-49104070.2495296</v>
      </c>
      <c r="S78" s="30" t="n">
        <f aca="false">VLOOKUP(K78,CORP!$A$14:$D4600,3,FALSE())</f>
        <v>-45922436.3033024</v>
      </c>
      <c r="T78" s="84" t="n">
        <f aca="false">R78-S78</f>
        <v>-3181633.94622723</v>
      </c>
      <c r="V78" s="83" t="n">
        <f aca="false">(VLOOKUP(K78,'BNK Org Sheet'!$F$2:$I$464,2,FALSE()))*1000</f>
        <v>-9226000</v>
      </c>
      <c r="W78" s="30" t="n">
        <f aca="false">VLOOKUP(K78,'NG Summary by Day'!$T$20:$W$486,4,FALSE())</f>
        <v>-12542503.3514</v>
      </c>
      <c r="X78" s="85" t="n">
        <f aca="false">V78-W78</f>
        <v>3316503.3514</v>
      </c>
      <c r="Y78" s="83" t="n">
        <f aca="false">VLOOKUP(K78,'BNK Org Sheet'!$F$2:$I$464,3,FALSE())*1000</f>
        <v>3350323.95844294</v>
      </c>
      <c r="Z78" s="30" t="s">
        <v>35</v>
      </c>
      <c r="AA78" s="82"/>
      <c r="AB78" s="83" t="n">
        <f aca="false">VLOOKUP(K78,'BNK Org Sheet'!$F$2:$I$464,4,FALSE())*1000</f>
        <v>-1939881.3672646</v>
      </c>
      <c r="AC78" s="30" t="n">
        <f aca="false">VLOOKUP(K78,'NG Summary by Day'!$AG$20:$AJ$532,4,FALSE())</f>
        <v>-7333577.3814774</v>
      </c>
      <c r="AD78" s="85" t="n">
        <f aca="false">AB78-AC78</f>
        <v>5393696.0142128</v>
      </c>
    </row>
    <row r="79" customFormat="false" ht="12.75" hidden="false" customHeight="false" outlineLevel="0" collapsed="false">
      <c r="A79" s="48" t="n">
        <v>36634</v>
      </c>
      <c r="B79" s="61" t="n">
        <v>40351</v>
      </c>
      <c r="C79" s="61" t="n">
        <v>26787</v>
      </c>
      <c r="D79" s="61" t="n">
        <v>50762.9195853157</v>
      </c>
      <c r="E79" s="61"/>
      <c r="F79" s="61" t="n">
        <v>-13284</v>
      </c>
      <c r="G79" s="61" t="n">
        <v>-1678.50226282921</v>
      </c>
      <c r="H79" s="61" t="n">
        <v>-12128.749649754</v>
      </c>
      <c r="J79" s="86" t="n">
        <v>36636</v>
      </c>
      <c r="K79" s="76" t="n">
        <v>36636</v>
      </c>
      <c r="L79" s="83" t="n">
        <f aca="false">(VLOOKUP(K79,$A$3:$D$465,2,FALSE())*1000*-1)</f>
        <v>-38602000</v>
      </c>
      <c r="M79" s="30" t="n">
        <f aca="false">VLOOKUP(K79,'NG Summary by Day'!$L$21:$N$480,3,FALSE())</f>
        <v>-39026232.8112132</v>
      </c>
      <c r="N79" s="82" t="n">
        <f aca="false">L79-M79</f>
        <v>424232.811213203</v>
      </c>
      <c r="O79" s="83" t="n">
        <f aca="false">(VLOOKUP(K79,$A$3:$D$465,3,FALSE()))*1000*-1</f>
        <v>-26646000</v>
      </c>
      <c r="P79" s="30" t="s">
        <v>34</v>
      </c>
      <c r="Q79" s="82"/>
      <c r="R79" s="83" t="n">
        <f aca="false">(VLOOKUP(K79,'BNK Org Sheet'!$A$2:$D$464,4,FALSE()))*1000*-1</f>
        <v>-49295812.5406474</v>
      </c>
      <c r="S79" s="30" t="n">
        <f aca="false">VLOOKUP(K79,CORP!$A$14:$D4601,3,FALSE())</f>
        <v>-43585960.3666089</v>
      </c>
      <c r="T79" s="84" t="n">
        <f aca="false">R79-S79</f>
        <v>-5709852.17403846</v>
      </c>
      <c r="V79" s="83" t="n">
        <f aca="false">(VLOOKUP(K79,'BNK Org Sheet'!$F$2:$I$464,2,FALSE()))*1000</f>
        <v>4627000</v>
      </c>
      <c r="W79" s="30" t="n">
        <f aca="false">VLOOKUP(K79,'NG Summary by Day'!$T$20:$W$486,4,FALSE())</f>
        <v>4807468.8471</v>
      </c>
      <c r="X79" s="85" t="n">
        <f aca="false">V79-W79</f>
        <v>-180468.8471</v>
      </c>
      <c r="Y79" s="83" t="n">
        <f aca="false">VLOOKUP(K79,'BNK Org Sheet'!$F$2:$I$464,3,FALSE())*1000</f>
        <v>-920766.885807952</v>
      </c>
      <c r="Z79" s="30" t="s">
        <v>35</v>
      </c>
      <c r="AA79" s="82"/>
      <c r="AB79" s="83" t="n">
        <f aca="false">VLOOKUP(K79,'BNK Org Sheet'!$F$2:$I$464,4,FALSE())*1000</f>
        <v>6825153.25550956</v>
      </c>
      <c r="AC79" s="30" t="n">
        <f aca="false">VLOOKUP(K79,'NG Summary by Day'!$AG$20:$AJ$532,4,FALSE())</f>
        <v>3889449.79345795</v>
      </c>
      <c r="AD79" s="85" t="n">
        <f aca="false">AB79-AC79</f>
        <v>2935703.46205161</v>
      </c>
    </row>
    <row r="80" customFormat="false" ht="12.75" hidden="false" customHeight="false" outlineLevel="0" collapsed="false">
      <c r="A80" s="48" t="n">
        <v>36635</v>
      </c>
      <c r="B80" s="61" t="n">
        <v>38130</v>
      </c>
      <c r="C80" s="61" t="n">
        <v>26945</v>
      </c>
      <c r="D80" s="61" t="n">
        <v>49104.0702495296</v>
      </c>
      <c r="E80" s="61"/>
      <c r="F80" s="61" t="n">
        <v>-9226</v>
      </c>
      <c r="G80" s="61" t="n">
        <v>3350.32395844294</v>
      </c>
      <c r="H80" s="61" t="n">
        <v>-1939.8813672646</v>
      </c>
      <c r="J80" s="86" t="n">
        <v>36640</v>
      </c>
      <c r="K80" s="76" t="n">
        <v>36640</v>
      </c>
      <c r="L80" s="83" t="n">
        <f aca="false">(VLOOKUP(K80,$A$3:$D$465,2,FALSE())*1000*-1)</f>
        <v>-38602000</v>
      </c>
      <c r="M80" s="30" t="n">
        <f aca="false">VLOOKUP(K80,'NG Summary by Day'!$L$21:$N$480,3,FALSE())</f>
        <v>-43229828.7909232</v>
      </c>
      <c r="N80" s="82" t="n">
        <f aca="false">L80-M80</f>
        <v>4627828.7909232</v>
      </c>
      <c r="O80" s="83" t="n">
        <f aca="false">(VLOOKUP(K80,$A$3:$D$465,3,FALSE()))*1000*-1</f>
        <v>-26646000</v>
      </c>
      <c r="P80" s="30" t="s">
        <v>34</v>
      </c>
      <c r="Q80" s="82"/>
      <c r="R80" s="83" t="n">
        <f aca="false">(VLOOKUP(K80,'BNK Org Sheet'!$A$2:$D$464,4,FALSE()))*1000*-1</f>
        <v>-49295515.9269566</v>
      </c>
      <c r="S80" s="30" t="n">
        <f aca="false">VLOOKUP(K80,CORP!$A$14:$D4602,3,FALSE())</f>
        <v>-49326806.8444471</v>
      </c>
      <c r="T80" s="84" t="n">
        <f aca="false">R80-S80</f>
        <v>31290.9174904749</v>
      </c>
      <c r="V80" s="83" t="n">
        <f aca="false">(VLOOKUP(K80,'BNK Org Sheet'!$F$2:$I$464,2,FALSE()))*1000</f>
        <v>15118000</v>
      </c>
      <c r="W80" s="30" t="n">
        <f aca="false">VLOOKUP(K80,'NG Summary by Day'!$T$20:$W$486,4,FALSE())</f>
        <v>16088263.453</v>
      </c>
      <c r="X80" s="85" t="n">
        <f aca="false">V80-W80</f>
        <v>-970263.453</v>
      </c>
      <c r="Y80" s="83" t="n">
        <f aca="false">VLOOKUP(K80,'BNK Org Sheet'!$F$2:$I$464,3,FALSE())*1000</f>
        <v>4499934.93634248</v>
      </c>
      <c r="Z80" s="30" t="s">
        <v>35</v>
      </c>
      <c r="AA80" s="82"/>
      <c r="AB80" s="83" t="n">
        <f aca="false">VLOOKUP(K80,'BNK Org Sheet'!$F$2:$I$464,4,FALSE())*1000</f>
        <v>22521742.8442605</v>
      </c>
      <c r="AC80" s="30" t="n">
        <f aca="false">VLOOKUP(K80,'NG Summary by Day'!$AG$20:$AJ$532,4,FALSE())</f>
        <v>20875468.1155385</v>
      </c>
      <c r="AD80" s="85" t="n">
        <f aca="false">AB80-AC80</f>
        <v>1646274.72872205</v>
      </c>
    </row>
    <row r="81" customFormat="false" ht="12.75" hidden="false" customHeight="false" outlineLevel="0" collapsed="false">
      <c r="A81" s="48" t="n">
        <v>36636</v>
      </c>
      <c r="B81" s="61" t="n">
        <v>38602</v>
      </c>
      <c r="C81" s="61" t="n">
        <v>26646</v>
      </c>
      <c r="D81" s="61" t="n">
        <v>49295.8125406474</v>
      </c>
      <c r="E81" s="61"/>
      <c r="F81" s="61" t="n">
        <v>4627</v>
      </c>
      <c r="G81" s="61" t="n">
        <v>-920.766885807952</v>
      </c>
      <c r="H81" s="61" t="n">
        <v>6825.15325550956</v>
      </c>
      <c r="J81" s="86" t="n">
        <v>36641</v>
      </c>
      <c r="K81" s="76" t="n">
        <v>36641</v>
      </c>
      <c r="L81" s="83" t="n">
        <f aca="false">(VLOOKUP(K81,$A$3:$D$465,2,FALSE())*1000*-1)</f>
        <v>-35853000</v>
      </c>
      <c r="M81" s="30" t="n">
        <f aca="false">VLOOKUP(K81,'NG Summary by Day'!$L$21:$N$480,3,FALSE())</f>
        <v>-35852889.9167842</v>
      </c>
      <c r="N81" s="82" t="n">
        <f aca="false">L81-M81</f>
        <v>-110.083215802908</v>
      </c>
      <c r="O81" s="83" t="n">
        <f aca="false">(VLOOKUP(K81,$A$3:$D$465,3,FALSE()))*1000*-1</f>
        <v>-26753000</v>
      </c>
      <c r="P81" s="30" t="s">
        <v>34</v>
      </c>
      <c r="Q81" s="82"/>
      <c r="R81" s="83" t="n">
        <f aca="false">(VLOOKUP(K81,'BNK Org Sheet'!$A$2:$D$464,4,FALSE()))*1000*-1</f>
        <v>-47265710.7377331</v>
      </c>
      <c r="S81" s="30" t="n">
        <f aca="false">VLOOKUP(K81,CORP!$A$14:$D4603,3,FALSE())</f>
        <v>-43947069.011821</v>
      </c>
      <c r="T81" s="84" t="n">
        <f aca="false">R81-S81</f>
        <v>-3318641.72591215</v>
      </c>
      <c r="V81" s="83" t="n">
        <f aca="false">(VLOOKUP(K81,'BNK Org Sheet'!$F$2:$I$464,2,FALSE()))*1000</f>
        <v>-5599000</v>
      </c>
      <c r="W81" s="30" t="n">
        <f aca="false">VLOOKUP(K81,'NG Summary by Day'!$T$20:$W$486,4,FALSE())</f>
        <v>-5753723.8807</v>
      </c>
      <c r="X81" s="85" t="n">
        <f aca="false">V81-W81</f>
        <v>154723.8807</v>
      </c>
      <c r="Y81" s="83" t="n">
        <f aca="false">VLOOKUP(K81,'BNK Org Sheet'!$F$2:$I$464,3,FALSE())*1000</f>
        <v>3247987.50461952</v>
      </c>
      <c r="Z81" s="30" t="s">
        <v>35</v>
      </c>
      <c r="AA81" s="82"/>
      <c r="AB81" s="83" t="n">
        <f aca="false">VLOOKUP(K81,'BNK Org Sheet'!$F$2:$I$464,4,FALSE())*1000</f>
        <v>-5744837.4190577</v>
      </c>
      <c r="AC81" s="30" t="n">
        <f aca="false">VLOOKUP(K81,'NG Summary by Day'!$AG$20:$AJ$532,4,FALSE())</f>
        <v>-7990381.14669716</v>
      </c>
      <c r="AD81" s="85" t="n">
        <f aca="false">AB81-AC81</f>
        <v>2245543.72763946</v>
      </c>
    </row>
    <row r="82" customFormat="false" ht="12.75" hidden="false" customHeight="false" outlineLevel="0" collapsed="false">
      <c r="A82" s="48" t="n">
        <v>36640</v>
      </c>
      <c r="B82" s="61" t="n">
        <v>38602</v>
      </c>
      <c r="C82" s="61" t="n">
        <v>26646</v>
      </c>
      <c r="D82" s="61" t="n">
        <v>49295.5159269566</v>
      </c>
      <c r="E82" s="61"/>
      <c r="F82" s="61" t="n">
        <v>15118</v>
      </c>
      <c r="G82" s="61" t="n">
        <v>4499.93493634248</v>
      </c>
      <c r="H82" s="61" t="n">
        <v>22521.7428442606</v>
      </c>
      <c r="J82" s="86" t="n">
        <v>36642</v>
      </c>
      <c r="K82" s="76" t="n">
        <v>36642</v>
      </c>
      <c r="L82" s="83" t="n">
        <f aca="false">(VLOOKUP(K82,$A$3:$D$465,2,FALSE())*1000*-1)</f>
        <v>-35240000</v>
      </c>
      <c r="M82" s="30" t="n">
        <f aca="false">VLOOKUP(K82,'NG Summary by Day'!$L$21:$N$480,3,FALSE())</f>
        <v>-34631732.8173223</v>
      </c>
      <c r="N82" s="82" t="n">
        <f aca="false">L82-M82</f>
        <v>-608267.182677701</v>
      </c>
      <c r="O82" s="83" t="n">
        <f aca="false">(VLOOKUP(K82,$A$3:$D$465,3,FALSE()))*1000*-1</f>
        <v>-26539000</v>
      </c>
      <c r="P82" s="30" t="s">
        <v>34</v>
      </c>
      <c r="Q82" s="82"/>
      <c r="R82" s="83" t="n">
        <f aca="false">(VLOOKUP(K82,'BNK Org Sheet'!$A$2:$D$464,4,FALSE()))*1000*-1</f>
        <v>-46757928.1378661</v>
      </c>
      <c r="S82" s="30" t="n">
        <f aca="false">VLOOKUP(K82,CORP!$A$14:$D4604,3,FALSE())</f>
        <v>-42527536.480736</v>
      </c>
      <c r="T82" s="84" t="n">
        <f aca="false">R82-S82</f>
        <v>-4230391.65713008</v>
      </c>
      <c r="V82" s="83" t="n">
        <f aca="false">(VLOOKUP(K82,'BNK Org Sheet'!$F$2:$I$464,2,FALSE()))*1000</f>
        <v>-6674000</v>
      </c>
      <c r="W82" s="30" t="n">
        <f aca="false">VLOOKUP(K82,'NG Summary by Day'!$T$20:$W$486,4,FALSE())</f>
        <v>-9581642.1183</v>
      </c>
      <c r="X82" s="85" t="n">
        <f aca="false">V82-W82</f>
        <v>2907642.1183</v>
      </c>
      <c r="Y82" s="83" t="n">
        <f aca="false">VLOOKUP(K82,'BNK Org Sheet'!$F$2:$I$464,3,FALSE())*1000</f>
        <v>7064932.18582353</v>
      </c>
      <c r="Z82" s="30" t="s">
        <v>35</v>
      </c>
      <c r="AA82" s="82"/>
      <c r="AB82" s="83" t="n">
        <f aca="false">VLOOKUP(K82,'BNK Org Sheet'!$F$2:$I$464,4,FALSE())*1000</f>
        <v>-503964.732962346</v>
      </c>
      <c r="AC82" s="30" t="n">
        <f aca="false">VLOOKUP(K82,'NG Summary by Day'!$AG$20:$AJ$532,4,FALSE())</f>
        <v>-6029650.86100425</v>
      </c>
      <c r="AD82" s="85" t="n">
        <f aca="false">AB82-AC82</f>
        <v>5525686.1280419</v>
      </c>
    </row>
    <row r="83" customFormat="false" ht="12.75" hidden="false" customHeight="false" outlineLevel="0" collapsed="false">
      <c r="A83" s="48" t="n">
        <v>36641</v>
      </c>
      <c r="B83" s="61" t="n">
        <v>35853</v>
      </c>
      <c r="C83" s="61" t="n">
        <v>26753</v>
      </c>
      <c r="D83" s="61" t="n">
        <v>47265.7107377331</v>
      </c>
      <c r="E83" s="61"/>
      <c r="F83" s="61" t="n">
        <v>-5599</v>
      </c>
      <c r="G83" s="61" t="n">
        <v>3247.98750461952</v>
      </c>
      <c r="H83" s="61" t="n">
        <v>-5744.8374190577</v>
      </c>
      <c r="J83" s="86" t="n">
        <v>36643</v>
      </c>
      <c r="K83" s="76" t="n">
        <v>36643</v>
      </c>
      <c r="L83" s="83" t="n">
        <f aca="false">(VLOOKUP(K83,$A$3:$D$465,2,FALSE())*1000*-1)</f>
        <v>-31154000</v>
      </c>
      <c r="M83" s="30" t="n">
        <f aca="false">VLOOKUP(K83,'NG Summary by Day'!$L$21:$N$480,3,FALSE())</f>
        <v>-31154217.1789958</v>
      </c>
      <c r="N83" s="82" t="n">
        <f aca="false">L83-M83</f>
        <v>217.178995802999</v>
      </c>
      <c r="O83" s="83" t="n">
        <f aca="false">(VLOOKUP(K83,$A$3:$D$465,3,FALSE()))*1000*-1</f>
        <v>-26867000</v>
      </c>
      <c r="P83" s="30" t="s">
        <v>34</v>
      </c>
      <c r="Q83" s="82"/>
      <c r="R83" s="83" t="n">
        <f aca="false">(VLOOKUP(K83,'BNK Org Sheet'!$A$2:$D$464,4,FALSE()))*1000*-1</f>
        <v>-43988460.512473</v>
      </c>
      <c r="S83" s="30" t="n">
        <f aca="false">VLOOKUP(K83,CORP!$A$14:$D4605,3,FALSE())</f>
        <v>-39276558.8797358</v>
      </c>
      <c r="T83" s="84" t="n">
        <f aca="false">R83-S83</f>
        <v>-4711901.63273717</v>
      </c>
      <c r="V83" s="83" t="n">
        <f aca="false">(VLOOKUP(K83,'BNK Org Sheet'!$F$2:$I$464,2,FALSE()))*1000</f>
        <v>-3858000</v>
      </c>
      <c r="W83" s="30" t="n">
        <f aca="false">VLOOKUP(K83,'NG Summary by Day'!$T$20:$W$486,4,FALSE())</f>
        <v>-3073890.6414</v>
      </c>
      <c r="X83" s="85" t="n">
        <f aca="false">V83-W83</f>
        <v>-784109.3586</v>
      </c>
      <c r="Y83" s="83" t="n">
        <f aca="false">VLOOKUP(K83,'BNK Org Sheet'!$F$2:$I$464,3,FALSE())*1000</f>
        <v>2326203.23899061</v>
      </c>
      <c r="Z83" s="30" t="s">
        <v>35</v>
      </c>
      <c r="AA83" s="82"/>
      <c r="AB83" s="83" t="n">
        <f aca="false">VLOOKUP(K83,'BNK Org Sheet'!$F$2:$I$464,4,FALSE())*1000</f>
        <v>-2368400.57363408</v>
      </c>
      <c r="AC83" s="30" t="n">
        <f aca="false">VLOOKUP(K83,'NG Summary by Day'!$AG$20:$AJ$532,4,FALSE())</f>
        <v>2860143.1259613</v>
      </c>
      <c r="AD83" s="85" t="n">
        <f aca="false">AB83-AC83</f>
        <v>-5228543.69959538</v>
      </c>
    </row>
    <row r="84" customFormat="false" ht="12.75" hidden="false" customHeight="false" outlineLevel="0" collapsed="false">
      <c r="A84" s="48" t="n">
        <v>36642</v>
      </c>
      <c r="B84" s="61" t="n">
        <v>35240</v>
      </c>
      <c r="C84" s="61" t="n">
        <v>26539</v>
      </c>
      <c r="D84" s="61" t="n">
        <v>46757.9281378661</v>
      </c>
      <c r="E84" s="61"/>
      <c r="F84" s="61" t="n">
        <v>-6674</v>
      </c>
      <c r="G84" s="61" t="n">
        <v>7064.93218582353</v>
      </c>
      <c r="H84" s="61" t="n">
        <v>-503.964732962346</v>
      </c>
      <c r="J84" s="86" t="n">
        <v>36644</v>
      </c>
      <c r="K84" s="76" t="n">
        <v>36644</v>
      </c>
      <c r="L84" s="83" t="n">
        <f aca="false">(VLOOKUP(K84,$A$3:$D$465,2,FALSE())*1000*-1)</f>
        <v>-39889000</v>
      </c>
      <c r="M84" s="30" t="n">
        <f aca="false">VLOOKUP(K84,'NG Summary by Day'!$L$21:$N$480,3,FALSE())</f>
        <v>-39884589.6151616</v>
      </c>
      <c r="N84" s="82" t="n">
        <f aca="false">L84-M84</f>
        <v>-4410.38483839482</v>
      </c>
      <c r="O84" s="83" t="n">
        <f aca="false">(VLOOKUP(K84,$A$3:$D$465,3,FALSE()))*1000*-1</f>
        <v>-27237000</v>
      </c>
      <c r="P84" s="30" t="s">
        <v>34</v>
      </c>
      <c r="Q84" s="82"/>
      <c r="R84" s="83" t="n">
        <f aca="false">(VLOOKUP(K84,'BNK Org Sheet'!$A$2:$D$464,4,FALSE()))*1000*-1</f>
        <v>-50739441.9657923</v>
      </c>
      <c r="S84" s="30" t="n">
        <f aca="false">VLOOKUP(K84,CORP!$A$14:$D4606,3,FALSE())</f>
        <v>-41945854.6486553</v>
      </c>
      <c r="T84" s="84" t="n">
        <f aca="false">R84-S84</f>
        <v>-8793587.31713695</v>
      </c>
      <c r="V84" s="83" t="n">
        <f aca="false">(VLOOKUP(K84,'BNK Org Sheet'!$F$2:$I$464,2,FALSE()))*1000</f>
        <v>10906000</v>
      </c>
      <c r="W84" s="30" t="n">
        <f aca="false">VLOOKUP(K84,'NG Summary by Day'!$T$20:$W$486,4,FALSE())</f>
        <v>21820509.4127</v>
      </c>
      <c r="X84" s="85" t="n">
        <f aca="false">V84-W84</f>
        <v>-10914509.4127</v>
      </c>
      <c r="Y84" s="83" t="n">
        <f aca="false">VLOOKUP(K84,'BNK Org Sheet'!$F$2:$I$464,3,FALSE())*1000</f>
        <v>9215306.21721782</v>
      </c>
      <c r="Z84" s="30" t="s">
        <v>35</v>
      </c>
      <c r="AA84" s="82"/>
      <c r="AB84" s="83" t="n">
        <f aca="false">VLOOKUP(K84,'BNK Org Sheet'!$F$2:$I$464,4,FALSE())*1000</f>
        <v>24801747.202941</v>
      </c>
      <c r="AC84" s="30" t="n">
        <f aca="false">VLOOKUP(K84,'NG Summary by Day'!$AG$20:$AJ$532,4,FALSE())</f>
        <v>33569788.3896001</v>
      </c>
      <c r="AD84" s="85" t="n">
        <f aca="false">AB84-AC84</f>
        <v>-8768041.18665907</v>
      </c>
    </row>
    <row r="85" customFormat="false" ht="12.75" hidden="false" customHeight="false" outlineLevel="0" collapsed="false">
      <c r="A85" s="48" t="n">
        <v>36643</v>
      </c>
      <c r="B85" s="61" t="n">
        <v>31154</v>
      </c>
      <c r="C85" s="61" t="n">
        <v>26867</v>
      </c>
      <c r="D85" s="61" t="n">
        <v>43988.460512473</v>
      </c>
      <c r="E85" s="61"/>
      <c r="F85" s="61" t="n">
        <v>-3858</v>
      </c>
      <c r="G85" s="61" t="n">
        <v>2326.20323899061</v>
      </c>
      <c r="H85" s="61" t="n">
        <v>-2368.40057363408</v>
      </c>
      <c r="J85" s="86" t="n">
        <v>36647</v>
      </c>
      <c r="K85" s="76" t="n">
        <v>36647</v>
      </c>
      <c r="L85" s="83" t="n">
        <f aca="false">(VLOOKUP(K85,$A$3:$D$465,2,FALSE())*1000*-1)</f>
        <v>-33801000</v>
      </c>
      <c r="M85" s="30" t="n">
        <f aca="false">VLOOKUP(K85,'NG Summary by Day'!$L$21:$N$480,3,FALSE())</f>
        <v>-33801225.2310294</v>
      </c>
      <c r="N85" s="82" t="n">
        <f aca="false">L85-M85</f>
        <v>225.23102940619</v>
      </c>
      <c r="O85" s="83" t="n">
        <f aca="false">(VLOOKUP(K85,$A$3:$D$465,3,FALSE()))*1000*-1</f>
        <v>-15578000</v>
      </c>
      <c r="P85" s="30" t="s">
        <v>34</v>
      </c>
      <c r="Q85" s="82"/>
      <c r="R85" s="83" t="n">
        <f aca="false">(VLOOKUP(K85,'BNK Org Sheet'!$A$2:$D$464,4,FALSE()))*1000*-1</f>
        <v>-40127510.7041676</v>
      </c>
      <c r="S85" s="30" t="n">
        <f aca="false">VLOOKUP(K85,CORP!$A$14:$D4607,3,FALSE())</f>
        <v>-35303350.0878996</v>
      </c>
      <c r="T85" s="84" t="n">
        <f aca="false">R85-S85</f>
        <v>-4824160.61626798</v>
      </c>
      <c r="V85" s="83" t="n">
        <f aca="false">(VLOOKUP(K85,'BNK Org Sheet'!$F$2:$I$464,2,FALSE()))*1000</f>
        <v>15120000</v>
      </c>
      <c r="W85" s="30" t="n">
        <f aca="false">VLOOKUP(K85,'NG Summary by Day'!$T$20:$W$486,4,FALSE())</f>
        <v>13465389.6328</v>
      </c>
      <c r="X85" s="85" t="n">
        <f aca="false">V85-W85</f>
        <v>1654610.3672</v>
      </c>
      <c r="Y85" s="83" t="n">
        <f aca="false">VLOOKUP(K85,'BNK Org Sheet'!$F$2:$I$464,3,FALSE())*1000</f>
        <v>16216145.5711228</v>
      </c>
      <c r="Z85" s="30" t="s">
        <v>35</v>
      </c>
      <c r="AA85" s="82"/>
      <c r="AB85" s="83" t="n">
        <f aca="false">VLOOKUP(K85,'BNK Org Sheet'!$F$2:$I$464,4,FALSE())*1000</f>
        <v>31663193.726498</v>
      </c>
      <c r="AC85" s="30" t="n">
        <f aca="false">VLOOKUP(K85,'NG Summary by Day'!$AG$20:$AJ$532,4,FALSE())</f>
        <v>29609954.1410203</v>
      </c>
      <c r="AD85" s="85" t="n">
        <f aca="false">AB85-AC85</f>
        <v>2053239.58547768</v>
      </c>
    </row>
    <row r="86" customFormat="false" ht="12.75" hidden="false" customHeight="false" outlineLevel="0" collapsed="false">
      <c r="A86" s="48" t="n">
        <v>36644</v>
      </c>
      <c r="B86" s="61" t="n">
        <v>39889</v>
      </c>
      <c r="C86" s="61" t="n">
        <v>27237</v>
      </c>
      <c r="D86" s="61" t="n">
        <v>50739.4419657923</v>
      </c>
      <c r="E86" s="61"/>
      <c r="F86" s="61" t="n">
        <v>10906</v>
      </c>
      <c r="G86" s="61" t="n">
        <v>9215.30621721782</v>
      </c>
      <c r="H86" s="61" t="n">
        <v>24801.747202941</v>
      </c>
      <c r="J86" s="86" t="n">
        <v>36648</v>
      </c>
      <c r="K86" s="76" t="n">
        <v>36648</v>
      </c>
      <c r="L86" s="83" t="n">
        <f aca="false">(VLOOKUP(K86,$A$3:$D$465,2,FALSE())*1000*-1)</f>
        <v>-29096000</v>
      </c>
      <c r="M86" s="30" t="n">
        <f aca="false">VLOOKUP(K86,'NG Summary by Day'!$L$21:$N$480,3,FALSE())</f>
        <v>-29096229.5330267</v>
      </c>
      <c r="N86" s="82" t="n">
        <f aca="false">L86-M86</f>
        <v>229.533026702702</v>
      </c>
      <c r="O86" s="83" t="n">
        <f aca="false">(VLOOKUP(K86,$A$3:$D$465,3,FALSE()))*1000*-1</f>
        <v>-15593000</v>
      </c>
      <c r="P86" s="30" t="s">
        <v>34</v>
      </c>
      <c r="Q86" s="82"/>
      <c r="R86" s="83" t="n">
        <f aca="false">(VLOOKUP(K86,'BNK Org Sheet'!$A$2:$D$464,4,FALSE()))*1000*-1</f>
        <v>-36363626.4622981</v>
      </c>
      <c r="S86" s="30" t="n">
        <f aca="false">VLOOKUP(K86,CORP!$A$14:$D4608,3,FALSE())</f>
        <v>-33848374.060715</v>
      </c>
      <c r="T86" s="84" t="n">
        <f aca="false">R86-S86</f>
        <v>-2515252.40158306</v>
      </c>
      <c r="V86" s="83" t="n">
        <f aca="false">(VLOOKUP(K86,'BNK Org Sheet'!$F$2:$I$464,2,FALSE()))*1000</f>
        <v>489000</v>
      </c>
      <c r="W86" s="30" t="n">
        <f aca="false">VLOOKUP(K86,'NG Summary by Day'!$T$20:$W$486,4,FALSE())</f>
        <v>135683.5138</v>
      </c>
      <c r="X86" s="85" t="n">
        <f aca="false">V86-W86</f>
        <v>353316.4862</v>
      </c>
      <c r="Y86" s="83" t="n">
        <f aca="false">VLOOKUP(K86,'BNK Org Sheet'!$F$2:$I$464,3,FALSE())*1000</f>
        <v>6090440.37417882</v>
      </c>
      <c r="Z86" s="30" t="s">
        <v>35</v>
      </c>
      <c r="AA86" s="82"/>
      <c r="AB86" s="83" t="n">
        <f aca="false">VLOOKUP(K86,'BNK Org Sheet'!$F$2:$I$464,4,FALSE())*1000</f>
        <v>8315821.09548794</v>
      </c>
      <c r="AC86" s="30" t="n">
        <f aca="false">VLOOKUP(K86,'NG Summary by Day'!$AG$20:$AJ$532,4,FALSE())</f>
        <v>15538103.0444031</v>
      </c>
      <c r="AD86" s="85" t="n">
        <f aca="false">AB86-AC86</f>
        <v>-7222281.94891516</v>
      </c>
    </row>
    <row r="87" customFormat="false" ht="12.75" hidden="false" customHeight="false" outlineLevel="0" collapsed="false">
      <c r="A87" s="48" t="n">
        <v>36647</v>
      </c>
      <c r="B87" s="61" t="n">
        <v>33801</v>
      </c>
      <c r="C87" s="61" t="n">
        <v>15578</v>
      </c>
      <c r="D87" s="61" t="n">
        <v>40127.5107041676</v>
      </c>
      <c r="E87" s="61"/>
      <c r="F87" s="61" t="n">
        <v>15120</v>
      </c>
      <c r="G87" s="61" t="n">
        <v>16216.1455711228</v>
      </c>
      <c r="H87" s="61" t="n">
        <v>31663.193726498</v>
      </c>
      <c r="J87" s="86" t="n">
        <v>36649</v>
      </c>
      <c r="K87" s="76" t="n">
        <v>36649</v>
      </c>
      <c r="L87" s="83" t="n">
        <f aca="false">(VLOOKUP(K87,$A$3:$D$465,2,FALSE())*1000*-1)</f>
        <v>-25210000</v>
      </c>
      <c r="M87" s="30" t="n">
        <f aca="false">VLOOKUP(K87,'NG Summary by Day'!$L$21:$N$480,3,FALSE())</f>
        <v>-25209616.6834022</v>
      </c>
      <c r="N87" s="82" t="n">
        <f aca="false">L87-M87</f>
        <v>-383.316597800702</v>
      </c>
      <c r="O87" s="83" t="n">
        <f aca="false">(VLOOKUP(K87,$A$3:$D$465,3,FALSE()))*1000*-1</f>
        <v>-15684000</v>
      </c>
      <c r="P87" s="30" t="s">
        <v>34</v>
      </c>
      <c r="Q87" s="82"/>
      <c r="R87" s="83" t="n">
        <f aca="false">(VLOOKUP(K87,'BNK Org Sheet'!$A$2:$D$464,4,FALSE()))*1000*-1</f>
        <v>-33151513.954448</v>
      </c>
      <c r="S87" s="30" t="n">
        <f aca="false">VLOOKUP(K87,CORP!$A$14:$D4609,3,FALSE())</f>
        <v>-30345155.7293137</v>
      </c>
      <c r="T87" s="84" t="n">
        <f aca="false">R87-S87</f>
        <v>-2806358.22513431</v>
      </c>
      <c r="V87" s="83" t="n">
        <f aca="false">(VLOOKUP(K87,'BNK Org Sheet'!$F$2:$I$464,2,FALSE()))*1000</f>
        <v>-14404000</v>
      </c>
      <c r="W87" s="30" t="n">
        <f aca="false">VLOOKUP(K87,'NG Summary by Day'!$T$20:$W$486,4,FALSE())</f>
        <v>-13600506.4762</v>
      </c>
      <c r="X87" s="85" t="n">
        <f aca="false">V87-W87</f>
        <v>-803493.523800001</v>
      </c>
      <c r="Y87" s="83" t="n">
        <f aca="false">VLOOKUP(K87,'BNK Org Sheet'!$F$2:$I$464,3,FALSE())*1000</f>
        <v>-13659849.3730094</v>
      </c>
      <c r="Z87" s="30" t="s">
        <v>35</v>
      </c>
      <c r="AA87" s="82"/>
      <c r="AB87" s="83" t="n">
        <f aca="false">VLOOKUP(K87,'BNK Org Sheet'!$F$2:$I$464,4,FALSE())*1000</f>
        <v>-28230037.3392774</v>
      </c>
      <c r="AC87" s="30" t="n">
        <f aca="false">VLOOKUP(K87,'NG Summary by Day'!$AG$20:$AJ$532,4,FALSE())</f>
        <v>-31350532.4828539</v>
      </c>
      <c r="AD87" s="85" t="n">
        <f aca="false">AB87-AC87</f>
        <v>3120495.14357648</v>
      </c>
    </row>
    <row r="88" customFormat="false" ht="12.75" hidden="false" customHeight="false" outlineLevel="0" collapsed="false">
      <c r="A88" s="48" t="n">
        <v>36648</v>
      </c>
      <c r="B88" s="61" t="n">
        <v>29096</v>
      </c>
      <c r="C88" s="61" t="n">
        <v>15593</v>
      </c>
      <c r="D88" s="61" t="n">
        <v>36363.6264622981</v>
      </c>
      <c r="E88" s="61"/>
      <c r="F88" s="61" t="n">
        <v>489</v>
      </c>
      <c r="G88" s="61" t="n">
        <v>6090.44037417882</v>
      </c>
      <c r="H88" s="61" t="n">
        <v>8315.82109548794</v>
      </c>
      <c r="J88" s="86" t="n">
        <v>36650</v>
      </c>
      <c r="K88" s="76" t="n">
        <v>36650</v>
      </c>
      <c r="L88" s="83" t="n">
        <f aca="false">(VLOOKUP(K88,$A$3:$D$465,2,FALSE())*1000*-1)</f>
        <v>-17559000</v>
      </c>
      <c r="M88" s="30" t="n">
        <f aca="false">VLOOKUP(K88,'NG Summary by Day'!$L$21:$N$480,3,FALSE())</f>
        <v>-17558509.2562859</v>
      </c>
      <c r="N88" s="82" t="n">
        <f aca="false">L88-M88</f>
        <v>-490.743714101613</v>
      </c>
      <c r="O88" s="83" t="n">
        <f aca="false">(VLOOKUP(K88,$A$3:$D$465,3,FALSE()))*1000*-1</f>
        <v>-15941000</v>
      </c>
      <c r="P88" s="30" t="s">
        <v>34</v>
      </c>
      <c r="Q88" s="82"/>
      <c r="R88" s="83" t="n">
        <f aca="false">(VLOOKUP(K88,'BNK Org Sheet'!$A$2:$D$464,4,FALSE()))*1000*-1</f>
        <v>-27847083.0021982</v>
      </c>
      <c r="S88" s="30" t="n">
        <f aca="false">VLOOKUP(K88,CORP!$A$14:$D4610,3,FALSE())</f>
        <v>-24054825.5119412</v>
      </c>
      <c r="T88" s="84" t="n">
        <f aca="false">R88-S88</f>
        <v>-3792257.49025703</v>
      </c>
      <c r="V88" s="83" t="n">
        <f aca="false">(VLOOKUP(K88,'BNK Org Sheet'!$F$2:$I$464,2,FALSE()))*1000</f>
        <v>-935000</v>
      </c>
      <c r="W88" s="30" t="n">
        <f aca="false">VLOOKUP(K88,'NG Summary by Day'!$T$20:$W$486,4,FALSE())</f>
        <v>-325635.093</v>
      </c>
      <c r="X88" s="85" t="n">
        <f aca="false">V88-W88</f>
        <v>-609364.907</v>
      </c>
      <c r="Y88" s="83" t="n">
        <f aca="false">VLOOKUP(K88,'BNK Org Sheet'!$F$2:$I$464,3,FALSE())*1000</f>
        <v>-92430.0860486599</v>
      </c>
      <c r="Z88" s="30" t="s">
        <v>35</v>
      </c>
      <c r="AA88" s="82"/>
      <c r="AB88" s="83" t="n">
        <f aca="false">VLOOKUP(K88,'BNK Org Sheet'!$F$2:$I$464,4,FALSE())*1000</f>
        <v>1792784.50766822</v>
      </c>
      <c r="AC88" s="30" t="n">
        <f aca="false">VLOOKUP(K88,'NG Summary by Day'!$AG$20:$AJ$532,4,FALSE())</f>
        <v>-492795.095490731</v>
      </c>
      <c r="AD88" s="85" t="n">
        <f aca="false">AB88-AC88</f>
        <v>2285579.60315895</v>
      </c>
    </row>
    <row r="89" customFormat="false" ht="12.75" hidden="false" customHeight="false" outlineLevel="0" collapsed="false">
      <c r="A89" s="48" t="n">
        <v>36649</v>
      </c>
      <c r="B89" s="61" t="n">
        <v>25210</v>
      </c>
      <c r="C89" s="61" t="n">
        <v>15684</v>
      </c>
      <c r="D89" s="61" t="n">
        <v>33151.513954448</v>
      </c>
      <c r="E89" s="61"/>
      <c r="F89" s="61" t="n">
        <v>-14404</v>
      </c>
      <c r="G89" s="61" t="n">
        <v>-13659.8493730094</v>
      </c>
      <c r="H89" s="61" t="n">
        <v>-28230.0373392774</v>
      </c>
      <c r="J89" s="86" t="n">
        <v>36651</v>
      </c>
      <c r="K89" s="76" t="n">
        <v>36651</v>
      </c>
      <c r="L89" s="83" t="n">
        <f aca="false">(VLOOKUP(K89,$A$3:$D$465,2,FALSE())*1000*-1)</f>
        <v>-16921000</v>
      </c>
      <c r="M89" s="30" t="n">
        <f aca="false">VLOOKUP(K89,'NG Summary by Day'!$L$21:$N$480,3,FALSE())</f>
        <v>-16921185.6095762</v>
      </c>
      <c r="N89" s="82" t="n">
        <f aca="false">L89-M89</f>
        <v>185.609576199204</v>
      </c>
      <c r="O89" s="83" t="n">
        <f aca="false">(VLOOKUP(K89,$A$3:$D$465,3,FALSE()))*1000*-1</f>
        <v>-16002000</v>
      </c>
      <c r="P89" s="30" t="s">
        <v>34</v>
      </c>
      <c r="Q89" s="82"/>
      <c r="R89" s="83" t="n">
        <f aca="false">(VLOOKUP(K89,'BNK Org Sheet'!$A$2:$D$464,4,FALSE()))*1000*-1</f>
        <v>-27545384.0262801</v>
      </c>
      <c r="S89" s="30" t="n">
        <f aca="false">VLOOKUP(K89,CORP!$A$14:$D4611,3,FALSE())</f>
        <v>-23731287.9266784</v>
      </c>
      <c r="T89" s="84" t="n">
        <f aca="false">R89-S89</f>
        <v>-3814096.09960169</v>
      </c>
      <c r="V89" s="83" t="n">
        <f aca="false">(VLOOKUP(K89,'BNK Org Sheet'!$F$2:$I$464,2,FALSE()))*1000</f>
        <v>-5622000</v>
      </c>
      <c r="W89" s="30" t="n">
        <f aca="false">VLOOKUP(K89,'NG Summary by Day'!$T$20:$W$486,4,FALSE())</f>
        <v>-3776151.7752</v>
      </c>
      <c r="X89" s="85" t="n">
        <f aca="false">V89-W89</f>
        <v>-1845848.2248</v>
      </c>
      <c r="Y89" s="83" t="n">
        <f aca="false">VLOOKUP(K89,'BNK Org Sheet'!$F$2:$I$464,3,FALSE())*1000</f>
        <v>-2391080.41892927</v>
      </c>
      <c r="Z89" s="30" t="s">
        <v>35</v>
      </c>
      <c r="AA89" s="82"/>
      <c r="AB89" s="83" t="n">
        <f aca="false">VLOOKUP(K89,'BNK Org Sheet'!$F$2:$I$464,4,FALSE())*1000</f>
        <v>-8815953.07156615</v>
      </c>
      <c r="AC89" s="30" t="n">
        <f aca="false">VLOOKUP(K89,'NG Summary by Day'!$AG$20:$AJ$532,4,FALSE())</f>
        <v>-3226916.18177259</v>
      </c>
      <c r="AD89" s="85" t="n">
        <f aca="false">AB89-AC89</f>
        <v>-5589036.88979356</v>
      </c>
    </row>
    <row r="90" customFormat="false" ht="12.75" hidden="false" customHeight="false" outlineLevel="0" collapsed="false">
      <c r="A90" s="48" t="n">
        <v>36650</v>
      </c>
      <c r="B90" s="61" t="n">
        <v>17559</v>
      </c>
      <c r="C90" s="61" t="n">
        <v>15941</v>
      </c>
      <c r="D90" s="61" t="n">
        <v>27847.0830021982</v>
      </c>
      <c r="E90" s="61"/>
      <c r="F90" s="61" t="n">
        <v>-935</v>
      </c>
      <c r="G90" s="61" t="n">
        <v>-92.4300860486599</v>
      </c>
      <c r="H90" s="61" t="n">
        <v>1792.78450766822</v>
      </c>
      <c r="J90" s="86" t="n">
        <v>36654</v>
      </c>
      <c r="K90" s="76" t="n">
        <v>36654</v>
      </c>
      <c r="L90" s="83" t="n">
        <f aca="false">(VLOOKUP(K90,$A$3:$D$465,2,FALSE())*1000*-1)</f>
        <v>-19067000</v>
      </c>
      <c r="M90" s="30" t="n">
        <f aca="false">VLOOKUP(K90,'NG Summary by Day'!$L$21:$N$480,3,FALSE())</f>
        <v>0</v>
      </c>
      <c r="N90" s="82" t="n">
        <f aca="false">L90-M90</f>
        <v>-19067000</v>
      </c>
      <c r="O90" s="83" t="n">
        <f aca="false">(VLOOKUP(K90,$A$3:$D$465,3,FALSE()))*1000*-1</f>
        <v>-16291000</v>
      </c>
      <c r="P90" s="30" t="s">
        <v>34</v>
      </c>
      <c r="Q90" s="82"/>
      <c r="R90" s="83" t="n">
        <f aca="false">(VLOOKUP(K90,'BNK Org Sheet'!$A$2:$D$464,4,FALSE()))*1000*-1</f>
        <v>-29062837.0899752</v>
      </c>
      <c r="S90" s="30" t="n">
        <f aca="false">VLOOKUP(K90,CORP!$A$14:$D4612,3,FALSE())</f>
        <v>0</v>
      </c>
      <c r="T90" s="84" t="n">
        <f aca="false">R90-S90</f>
        <v>-29062837.0899752</v>
      </c>
      <c r="V90" s="83" t="n">
        <f aca="false">(VLOOKUP(K90,'BNK Org Sheet'!$F$2:$I$464,2,FALSE()))*1000</f>
        <v>8046000</v>
      </c>
      <c r="W90" s="30" t="e">
        <f aca="false">VLOOKUP(K90,'NG Summary by Day'!$T$20:$W$486,4,FALSE())</f>
        <v>#N/A</v>
      </c>
      <c r="X90" s="85" t="e">
        <f aca="false">V90-W90</f>
        <v>#N/A</v>
      </c>
      <c r="Y90" s="83" t="n">
        <f aca="false">VLOOKUP(K90,'BNK Org Sheet'!$F$2:$I$464,3,FALSE())*1000</f>
        <v>-7893359.1547057</v>
      </c>
      <c r="Z90" s="30" t="s">
        <v>35</v>
      </c>
      <c r="AA90" s="82"/>
      <c r="AB90" s="83" t="n">
        <f aca="false">VLOOKUP(K90,'BNK Org Sheet'!$F$2:$I$464,4,FALSE())*1000</f>
        <v>1384372.85176537</v>
      </c>
      <c r="AC90" s="30" t="n">
        <f aca="false">VLOOKUP(K90,'NG Summary by Day'!$AG$20:$AJ$532,4,FALSE())</f>
        <v>0</v>
      </c>
      <c r="AD90" s="85" t="n">
        <f aca="false">AB90-AC90</f>
        <v>1384372.85176537</v>
      </c>
    </row>
    <row r="91" customFormat="false" ht="12.75" hidden="false" customHeight="false" outlineLevel="0" collapsed="false">
      <c r="A91" s="48" t="n">
        <v>36651</v>
      </c>
      <c r="B91" s="61" t="n">
        <v>16921</v>
      </c>
      <c r="C91" s="61" t="n">
        <v>16002</v>
      </c>
      <c r="D91" s="61" t="n">
        <v>27545.3840262801</v>
      </c>
      <c r="E91" s="61"/>
      <c r="F91" s="61" t="n">
        <v>-5622</v>
      </c>
      <c r="G91" s="61" t="n">
        <v>-2391.08041892927</v>
      </c>
      <c r="H91" s="61" t="n">
        <v>-8815.95307156615</v>
      </c>
      <c r="J91" s="86" t="n">
        <v>36655</v>
      </c>
      <c r="K91" s="76" t="n">
        <v>36655</v>
      </c>
      <c r="L91" s="83" t="n">
        <f aca="false">(VLOOKUP(K91,$A$3:$D$465,2,FALSE())*1000*-1)</f>
        <v>-19525000</v>
      </c>
      <c r="M91" s="30" t="n">
        <f aca="false">VLOOKUP(K91,'NG Summary by Day'!$L$21:$N$480,3,FALSE())</f>
        <v>0</v>
      </c>
      <c r="N91" s="82" t="n">
        <f aca="false">L91-M91</f>
        <v>-19525000</v>
      </c>
      <c r="O91" s="83" t="n">
        <f aca="false">(VLOOKUP(K91,$A$3:$D$465,3,FALSE()))*1000*-1</f>
        <v>-17057000</v>
      </c>
      <c r="P91" s="30" t="s">
        <v>34</v>
      </c>
      <c r="Q91" s="82"/>
      <c r="R91" s="83" t="n">
        <f aca="false">(VLOOKUP(K91,'BNK Org Sheet'!$A$2:$D$464,4,FALSE()))*1000*-1</f>
        <v>-29843439.1881634</v>
      </c>
      <c r="S91" s="30" t="n">
        <f aca="false">VLOOKUP(K91,CORP!$A$14:$D4613,3,FALSE())</f>
        <v>0</v>
      </c>
      <c r="T91" s="84" t="n">
        <f aca="false">R91-S91</f>
        <v>-29843439.1881634</v>
      </c>
      <c r="V91" s="83" t="n">
        <f aca="false">(VLOOKUP(K91,'BNK Org Sheet'!$F$2:$I$464,2,FALSE()))*1000</f>
        <v>372000</v>
      </c>
      <c r="W91" s="30" t="e">
        <f aca="false">VLOOKUP(K91,'NG Summary by Day'!$T$20:$W$486,4,FALSE())</f>
        <v>#N/A</v>
      </c>
      <c r="X91" s="85" t="e">
        <f aca="false">V91-W91</f>
        <v>#N/A</v>
      </c>
      <c r="Y91" s="83" t="n">
        <f aca="false">VLOOKUP(K91,'BNK Org Sheet'!$F$2:$I$464,3,FALSE())*1000</f>
        <v>9086642.99138572</v>
      </c>
      <c r="Z91" s="30" t="s">
        <v>35</v>
      </c>
      <c r="AA91" s="82"/>
      <c r="AB91" s="83" t="n">
        <f aca="false">VLOOKUP(K91,'BNK Org Sheet'!$F$2:$I$464,4,FALSE())*1000</f>
        <v>6886672.42682985</v>
      </c>
      <c r="AC91" s="30" t="n">
        <f aca="false">VLOOKUP(K91,'NG Summary by Day'!$AG$20:$AJ$532,4,FALSE())</f>
        <v>0</v>
      </c>
      <c r="AD91" s="85" t="n">
        <f aca="false">AB91-AC91</f>
        <v>6886672.42682985</v>
      </c>
    </row>
    <row r="92" customFormat="false" ht="12.75" hidden="false" customHeight="false" outlineLevel="0" collapsed="false">
      <c r="A92" s="48" t="n">
        <v>36654</v>
      </c>
      <c r="B92" s="61" t="n">
        <v>19067</v>
      </c>
      <c r="C92" s="61" t="n">
        <v>16291</v>
      </c>
      <c r="D92" s="61" t="n">
        <v>29062.8370899752</v>
      </c>
      <c r="E92" s="61"/>
      <c r="F92" s="61" t="n">
        <v>8046</v>
      </c>
      <c r="G92" s="61" t="n">
        <v>-7893.3591547057</v>
      </c>
      <c r="H92" s="61" t="n">
        <v>1384.37285176537</v>
      </c>
      <c r="J92" s="86" t="n">
        <v>36656</v>
      </c>
      <c r="K92" s="76" t="n">
        <v>36656</v>
      </c>
      <c r="L92" s="83" t="n">
        <f aca="false">(VLOOKUP(K92,$A$3:$D$465,2,FALSE())*1000*-1)</f>
        <v>-27030000</v>
      </c>
      <c r="M92" s="30" t="n">
        <f aca="false">VLOOKUP(K92,'NG Summary by Day'!$L$21:$N$480,3,FALSE())</f>
        <v>0</v>
      </c>
      <c r="N92" s="82" t="n">
        <f aca="false">L92-M92</f>
        <v>-27030000</v>
      </c>
      <c r="O92" s="83" t="n">
        <f aca="false">(VLOOKUP(K92,$A$3:$D$465,3,FALSE()))*1000*-1</f>
        <v>-17223000</v>
      </c>
      <c r="P92" s="30" t="s">
        <v>34</v>
      </c>
      <c r="Q92" s="82"/>
      <c r="R92" s="83" t="n">
        <f aca="false">(VLOOKUP(K92,'BNK Org Sheet'!$A$2:$D$464,4,FALSE()))*1000*-1</f>
        <v>-35127049.7047886</v>
      </c>
      <c r="S92" s="30" t="n">
        <f aca="false">VLOOKUP(K92,CORP!$A$14:$D4614,3,FALSE())</f>
        <v>0</v>
      </c>
      <c r="T92" s="84" t="n">
        <f aca="false">R92-S92</f>
        <v>-35127049.7047886</v>
      </c>
      <c r="V92" s="83" t="n">
        <f aca="false">(VLOOKUP(K92,'BNK Org Sheet'!$F$2:$I$464,2,FALSE()))*1000</f>
        <v>16766000</v>
      </c>
      <c r="W92" s="30" t="e">
        <f aca="false">VLOOKUP(K92,'NG Summary by Day'!$T$20:$W$486,4,FALSE())</f>
        <v>#N/A</v>
      </c>
      <c r="X92" s="85" t="e">
        <f aca="false">V92-W92</f>
        <v>#N/A</v>
      </c>
      <c r="Y92" s="83" t="n">
        <f aca="false">VLOOKUP(K92,'BNK Org Sheet'!$F$2:$I$464,3,FALSE())*1000</f>
        <v>11030773.2835743</v>
      </c>
      <c r="Z92" s="30" t="s">
        <v>35</v>
      </c>
      <c r="AA92" s="82"/>
      <c r="AB92" s="83" t="n">
        <f aca="false">VLOOKUP(K92,'BNK Org Sheet'!$F$2:$I$464,4,FALSE())*1000</f>
        <v>22311812.9517425</v>
      </c>
      <c r="AC92" s="30" t="n">
        <f aca="false">VLOOKUP(K92,'NG Summary by Day'!$AG$20:$AJ$532,4,FALSE())</f>
        <v>0</v>
      </c>
      <c r="AD92" s="85" t="n">
        <f aca="false">AB92-AC92</f>
        <v>22311812.9517425</v>
      </c>
    </row>
    <row r="93" customFormat="false" ht="12.75" hidden="false" customHeight="false" outlineLevel="0" collapsed="false">
      <c r="A93" s="48" t="n">
        <v>36655</v>
      </c>
      <c r="B93" s="61" t="n">
        <v>19525</v>
      </c>
      <c r="C93" s="61" t="n">
        <v>17057</v>
      </c>
      <c r="D93" s="61" t="n">
        <v>29843.4391881634</v>
      </c>
      <c r="E93" s="61"/>
      <c r="F93" s="61" t="n">
        <v>372</v>
      </c>
      <c r="G93" s="61" t="n">
        <v>9086.64299138573</v>
      </c>
      <c r="H93" s="61" t="n">
        <v>6886.67242682985</v>
      </c>
      <c r="J93" s="86" t="n">
        <v>36657</v>
      </c>
      <c r="K93" s="76" t="n">
        <v>36657</v>
      </c>
      <c r="L93" s="83" t="n">
        <f aca="false">(VLOOKUP(K93,$A$3:$D$465,2,FALSE())*1000*-1)</f>
        <v>-23303000</v>
      </c>
      <c r="M93" s="30" t="n">
        <f aca="false">VLOOKUP(K93,'NG Summary by Day'!$L$21:$N$480,3,FALSE())</f>
        <v>0</v>
      </c>
      <c r="N93" s="82" t="n">
        <f aca="false">L93-M93</f>
        <v>-23303000</v>
      </c>
      <c r="O93" s="83" t="n">
        <f aca="false">(VLOOKUP(K93,$A$3:$D$465,3,FALSE()))*1000*-1</f>
        <v>-17563000</v>
      </c>
      <c r="P93" s="30" t="s">
        <v>34</v>
      </c>
      <c r="Q93" s="82"/>
      <c r="R93" s="83" t="n">
        <f aca="false">(VLOOKUP(K93,'BNK Org Sheet'!$A$2:$D$464,4,FALSE()))*1000*-1</f>
        <v>-32384405.493409</v>
      </c>
      <c r="S93" s="30" t="n">
        <f aca="false">VLOOKUP(K93,CORP!$A$14:$D4615,3,FALSE())</f>
        <v>0</v>
      </c>
      <c r="T93" s="84" t="n">
        <f aca="false">R93-S93</f>
        <v>-32384405.493409</v>
      </c>
      <c r="V93" s="83" t="n">
        <f aca="false">(VLOOKUP(K93,'BNK Org Sheet'!$F$2:$I$464,2,FALSE()))*1000</f>
        <v>12207000</v>
      </c>
      <c r="W93" s="30" t="e">
        <f aca="false">VLOOKUP(K93,'NG Summary by Day'!$T$20:$W$486,4,FALSE())</f>
        <v>#N/A</v>
      </c>
      <c r="X93" s="85" t="e">
        <f aca="false">V93-W93</f>
        <v>#N/A</v>
      </c>
      <c r="Y93" s="83" t="n">
        <f aca="false">VLOOKUP(K93,'BNK Org Sheet'!$F$2:$I$464,3,FALSE())*1000</f>
        <v>3623082.58500444</v>
      </c>
      <c r="Z93" s="30" t="s">
        <v>35</v>
      </c>
      <c r="AA93" s="82"/>
      <c r="AB93" s="83" t="n">
        <f aca="false">VLOOKUP(K93,'BNK Org Sheet'!$F$2:$I$464,4,FALSE())*1000</f>
        <v>10375024.4654386</v>
      </c>
      <c r="AC93" s="30" t="n">
        <f aca="false">VLOOKUP(K93,'NG Summary by Day'!$AG$20:$AJ$532,4,FALSE())</f>
        <v>0</v>
      </c>
      <c r="AD93" s="85" t="n">
        <f aca="false">AB93-AC93</f>
        <v>10375024.4654386</v>
      </c>
    </row>
    <row r="94" customFormat="false" ht="12.75" hidden="false" customHeight="false" outlineLevel="0" collapsed="false">
      <c r="A94" s="48" t="n">
        <v>36656</v>
      </c>
      <c r="B94" s="61" t="n">
        <v>27030</v>
      </c>
      <c r="C94" s="61" t="n">
        <v>17223</v>
      </c>
      <c r="D94" s="61" t="n">
        <v>35127.0497047886</v>
      </c>
      <c r="E94" s="61"/>
      <c r="F94" s="61" t="n">
        <v>16766</v>
      </c>
      <c r="G94" s="61" t="n">
        <v>11030.7732835743</v>
      </c>
      <c r="H94" s="61" t="n">
        <v>22311.8129517425</v>
      </c>
      <c r="J94" s="86" t="n">
        <v>36658</v>
      </c>
      <c r="K94" s="76" t="n">
        <v>36658</v>
      </c>
      <c r="L94" s="83" t="n">
        <f aca="false">(VLOOKUP(K94,$A$3:$D$465,2,FALSE())*1000*-1)</f>
        <v>-15638000</v>
      </c>
      <c r="M94" s="30" t="n">
        <f aca="false">VLOOKUP(K94,'NG Summary by Day'!$L$21:$N$480,3,FALSE())</f>
        <v>-15637507.8869244</v>
      </c>
      <c r="N94" s="82" t="n">
        <f aca="false">L94-M94</f>
        <v>-492.113075600937</v>
      </c>
      <c r="O94" s="83" t="n">
        <f aca="false">(VLOOKUP(K94,$A$3:$D$465,3,FALSE()))*1000*-1</f>
        <v>-17438000</v>
      </c>
      <c r="P94" s="30" t="s">
        <v>34</v>
      </c>
      <c r="Q94" s="82"/>
      <c r="R94" s="83" t="n">
        <f aca="false">(VLOOKUP(K94,'BNK Org Sheet'!$A$2:$D$464,4,FALSE()))*1000*-1</f>
        <v>-27316295.9149192</v>
      </c>
      <c r="S94" s="30" t="n">
        <f aca="false">VLOOKUP(K94,CORP!$A$14:$D4616,3,FALSE())</f>
        <v>-25087806.9105639</v>
      </c>
      <c r="T94" s="84" t="n">
        <f aca="false">R94-S94</f>
        <v>-2228489.0043553</v>
      </c>
      <c r="V94" s="83" t="n">
        <f aca="false">(VLOOKUP(K94,'BNK Org Sheet'!$F$2:$I$464,2,FALSE()))*1000</f>
        <v>2037000</v>
      </c>
      <c r="W94" s="30" t="n">
        <f aca="false">VLOOKUP(K94,'NG Summary by Day'!$T$20:$W$486,4,FALSE())</f>
        <v>1266088.3074</v>
      </c>
      <c r="X94" s="85" t="n">
        <f aca="false">V94-W94</f>
        <v>770911.6926</v>
      </c>
      <c r="Y94" s="83" t="n">
        <f aca="false">VLOOKUP(K94,'BNK Org Sheet'!$F$2:$I$464,3,FALSE())*1000</f>
        <v>-1070773.48775665</v>
      </c>
      <c r="Z94" s="30" t="s">
        <v>35</v>
      </c>
      <c r="AA94" s="82"/>
      <c r="AB94" s="83" t="n">
        <f aca="false">VLOOKUP(K94,'BNK Org Sheet'!$F$2:$I$464,4,FALSE())*1000</f>
        <v>1803276.1974715</v>
      </c>
      <c r="AC94" s="30" t="n">
        <f aca="false">VLOOKUP(K94,'NG Summary by Day'!$AG$20:$AJ$532,4,FALSE())</f>
        <v>1.08122748945517E+098</v>
      </c>
      <c r="AD94" s="85" t="n">
        <f aca="false">AB94-AC94</f>
        <v>-1.08122748945517E+098</v>
      </c>
    </row>
    <row r="95" customFormat="false" ht="12.75" hidden="false" customHeight="false" outlineLevel="0" collapsed="false">
      <c r="A95" s="48" t="n">
        <v>36657</v>
      </c>
      <c r="B95" s="61" t="n">
        <v>23303</v>
      </c>
      <c r="C95" s="61" t="n">
        <v>17563</v>
      </c>
      <c r="D95" s="61" t="n">
        <v>32384.405493409</v>
      </c>
      <c r="E95" s="61"/>
      <c r="F95" s="61" t="n">
        <v>12207</v>
      </c>
      <c r="G95" s="61" t="n">
        <v>3623.08258500445</v>
      </c>
      <c r="H95" s="61" t="n">
        <v>10375.0244654386</v>
      </c>
      <c r="J95" s="86" t="n">
        <v>36661</v>
      </c>
      <c r="K95" s="76" t="n">
        <v>36661</v>
      </c>
      <c r="L95" s="83" t="n">
        <f aca="false">(VLOOKUP(K95,$A$3:$D$465,2,FALSE())*1000*-1)</f>
        <v>-16437000</v>
      </c>
      <c r="M95" s="30" t="n">
        <f aca="false">VLOOKUP(K95,'NG Summary by Day'!$L$21:$N$480,3,FALSE())</f>
        <v>-15947223.8435606</v>
      </c>
      <c r="N95" s="82" t="n">
        <f aca="false">L95-M95</f>
        <v>-489776.156439401</v>
      </c>
      <c r="O95" s="83" t="n">
        <f aca="false">(VLOOKUP(K95,$A$3:$D$465,3,FALSE()))*1000*-1</f>
        <v>-16264000</v>
      </c>
      <c r="P95" s="30" t="s">
        <v>34</v>
      </c>
      <c r="Q95" s="82"/>
      <c r="R95" s="83" t="n">
        <f aca="false">(VLOOKUP(K95,'BNK Org Sheet'!$A$2:$D$464,4,FALSE()))*1000*-1</f>
        <v>-27039863.2098611</v>
      </c>
      <c r="S95" s="30" t="n">
        <f aca="false">VLOOKUP(K95,CORP!$A$14:$D4617,3,FALSE())</f>
        <v>-23388911.5441092</v>
      </c>
      <c r="T95" s="84" t="n">
        <f aca="false">R95-S95</f>
        <v>-3650951.66575185</v>
      </c>
      <c r="V95" s="83" t="n">
        <f aca="false">(VLOOKUP(K95,'BNK Org Sheet'!$F$2:$I$464,2,FALSE()))*1000</f>
        <v>1663000</v>
      </c>
      <c r="W95" s="30" t="n">
        <f aca="false">VLOOKUP(K95,'NG Summary by Day'!$T$20:$W$486,4,FALSE())</f>
        <v>154160.1081</v>
      </c>
      <c r="X95" s="85" t="n">
        <f aca="false">V95-W95</f>
        <v>1508839.8919</v>
      </c>
      <c r="Y95" s="83" t="n">
        <f aca="false">VLOOKUP(K95,'BNK Org Sheet'!$F$2:$I$464,3,FALSE())*1000</f>
        <v>5151461.75966836</v>
      </c>
      <c r="Z95" s="30" t="s">
        <v>35</v>
      </c>
      <c r="AA95" s="82"/>
      <c r="AB95" s="83" t="n">
        <f aca="false">VLOOKUP(K95,'BNK Org Sheet'!$F$2:$I$464,4,FALSE())*1000</f>
        <v>9580115.46202623</v>
      </c>
      <c r="AC95" s="30" t="n">
        <f aca="false">VLOOKUP(K95,'NG Summary by Day'!$AG$20:$AJ$532,4,FALSE())</f>
        <v>10526727.2137289</v>
      </c>
      <c r="AD95" s="85" t="n">
        <f aca="false">AB95-AC95</f>
        <v>-946611.751702668</v>
      </c>
    </row>
    <row r="96" customFormat="false" ht="12.75" hidden="false" customHeight="false" outlineLevel="0" collapsed="false">
      <c r="A96" s="48" t="n">
        <v>36658</v>
      </c>
      <c r="B96" s="61" t="n">
        <v>15638</v>
      </c>
      <c r="C96" s="61" t="n">
        <v>17438</v>
      </c>
      <c r="D96" s="61" t="n">
        <v>27316.2959149192</v>
      </c>
      <c r="E96" s="61"/>
      <c r="F96" s="61" t="n">
        <v>2037</v>
      </c>
      <c r="G96" s="61" t="n">
        <v>-1070.77348775665</v>
      </c>
      <c r="H96" s="61" t="n">
        <v>1803.2761974715</v>
      </c>
      <c r="J96" s="86" t="n">
        <v>36662</v>
      </c>
      <c r="K96" s="76" t="n">
        <v>36662</v>
      </c>
      <c r="L96" s="83" t="n">
        <f aca="false">(VLOOKUP(K96,$A$3:$D$465,2,FALSE())*1000*-1)</f>
        <v>-21511000</v>
      </c>
      <c r="M96" s="30" t="n">
        <f aca="false">VLOOKUP(K96,'NG Summary by Day'!$L$21:$N$480,3,FALSE())</f>
        <v>-21511107.9813226</v>
      </c>
      <c r="N96" s="82" t="n">
        <f aca="false">L96-M96</f>
        <v>107.981322601438</v>
      </c>
      <c r="O96" s="83" t="n">
        <f aca="false">(VLOOKUP(K96,$A$3:$D$465,3,FALSE()))*1000*-1</f>
        <v>-15347000</v>
      </c>
      <c r="P96" s="30" t="s">
        <v>34</v>
      </c>
      <c r="Q96" s="82"/>
      <c r="R96" s="83" t="n">
        <f aca="false">(VLOOKUP(K96,'BNK Org Sheet'!$A$2:$D$464,4,FALSE()))*1000*-1</f>
        <v>-29911228.3510095</v>
      </c>
      <c r="S96" s="30" t="n">
        <f aca="false">VLOOKUP(K96,CORP!$A$14:$D4618,3,FALSE())</f>
        <v>-27009815.2722026</v>
      </c>
      <c r="T96" s="84" t="n">
        <f aca="false">R96-S96</f>
        <v>-2901413.07880689</v>
      </c>
      <c r="V96" s="83" t="n">
        <f aca="false">(VLOOKUP(K96,'BNK Org Sheet'!$F$2:$I$464,2,FALSE()))*1000</f>
        <v>5891000</v>
      </c>
      <c r="W96" s="30" t="n">
        <f aca="false">VLOOKUP(K96,'NG Summary by Day'!$T$20:$W$486,4,FALSE())</f>
        <v>3962588.64040001</v>
      </c>
      <c r="X96" s="85" t="n">
        <f aca="false">V96-W96</f>
        <v>1928411.35959999</v>
      </c>
      <c r="Y96" s="83" t="n">
        <f aca="false">VLOOKUP(K96,'BNK Org Sheet'!$F$2:$I$464,3,FALSE())*1000</f>
        <v>13846698.1702215</v>
      </c>
      <c r="Z96" s="30" t="s">
        <v>35</v>
      </c>
      <c r="AA96" s="82"/>
      <c r="AB96" s="83" t="n">
        <f aca="false">VLOOKUP(K96,'BNK Org Sheet'!$F$2:$I$464,4,FALSE())*1000</f>
        <v>20173831.0583853</v>
      </c>
      <c r="AC96" s="30" t="n">
        <f aca="false">VLOOKUP(K96,'NG Summary by Day'!$AG$20:$AJ$532,4,FALSE())</f>
        <v>18623234.3653633</v>
      </c>
      <c r="AD96" s="85" t="n">
        <f aca="false">AB96-AC96</f>
        <v>1550596.69302202</v>
      </c>
    </row>
    <row r="97" customFormat="false" ht="12.75" hidden="false" customHeight="false" outlineLevel="0" collapsed="false">
      <c r="A97" s="48" t="n">
        <v>36661</v>
      </c>
      <c r="B97" s="61" t="n">
        <v>16437</v>
      </c>
      <c r="C97" s="61" t="n">
        <v>16264</v>
      </c>
      <c r="D97" s="61" t="n">
        <v>27039.8632098611</v>
      </c>
      <c r="E97" s="61"/>
      <c r="F97" s="61" t="n">
        <v>1663</v>
      </c>
      <c r="G97" s="61" t="n">
        <v>5151.46175966836</v>
      </c>
      <c r="H97" s="61" t="n">
        <v>9580.11546202623</v>
      </c>
      <c r="J97" s="86" t="n">
        <v>36663</v>
      </c>
      <c r="K97" s="76" t="n">
        <v>36663</v>
      </c>
      <c r="L97" s="83" t="n">
        <f aca="false">(VLOOKUP(K97,$A$3:$D$465,2,FALSE())*1000*-1)</f>
        <v>-28705000</v>
      </c>
      <c r="M97" s="30" t="n">
        <f aca="false">VLOOKUP(K97,'NG Summary by Day'!$L$21:$N$480,3,FALSE())</f>
        <v>-28705038.7606785</v>
      </c>
      <c r="N97" s="82" t="n">
        <f aca="false">L97-M97</f>
        <v>38.7606784999371</v>
      </c>
      <c r="O97" s="83" t="n">
        <f aca="false">(VLOOKUP(K97,$A$3:$D$465,3,FALSE()))*1000*-1</f>
        <v>-14480000</v>
      </c>
      <c r="P97" s="30" t="s">
        <v>34</v>
      </c>
      <c r="Q97" s="82"/>
      <c r="R97" s="83" t="n">
        <f aca="false">(VLOOKUP(K97,'BNK Org Sheet'!$A$2:$D$464,4,FALSE()))*1000*-1</f>
        <v>-35126776.9259699</v>
      </c>
      <c r="S97" s="30" t="n">
        <f aca="false">VLOOKUP(K97,CORP!$A$14:$D4619,3,FALSE())</f>
        <v>-31857282.7650078</v>
      </c>
      <c r="T97" s="84" t="n">
        <f aca="false">R97-S97</f>
        <v>-3269494.16096213</v>
      </c>
      <c r="V97" s="83" t="n">
        <f aca="false">(VLOOKUP(K97,'BNK Org Sheet'!$F$2:$I$464,2,FALSE()))*1000</f>
        <v>29719000</v>
      </c>
      <c r="W97" s="30" t="n">
        <f aca="false">VLOOKUP(K97,'NG Summary by Day'!$T$20:$W$486,4,FALSE())</f>
        <v>26622843.248</v>
      </c>
      <c r="X97" s="85" t="n">
        <f aca="false">V97-W97</f>
        <v>3096156.752</v>
      </c>
      <c r="Y97" s="83" t="n">
        <f aca="false">VLOOKUP(K97,'BNK Org Sheet'!$F$2:$I$464,3,FALSE())*1000</f>
        <v>10370650.6377051</v>
      </c>
      <c r="Z97" s="30" t="s">
        <v>35</v>
      </c>
      <c r="AA97" s="82"/>
      <c r="AB97" s="83" t="n">
        <f aca="false">VLOOKUP(K97,'BNK Org Sheet'!$F$2:$I$464,4,FALSE())*1000</f>
        <v>41801299.0091904</v>
      </c>
      <c r="AC97" s="30" t="n">
        <f aca="false">VLOOKUP(K97,'NG Summary by Day'!$AG$20:$AJ$532,4,FALSE())</f>
        <v>37585031.9954808</v>
      </c>
      <c r="AD97" s="85" t="n">
        <f aca="false">AB97-AC97</f>
        <v>4216267.01370964</v>
      </c>
    </row>
    <row r="98" customFormat="false" ht="12.75" hidden="false" customHeight="false" outlineLevel="0" collapsed="false">
      <c r="A98" s="48" t="n">
        <v>36662</v>
      </c>
      <c r="B98" s="61" t="n">
        <v>21511</v>
      </c>
      <c r="C98" s="61" t="n">
        <v>15347</v>
      </c>
      <c r="D98" s="61" t="n">
        <v>29911.2283510095</v>
      </c>
      <c r="E98" s="61"/>
      <c r="F98" s="61" t="n">
        <v>5891</v>
      </c>
      <c r="G98" s="61" t="n">
        <v>13846.6981702215</v>
      </c>
      <c r="H98" s="61" t="n">
        <v>20173.8310583853</v>
      </c>
      <c r="J98" s="86" t="n">
        <v>36664</v>
      </c>
      <c r="K98" s="76" t="n">
        <v>36664</v>
      </c>
      <c r="L98" s="83" t="n">
        <f aca="false">(VLOOKUP(K98,$A$3:$D$465,2,FALSE())*1000*-1)</f>
        <v>-30968000</v>
      </c>
      <c r="M98" s="30" t="n">
        <f aca="false">VLOOKUP(K98,'NG Summary by Day'!$L$21:$N$480,3,FALSE())</f>
        <v>-30967849.1657472</v>
      </c>
      <c r="N98" s="82" t="n">
        <f aca="false">L98-M98</f>
        <v>-150.834252800792</v>
      </c>
      <c r="O98" s="83" t="n">
        <f aca="false">(VLOOKUP(K98,$A$3:$D$465,3,FALSE()))*1000*-1</f>
        <v>-14311000</v>
      </c>
      <c r="P98" s="30" t="s">
        <v>34</v>
      </c>
      <c r="Q98" s="82"/>
      <c r="R98" s="83" t="n">
        <f aca="false">(VLOOKUP(K98,'BNK Org Sheet'!$A$2:$D$464,4,FALSE()))*1000*-1</f>
        <v>-36952246.6439784</v>
      </c>
      <c r="S98" s="30" t="n">
        <f aca="false">VLOOKUP(K98,CORP!$A$14:$D4620,3,FALSE())</f>
        <v>-33617097.5290712</v>
      </c>
      <c r="T98" s="84" t="n">
        <f aca="false">R98-S98</f>
        <v>-3335149.11490722</v>
      </c>
      <c r="V98" s="83" t="n">
        <f aca="false">(VLOOKUP(K98,'BNK Org Sheet'!$F$2:$I$464,2,FALSE()))*1000</f>
        <v>-9874000</v>
      </c>
      <c r="W98" s="30" t="n">
        <f aca="false">VLOOKUP(K98,'NG Summary by Day'!$T$20:$W$486,4,FALSE())</f>
        <v>-10397344.955</v>
      </c>
      <c r="X98" s="85" t="n">
        <f aca="false">V98-W98</f>
        <v>523344.955</v>
      </c>
      <c r="Y98" s="83" t="n">
        <f aca="false">VLOOKUP(K98,'BNK Org Sheet'!$F$2:$I$464,3,FALSE())*1000</f>
        <v>9768781.18773488</v>
      </c>
      <c r="Z98" s="30" t="s">
        <v>35</v>
      </c>
      <c r="AA98" s="82"/>
      <c r="AB98" s="83" t="n">
        <f aca="false">VLOOKUP(K98,'BNK Org Sheet'!$F$2:$I$464,4,FALSE())*1000</f>
        <v>-3601406.04109665</v>
      </c>
      <c r="AC98" s="30" t="n">
        <f aca="false">VLOOKUP(K98,'NG Summary by Day'!$AG$20:$AJ$532,4,FALSE())</f>
        <v>5203051.14879288</v>
      </c>
      <c r="AD98" s="85" t="n">
        <f aca="false">AB98-AC98</f>
        <v>-8804457.18988953</v>
      </c>
    </row>
    <row r="99" customFormat="false" ht="12.75" hidden="false" customHeight="false" outlineLevel="0" collapsed="false">
      <c r="A99" s="48" t="n">
        <v>36663</v>
      </c>
      <c r="B99" s="61" t="n">
        <v>28705</v>
      </c>
      <c r="C99" s="61" t="n">
        <v>14480</v>
      </c>
      <c r="D99" s="61" t="n">
        <v>35126.7769259699</v>
      </c>
      <c r="E99" s="61"/>
      <c r="F99" s="61" t="n">
        <v>29719</v>
      </c>
      <c r="G99" s="61" t="n">
        <v>10370.6506377051</v>
      </c>
      <c r="H99" s="61" t="n">
        <v>41801.2990091904</v>
      </c>
      <c r="J99" s="86" t="n">
        <v>36665</v>
      </c>
      <c r="K99" s="76" t="n">
        <v>36665</v>
      </c>
      <c r="L99" s="83" t="n">
        <f aca="false">(VLOOKUP(K99,$A$3:$D$465,2,FALSE())*1000*-1)</f>
        <v>-34412000</v>
      </c>
      <c r="M99" s="30" t="n">
        <f aca="false">VLOOKUP(K99,'NG Summary by Day'!$L$21:$N$480,3,FALSE())</f>
        <v>-320205959.411576</v>
      </c>
      <c r="N99" s="82" t="n">
        <f aca="false">L99-M99</f>
        <v>285793959.411576</v>
      </c>
      <c r="O99" s="83" t="n">
        <f aca="false">(VLOOKUP(K99,$A$3:$D$465,3,FALSE()))*1000*-1</f>
        <v>-14481000</v>
      </c>
      <c r="P99" s="30" t="s">
        <v>34</v>
      </c>
      <c r="Q99" s="82"/>
      <c r="R99" s="83" t="n">
        <f aca="false">(VLOOKUP(K99,'BNK Org Sheet'!$A$2:$D$464,4,FALSE()))*1000*-1</f>
        <v>-39881967.1040551</v>
      </c>
      <c r="S99" s="30" t="n">
        <f aca="false">VLOOKUP(K99,CORP!$A$14:$D4621,3,FALSE())</f>
        <v>-36679530.8005536</v>
      </c>
      <c r="T99" s="84" t="n">
        <f aca="false">R99-S99</f>
        <v>-3202436.30350144</v>
      </c>
      <c r="V99" s="83" t="n">
        <f aca="false">(VLOOKUP(K99,'BNK Org Sheet'!$F$2:$I$464,2,FALSE()))*1000</f>
        <v>12963000</v>
      </c>
      <c r="W99" s="30" t="e">
        <f aca="false">VLOOKUP(K99,'NG Summary by Day'!$T$20:$W$486,4,FALSE())</f>
        <v>#N/A</v>
      </c>
      <c r="X99" s="85" t="e">
        <f aca="false">V99-W99</f>
        <v>#N/A</v>
      </c>
      <c r="Y99" s="83" t="n">
        <f aca="false">VLOOKUP(K99,'BNK Org Sheet'!$F$2:$I$464,3,FALSE())*1000</f>
        <v>-3700851.8021654</v>
      </c>
      <c r="Z99" s="30" t="s">
        <v>35</v>
      </c>
      <c r="AA99" s="82"/>
      <c r="AB99" s="83" t="n">
        <f aca="false">VLOOKUP(K99,'BNK Org Sheet'!$F$2:$I$464,4,FALSE())*1000</f>
        <v>2275835.10275782</v>
      </c>
      <c r="AC99" s="30" t="n">
        <f aca="false">VLOOKUP(K99,'NG Summary by Day'!$AG$20:$AJ$532,4,FALSE())</f>
        <v>5526587.01262081</v>
      </c>
      <c r="AD99" s="85" t="n">
        <f aca="false">AB99-AC99</f>
        <v>-3250751.90986299</v>
      </c>
    </row>
    <row r="100" customFormat="false" ht="12.75" hidden="false" customHeight="false" outlineLevel="0" collapsed="false">
      <c r="A100" s="48" t="n">
        <v>36664</v>
      </c>
      <c r="B100" s="61" t="n">
        <v>30968</v>
      </c>
      <c r="C100" s="61" t="n">
        <v>14311</v>
      </c>
      <c r="D100" s="61" t="n">
        <v>36952.2466439784</v>
      </c>
      <c r="E100" s="61"/>
      <c r="F100" s="61" t="n">
        <v>-9874</v>
      </c>
      <c r="G100" s="61" t="n">
        <v>9768.78118773488</v>
      </c>
      <c r="H100" s="61" t="n">
        <v>-3601.40604109665</v>
      </c>
      <c r="J100" s="86" t="n">
        <v>36668</v>
      </c>
      <c r="K100" s="76" t="n">
        <v>36668</v>
      </c>
      <c r="L100" s="83" t="n">
        <f aca="false">(VLOOKUP(K100,$A$3:$D$465,2,FALSE())*1000*-1)</f>
        <v>-50336000</v>
      </c>
      <c r="M100" s="30" t="n">
        <f aca="false">VLOOKUP(K100,'NG Summary by Day'!$L$21:$N$480,3,FALSE())</f>
        <v>-52328303.8842816</v>
      </c>
      <c r="N100" s="82" t="n">
        <f aca="false">L100-M100</f>
        <v>1992303.88428161</v>
      </c>
      <c r="O100" s="83" t="n">
        <f aca="false">(VLOOKUP(K100,$A$3:$D$465,3,FALSE()))*1000*-1</f>
        <v>-14435000</v>
      </c>
      <c r="P100" s="30" t="s">
        <v>34</v>
      </c>
      <c r="Q100" s="82"/>
      <c r="R100" s="83" t="n">
        <f aca="false">(VLOOKUP(K100,'BNK Org Sheet'!$A$2:$D$464,4,FALSE()))*1000*-1</f>
        <v>-54496641.7380518</v>
      </c>
      <c r="S100" s="30" t="n">
        <f aca="false">VLOOKUP(K100,CORP!$A$14:$D4622,3,FALSE())</f>
        <v>-43514680.8990041</v>
      </c>
      <c r="T100" s="84" t="n">
        <f aca="false">R100-S100</f>
        <v>-10981960.8390477</v>
      </c>
      <c r="V100" s="83" t="n">
        <f aca="false">(VLOOKUP(K100,'BNK Org Sheet'!$F$2:$I$464,2,FALSE()))*1000</f>
        <v>-8392000</v>
      </c>
      <c r="W100" s="30" t="n">
        <f aca="false">VLOOKUP(K100,'NG Summary by Day'!$T$20:$W$486,4,FALSE())</f>
        <v>-6594136.3538</v>
      </c>
      <c r="X100" s="85" t="n">
        <f aca="false">V100-W100</f>
        <v>-1797863.6462</v>
      </c>
      <c r="Y100" s="83" t="n">
        <f aca="false">VLOOKUP(K100,'BNK Org Sheet'!$F$2:$I$464,3,FALSE())*1000</f>
        <v>31210016.2729462</v>
      </c>
      <c r="Z100" s="30" t="s">
        <v>35</v>
      </c>
      <c r="AA100" s="82"/>
      <c r="AB100" s="83" t="n">
        <f aca="false">VLOOKUP(K100,'BNK Org Sheet'!$F$2:$I$464,4,FALSE())*1000</f>
        <v>11214487.6455007</v>
      </c>
      <c r="AC100" s="30" t="n">
        <f aca="false">VLOOKUP(K100,'NG Summary by Day'!$AG$20:$AJ$532,4,FALSE())</f>
        <v>23594260.0484961</v>
      </c>
      <c r="AD100" s="85" t="n">
        <f aca="false">AB100-AC100</f>
        <v>-12379772.4029954</v>
      </c>
    </row>
    <row r="101" customFormat="false" ht="12.75" hidden="false" customHeight="false" outlineLevel="0" collapsed="false">
      <c r="A101" s="48" t="n">
        <v>36665</v>
      </c>
      <c r="B101" s="61" t="n">
        <v>34412</v>
      </c>
      <c r="C101" s="61" t="n">
        <v>14481</v>
      </c>
      <c r="D101" s="61" t="n">
        <v>39881.967104055</v>
      </c>
      <c r="E101" s="61"/>
      <c r="F101" s="61" t="n">
        <v>12963</v>
      </c>
      <c r="G101" s="61" t="n">
        <v>-3700.8518021654</v>
      </c>
      <c r="H101" s="61" t="n">
        <v>2275.83510275782</v>
      </c>
      <c r="J101" s="86" t="n">
        <v>36669</v>
      </c>
      <c r="K101" s="76" t="n">
        <v>36669</v>
      </c>
      <c r="L101" s="83" t="n">
        <f aca="false">(VLOOKUP(K101,$A$3:$D$465,2,FALSE())*1000*-1)</f>
        <v>-48953000</v>
      </c>
      <c r="M101" s="30" t="n">
        <f aca="false">VLOOKUP(K101,'NG Summary by Day'!$L$21:$N$480,3,FALSE())</f>
        <v>-48952571.5897013</v>
      </c>
      <c r="N101" s="82" t="n">
        <f aca="false">L101-M101</f>
        <v>-428.41029869765</v>
      </c>
      <c r="O101" s="83" t="n">
        <f aca="false">(VLOOKUP(K101,$A$3:$D$465,3,FALSE()))*1000*-1</f>
        <v>-14292000</v>
      </c>
      <c r="P101" s="30" t="s">
        <v>34</v>
      </c>
      <c r="Q101" s="82"/>
      <c r="R101" s="83" t="n">
        <f aca="false">(VLOOKUP(K101,'BNK Org Sheet'!$A$2:$D$464,4,FALSE()))*1000*-1</f>
        <v>-53327021.5771063</v>
      </c>
      <c r="S101" s="30" t="n">
        <f aca="false">VLOOKUP(K101,CORP!$A$14:$D4623,3,FALSE())</f>
        <v>-49134500.6731536</v>
      </c>
      <c r="T101" s="84" t="n">
        <f aca="false">R101-S101</f>
        <v>-4192520.90395275</v>
      </c>
      <c r="V101" s="83" t="n">
        <f aca="false">(VLOOKUP(K101,'BNK Org Sheet'!$F$2:$I$464,2,FALSE()))*1000</f>
        <v>10532000</v>
      </c>
      <c r="W101" s="30" t="n">
        <f aca="false">VLOOKUP(K101,'NG Summary by Day'!$T$20:$W$486,4,FALSE())</f>
        <v>8349817.8541</v>
      </c>
      <c r="X101" s="85" t="n">
        <f aca="false">V101-W101</f>
        <v>2182182.1459</v>
      </c>
      <c r="Y101" s="83" t="n">
        <f aca="false">VLOOKUP(K101,'BNK Org Sheet'!$F$2:$I$464,3,FALSE())*1000</f>
        <v>-19360698.6487512</v>
      </c>
      <c r="Z101" s="30" t="s">
        <v>35</v>
      </c>
      <c r="AA101" s="82"/>
      <c r="AB101" s="83" t="n">
        <f aca="false">VLOOKUP(K101,'BNK Org Sheet'!$F$2:$I$464,4,FALSE())*1000</f>
        <v>-16983577.9689131</v>
      </c>
      <c r="AC101" s="30" t="n">
        <f aca="false">VLOOKUP(K101,'NG Summary by Day'!$AG$20:$AJ$532,4,FALSE())</f>
        <v>-12193149.4273003</v>
      </c>
      <c r="AD101" s="85" t="n">
        <f aca="false">AB101-AC101</f>
        <v>-4790428.54161276</v>
      </c>
    </row>
    <row r="102" customFormat="false" ht="12.75" hidden="false" customHeight="false" outlineLevel="0" collapsed="false">
      <c r="A102" s="48" t="n">
        <v>36668</v>
      </c>
      <c r="B102" s="61" t="n">
        <v>50336</v>
      </c>
      <c r="C102" s="61" t="n">
        <v>14435</v>
      </c>
      <c r="D102" s="61" t="n">
        <v>54496.6417380518</v>
      </c>
      <c r="E102" s="61"/>
      <c r="F102" s="61" t="n">
        <v>-8392</v>
      </c>
      <c r="G102" s="61" t="n">
        <v>31210.0162729462</v>
      </c>
      <c r="H102" s="61" t="n">
        <v>11214.4876455007</v>
      </c>
      <c r="J102" s="86" t="n">
        <v>36670</v>
      </c>
      <c r="K102" s="76" t="n">
        <v>36670</v>
      </c>
      <c r="L102" s="83" t="n">
        <f aca="false">(VLOOKUP(K102,$A$3:$D$465,2,FALSE())*1000*-1)</f>
        <v>-48953000</v>
      </c>
      <c r="M102" s="30" t="n">
        <f aca="false">VLOOKUP(K102,'NG Summary by Day'!$L$21:$N$480,3,FALSE())</f>
        <v>-38242455.7536185</v>
      </c>
      <c r="N102" s="82" t="n">
        <f aca="false">L102-M102</f>
        <v>-10710544.2463815</v>
      </c>
      <c r="O102" s="83" t="n">
        <f aca="false">(VLOOKUP(K102,$A$3:$D$465,3,FALSE()))*1000*-1</f>
        <v>-14292000</v>
      </c>
      <c r="P102" s="30" t="s">
        <v>34</v>
      </c>
      <c r="Q102" s="82"/>
      <c r="R102" s="83" t="n">
        <f aca="false">(VLOOKUP(K102,'BNK Org Sheet'!$A$2:$D$464,4,FALSE()))*1000*-1</f>
        <v>-53273251.1612082</v>
      </c>
      <c r="S102" s="30" t="n">
        <f aca="false">VLOOKUP(K102,CORP!$A$14:$D4624,3,FALSE())</f>
        <v>-40264654.3490479</v>
      </c>
      <c r="T102" s="84" t="n">
        <f aca="false">R102-S102</f>
        <v>-13008596.8121603</v>
      </c>
      <c r="V102" s="83" t="n">
        <f aca="false">(VLOOKUP(K102,'BNK Org Sheet'!$F$2:$I$464,2,FALSE()))*1000</f>
        <v>55401000</v>
      </c>
      <c r="W102" s="30" t="n">
        <f aca="false">VLOOKUP(K102,'NG Summary by Day'!$T$20:$W$486,4,FALSE())</f>
        <v>58492368.6671</v>
      </c>
      <c r="X102" s="85" t="n">
        <f aca="false">V102-W102</f>
        <v>-3091368.6671</v>
      </c>
      <c r="Y102" s="83" t="n">
        <f aca="false">VLOOKUP(K102,'BNK Org Sheet'!$F$2:$I$464,3,FALSE())*1000</f>
        <v>-3582228.03721156</v>
      </c>
      <c r="Z102" s="30" t="s">
        <v>35</v>
      </c>
      <c r="AA102" s="82"/>
      <c r="AB102" s="83" t="n">
        <f aca="false">VLOOKUP(K102,'BNK Org Sheet'!$F$2:$I$464,4,FALSE())*1000</f>
        <v>47454369.8803842</v>
      </c>
      <c r="AC102" s="30" t="n">
        <f aca="false">VLOOKUP(K102,'NG Summary by Day'!$AG$20:$AJ$532,4,FALSE())</f>
        <v>50162116.612135</v>
      </c>
      <c r="AD102" s="85" t="n">
        <f aca="false">AB102-AC102</f>
        <v>-2707746.73175082</v>
      </c>
    </row>
    <row r="103" customFormat="false" ht="12.75" hidden="false" customHeight="false" outlineLevel="0" collapsed="false">
      <c r="A103" s="48" t="n">
        <v>36669</v>
      </c>
      <c r="B103" s="61" t="n">
        <v>48953</v>
      </c>
      <c r="C103" s="61" t="n">
        <v>14292</v>
      </c>
      <c r="D103" s="61" t="n">
        <v>53327.0215771063</v>
      </c>
      <c r="E103" s="61"/>
      <c r="F103" s="61" t="n">
        <v>10532</v>
      </c>
      <c r="G103" s="61" t="n">
        <v>-19360.6986487512</v>
      </c>
      <c r="H103" s="61" t="n">
        <v>-16983.5779689131</v>
      </c>
      <c r="J103" s="86" t="n">
        <v>36671</v>
      </c>
      <c r="K103" s="76" t="n">
        <v>36671</v>
      </c>
      <c r="L103" s="83" t="n">
        <f aca="false">(VLOOKUP(K103,$A$3:$D$465,2,FALSE())*1000*-1)</f>
        <v>-38242000</v>
      </c>
      <c r="M103" s="30" t="n">
        <f aca="false">VLOOKUP(K103,'NG Summary by Day'!$L$21:$N$480,3,FALSE())</f>
        <v>-37632609.1616228</v>
      </c>
      <c r="N103" s="82" t="n">
        <f aca="false">L103-M103</f>
        <v>-609390.8383772</v>
      </c>
      <c r="O103" s="83" t="n">
        <f aca="false">(VLOOKUP(K103,$A$3:$D$465,3,FALSE()))*1000*-1</f>
        <v>-16863000</v>
      </c>
      <c r="P103" s="30" t="s">
        <v>34</v>
      </c>
      <c r="Q103" s="82"/>
      <c r="R103" s="83" t="n">
        <f aca="false">(VLOOKUP(K103,'BNK Org Sheet'!$A$2:$D$464,4,FALSE()))*1000*-1</f>
        <v>-44429751.2597876</v>
      </c>
      <c r="S103" s="30" t="n">
        <f aca="false">VLOOKUP(K103,CORP!$A$14:$D4625,3,FALSE())</f>
        <v>-42483769.1757555</v>
      </c>
      <c r="T103" s="84" t="n">
        <f aca="false">R103-S103</f>
        <v>-1945982.08403214</v>
      </c>
      <c r="V103" s="83" t="n">
        <f aca="false">(VLOOKUP(K103,'BNK Org Sheet'!$F$2:$I$464,2,FALSE()))*1000</f>
        <v>26401000</v>
      </c>
      <c r="W103" s="30" t="n">
        <f aca="false">VLOOKUP(K103,'NG Summary by Day'!$T$20:$W$486,4,FALSE())</f>
        <v>23204375.2292</v>
      </c>
      <c r="X103" s="85" t="n">
        <f aca="false">V103-W103</f>
        <v>3196624.7708</v>
      </c>
      <c r="Y103" s="83" t="n">
        <f aca="false">VLOOKUP(K103,'BNK Org Sheet'!$F$2:$I$464,3,FALSE())*1000</f>
        <v>25497341.6917532</v>
      </c>
      <c r="Z103" s="30" t="s">
        <v>35</v>
      </c>
      <c r="AA103" s="82"/>
      <c r="AB103" s="83" t="n">
        <f aca="false">VLOOKUP(K103,'BNK Org Sheet'!$F$2:$I$464,4,FALSE())*1000</f>
        <v>45265574.7315558</v>
      </c>
      <c r="AC103" s="30" t="n">
        <f aca="false">VLOOKUP(K103,'NG Summary by Day'!$AG$20:$AJ$532,4,FALSE())</f>
        <v>53286704.456318</v>
      </c>
      <c r="AD103" s="85" t="n">
        <f aca="false">AB103-AC103</f>
        <v>-8021129.72476222</v>
      </c>
    </row>
    <row r="104" customFormat="false" ht="12.75" hidden="false" customHeight="false" outlineLevel="0" collapsed="false">
      <c r="A104" s="48" t="n">
        <v>36670</v>
      </c>
      <c r="B104" s="61" t="n">
        <v>48953</v>
      </c>
      <c r="C104" s="61" t="n">
        <v>14292</v>
      </c>
      <c r="D104" s="61" t="n">
        <v>53273.2511612082</v>
      </c>
      <c r="E104" s="61"/>
      <c r="F104" s="61" t="n">
        <v>55401</v>
      </c>
      <c r="G104" s="61" t="n">
        <v>-3582.22803721156</v>
      </c>
      <c r="H104" s="61" t="n">
        <v>47454.3698803842</v>
      </c>
      <c r="J104" s="86" t="n">
        <v>36672</v>
      </c>
      <c r="K104" s="76" t="n">
        <v>36672</v>
      </c>
      <c r="L104" s="83" t="n">
        <f aca="false">(VLOOKUP(K104,$A$3:$D$465,2,FALSE())*1000*-1)</f>
        <v>-48472000</v>
      </c>
      <c r="M104" s="30" t="n">
        <f aca="false">VLOOKUP(K104,'NG Summary by Day'!$L$21:$N$480,3,FALSE())</f>
        <v>-48086063.0925301</v>
      </c>
      <c r="N104" s="82" t="n">
        <f aca="false">L104-M104</f>
        <v>-385936.907469898</v>
      </c>
      <c r="O104" s="83" t="n">
        <f aca="false">(VLOOKUP(K104,$A$3:$D$465,3,FALSE()))*1000*-1</f>
        <v>-9924000</v>
      </c>
      <c r="P104" s="30" t="s">
        <v>34</v>
      </c>
      <c r="Q104" s="82"/>
      <c r="R104" s="83" t="n">
        <f aca="false">(VLOOKUP(K104,'BNK Org Sheet'!$A$2:$D$464,4,FALSE()))*1000*-1</f>
        <v>-51770453.9719784</v>
      </c>
      <c r="S104" s="30" t="n">
        <f aca="false">VLOOKUP(K104,CORP!$A$14:$D4626,3,FALSE())</f>
        <v>-52440148.4494353</v>
      </c>
      <c r="T104" s="84" t="n">
        <f aca="false">R104-S104</f>
        <v>669694.477456905</v>
      </c>
      <c r="V104" s="83" t="n">
        <f aca="false">(VLOOKUP(K104,'BNK Org Sheet'!$F$2:$I$464,2,FALSE()))*1000</f>
        <v>10943000</v>
      </c>
      <c r="W104" s="30" t="n">
        <f aca="false">VLOOKUP(K104,'NG Summary by Day'!$T$20:$W$486,4,FALSE())</f>
        <v>6485843.0783</v>
      </c>
      <c r="X104" s="85" t="n">
        <f aca="false">V104-W104</f>
        <v>4457156.9217</v>
      </c>
      <c r="Y104" s="83" t="n">
        <f aca="false">VLOOKUP(K104,'BNK Org Sheet'!$F$2:$I$464,3,FALSE())*1000</f>
        <v>11536396.4761602</v>
      </c>
      <c r="Z104" s="30" t="s">
        <v>35</v>
      </c>
      <c r="AA104" s="82"/>
      <c r="AB104" s="83" t="n">
        <f aca="false">VLOOKUP(K104,'BNK Org Sheet'!$F$2:$I$464,4,FALSE())*1000</f>
        <v>25276121.5481329</v>
      </c>
      <c r="AC104" s="30" t="n">
        <f aca="false">VLOOKUP(K104,'NG Summary by Day'!$AG$20:$AJ$532,4,FALSE())</f>
        <v>15860186.3759899</v>
      </c>
      <c r="AD104" s="85" t="n">
        <f aca="false">AB104-AC104</f>
        <v>9415935.17214298</v>
      </c>
    </row>
    <row r="105" customFormat="false" ht="12.75" hidden="false" customHeight="false" outlineLevel="0" collapsed="false">
      <c r="A105" s="48" t="n">
        <v>36671</v>
      </c>
      <c r="B105" s="61" t="n">
        <v>38242</v>
      </c>
      <c r="C105" s="61" t="n">
        <v>16863</v>
      </c>
      <c r="D105" s="61" t="n">
        <v>44429.7512597876</v>
      </c>
      <c r="E105" s="61"/>
      <c r="F105" s="61" t="n">
        <v>26401</v>
      </c>
      <c r="G105" s="61" t="n">
        <v>25497.3416917532</v>
      </c>
      <c r="H105" s="61" t="n">
        <v>45265.5747315558</v>
      </c>
      <c r="J105" s="86" t="n">
        <v>36676</v>
      </c>
      <c r="K105" s="76" t="n">
        <v>36676</v>
      </c>
      <c r="L105" s="83" t="n">
        <f aca="false">(VLOOKUP(K105,$A$3:$D$465,2,FALSE())*1000*-1)</f>
        <v>-36672000</v>
      </c>
      <c r="M105" s="30" t="n">
        <f aca="false">VLOOKUP(K105,'NG Summary by Day'!$L$21:$N$480,3,FALSE())</f>
        <v>-29439969.3427403</v>
      </c>
      <c r="N105" s="82" t="n">
        <f aca="false">L105-M105</f>
        <v>-7232030.6572597</v>
      </c>
      <c r="O105" s="83" t="n">
        <f aca="false">(VLOOKUP(K105,$A$3:$D$465,3,FALSE()))*1000*-1</f>
        <v>-16542000</v>
      </c>
      <c r="P105" s="30" t="s">
        <v>34</v>
      </c>
      <c r="Q105" s="82"/>
      <c r="R105" s="83" t="n">
        <f aca="false">(VLOOKUP(K105,'BNK Org Sheet'!$A$2:$D$464,4,FALSE()))*1000*-1</f>
        <v>-43076492.8399629</v>
      </c>
      <c r="S105" s="30" t="n">
        <f aca="false">VLOOKUP(K105,CORP!$A$14:$D4627,3,FALSE())</f>
        <v>-41104544.7047105</v>
      </c>
      <c r="T105" s="84" t="n">
        <f aca="false">R105-S105</f>
        <v>-1971948.13525245</v>
      </c>
      <c r="V105" s="83" t="n">
        <f aca="false">(VLOOKUP(K105,'BNK Org Sheet'!$F$2:$I$464,2,FALSE()))*1000</f>
        <v>9913000</v>
      </c>
      <c r="W105" s="30" t="n">
        <f aca="false">VLOOKUP(K105,'NG Summary by Day'!$T$20:$W$486,4,FALSE())</f>
        <v>4162954.3878</v>
      </c>
      <c r="X105" s="85" t="n">
        <f aca="false">V105-W105</f>
        <v>5750045.6122</v>
      </c>
      <c r="Y105" s="83" t="n">
        <f aca="false">VLOOKUP(K105,'BNK Org Sheet'!$F$2:$I$464,3,FALSE())*1000</f>
        <v>4080512.63164632</v>
      </c>
      <c r="Z105" s="30" t="s">
        <v>35</v>
      </c>
      <c r="AA105" s="82"/>
      <c r="AB105" s="83" t="n">
        <f aca="false">VLOOKUP(K105,'BNK Org Sheet'!$F$2:$I$464,4,FALSE())*1000</f>
        <v>3271529.94019365</v>
      </c>
      <c r="AC105" s="30" t="n">
        <f aca="false">VLOOKUP(K105,'NG Summary by Day'!$AG$20:$AJ$532,4,FALSE())</f>
        <v>10833647.9968275</v>
      </c>
      <c r="AD105" s="85" t="n">
        <f aca="false">AB105-AC105</f>
        <v>-7562118.05663385</v>
      </c>
    </row>
    <row r="106" customFormat="false" ht="12.75" hidden="false" customHeight="false" outlineLevel="0" collapsed="false">
      <c r="A106" s="48" t="n">
        <v>36672</v>
      </c>
      <c r="B106" s="61" t="n">
        <v>48472</v>
      </c>
      <c r="C106" s="61" t="n">
        <v>9924</v>
      </c>
      <c r="D106" s="61" t="n">
        <v>51770.4539719784</v>
      </c>
      <c r="E106" s="61"/>
      <c r="F106" s="61" t="n">
        <v>10943</v>
      </c>
      <c r="G106" s="61" t="n">
        <v>11536.3964761602</v>
      </c>
      <c r="H106" s="61" t="n">
        <v>25276.1215481329</v>
      </c>
      <c r="J106" s="86" t="n">
        <v>36677</v>
      </c>
      <c r="K106" s="76" t="n">
        <v>36677</v>
      </c>
      <c r="L106" s="83" t="n">
        <f aca="false">(VLOOKUP(K106,$A$3:$D$465,2,FALSE())*1000*-1)</f>
        <v>-39563000</v>
      </c>
      <c r="M106" s="30" t="n">
        <f aca="false">VLOOKUP(K106,'NG Summary by Day'!$L$21:$N$480,3,FALSE())</f>
        <v>-31207224.5450681</v>
      </c>
      <c r="N106" s="82" t="n">
        <f aca="false">L106-M106</f>
        <v>-8355775.4549319</v>
      </c>
      <c r="O106" s="83" t="n">
        <f aca="false">(VLOOKUP(K106,$A$3:$D$465,3,FALSE()))*1000*-1</f>
        <v>-18958000</v>
      </c>
      <c r="P106" s="30" t="s">
        <v>34</v>
      </c>
      <c r="Q106" s="82"/>
      <c r="R106" s="83" t="n">
        <f aca="false">(VLOOKUP(K106,'BNK Org Sheet'!$A$2:$D$464,4,FALSE()))*1000*-1</f>
        <v>-46501268.5633414</v>
      </c>
      <c r="S106" s="30" t="n">
        <f aca="false">VLOOKUP(K106,CORP!$A$14:$D4628,3,FALSE())</f>
        <v>-46324606.1509234</v>
      </c>
      <c r="T106" s="84" t="n">
        <f aca="false">R106-S106</f>
        <v>-176662.412417963</v>
      </c>
      <c r="V106" s="83" t="n">
        <f aca="false">(VLOOKUP(K106,'BNK Org Sheet'!$F$2:$I$464,2,FALSE()))*1000</f>
        <v>-15257000</v>
      </c>
      <c r="W106" s="30" t="n">
        <f aca="false">VLOOKUP(K106,'NG Summary by Day'!$T$20:$W$486,4,FALSE())</f>
        <v>-7793264.6526</v>
      </c>
      <c r="X106" s="85" t="n">
        <f aca="false">V106-W106</f>
        <v>-7463735.3474</v>
      </c>
      <c r="Y106" s="83" t="n">
        <f aca="false">VLOOKUP(K106,'BNK Org Sheet'!$F$2:$I$464,3,FALSE())*1000</f>
        <v>150912.656962628</v>
      </c>
      <c r="Z106" s="30" t="s">
        <v>35</v>
      </c>
      <c r="AA106" s="82"/>
      <c r="AB106" s="83" t="n">
        <f aca="false">VLOOKUP(K106,'BNK Org Sheet'!$F$2:$I$464,4,FALSE())*1000</f>
        <v>-3224569.65131871</v>
      </c>
      <c r="AC106" s="30" t="n">
        <f aca="false">VLOOKUP(K106,'NG Summary by Day'!$AG$20:$AJ$532,4,FALSE())</f>
        <v>-14811635.3590934</v>
      </c>
      <c r="AD106" s="85" t="n">
        <f aca="false">AB106-AC106</f>
        <v>11587065.7077747</v>
      </c>
    </row>
    <row r="107" customFormat="false" ht="12.75" hidden="false" customHeight="false" outlineLevel="0" collapsed="false">
      <c r="A107" s="48" t="n">
        <v>36675</v>
      </c>
      <c r="B107" s="61" t="n">
        <v>48472</v>
      </c>
      <c r="C107" s="61" t="n">
        <v>9924</v>
      </c>
      <c r="D107" s="61" t="n">
        <v>51715.8676274964</v>
      </c>
      <c r="E107" s="61"/>
      <c r="F107" s="61" t="n">
        <v>0</v>
      </c>
      <c r="G107" s="61" t="n">
        <v>0</v>
      </c>
      <c r="H107" s="61" t="n">
        <v>264.408984032081</v>
      </c>
      <c r="J107" s="86" t="n">
        <v>36678</v>
      </c>
      <c r="K107" s="76" t="n">
        <v>36678</v>
      </c>
      <c r="L107" s="83" t="n">
        <f aca="false">(VLOOKUP(K107,$A$3:$D$465,2,FALSE())*1000*-1)</f>
        <v>-34940000</v>
      </c>
      <c r="M107" s="30" t="n">
        <f aca="false">VLOOKUP(K107,'NG Summary by Day'!$L$21:$N$480,3,FALSE())</f>
        <v>-34939573.1786577</v>
      </c>
      <c r="N107" s="82" t="n">
        <f aca="false">L107-M107</f>
        <v>-426.821342296898</v>
      </c>
      <c r="O107" s="83" t="n">
        <f aca="false">(VLOOKUP(K107,$A$3:$D$465,3,FALSE()))*1000*-1</f>
        <v>-18414000</v>
      </c>
      <c r="P107" s="30" t="s">
        <v>34</v>
      </c>
      <c r="Q107" s="82"/>
      <c r="R107" s="83" t="n">
        <f aca="false">(VLOOKUP(K107,'BNK Org Sheet'!$A$2:$D$464,4,FALSE()))*1000*-1</f>
        <v>-42333887.4173645</v>
      </c>
      <c r="S107" s="30" t="n">
        <f aca="false">VLOOKUP(K107,CORP!$A$14:$D4629,3,FALSE())</f>
        <v>-39832654.2218438</v>
      </c>
      <c r="T107" s="84" t="n">
        <f aca="false">R107-S107</f>
        <v>-2501233.19552069</v>
      </c>
      <c r="V107" s="83" t="n">
        <f aca="false">(VLOOKUP(K107,'BNK Org Sheet'!$F$2:$I$464,2,FALSE()))*1000</f>
        <v>-12761000</v>
      </c>
      <c r="W107" s="30" t="e">
        <f aca="false">VLOOKUP(K107,'NG Summary by Day'!$T$20:$W$486,4,FALSE())</f>
        <v>#N/A</v>
      </c>
      <c r="X107" s="85" t="e">
        <f aca="false">V107-W107</f>
        <v>#N/A</v>
      </c>
      <c r="Y107" s="83" t="n">
        <f aca="false">VLOOKUP(K107,'BNK Org Sheet'!$F$2:$I$464,3,FALSE())*1000</f>
        <v>-9535433.90036661</v>
      </c>
      <c r="Z107" s="30" t="s">
        <v>35</v>
      </c>
      <c r="AA107" s="82"/>
      <c r="AB107" s="83" t="n">
        <f aca="false">VLOOKUP(K107,'BNK Org Sheet'!$F$2:$I$464,4,FALSE())*1000</f>
        <v>2670943.80309384</v>
      </c>
      <c r="AC107" s="30" t="n">
        <f aca="false">VLOOKUP(K107,'NG Summary by Day'!$AG$20:$AJ$532,4,FALSE())</f>
        <v>-811676252.228788</v>
      </c>
      <c r="AD107" s="85" t="n">
        <f aca="false">AB107-AC107</f>
        <v>814347196.031882</v>
      </c>
    </row>
    <row r="108" customFormat="false" ht="12.75" hidden="false" customHeight="false" outlineLevel="0" collapsed="false">
      <c r="A108" s="48" t="n">
        <v>36676</v>
      </c>
      <c r="B108" s="61" t="n">
        <v>36672</v>
      </c>
      <c r="C108" s="61" t="n">
        <v>16542</v>
      </c>
      <c r="D108" s="61" t="n">
        <v>43076.4928399629</v>
      </c>
      <c r="E108" s="61"/>
      <c r="F108" s="61" t="n">
        <v>9913</v>
      </c>
      <c r="G108" s="61" t="n">
        <v>4080.51263164632</v>
      </c>
      <c r="H108" s="61" t="n">
        <v>3271.52994019365</v>
      </c>
      <c r="J108" s="86" t="n">
        <v>36679</v>
      </c>
      <c r="K108" s="76" t="n">
        <v>36679</v>
      </c>
      <c r="L108" s="83" t="n">
        <f aca="false">(VLOOKUP(K108,$A$3:$D$465,2,FALSE())*1000*-1)</f>
        <v>-32133000</v>
      </c>
      <c r="M108" s="30" t="n">
        <f aca="false">VLOOKUP(K108,'NG Summary by Day'!$L$21:$N$480,3,FALSE())</f>
        <v>-32132841.8912531</v>
      </c>
      <c r="N108" s="82" t="n">
        <f aca="false">L108-M108</f>
        <v>-158.108746901155</v>
      </c>
      <c r="O108" s="83" t="n">
        <f aca="false">(VLOOKUP(K108,$A$3:$D$465,3,FALSE()))*1000*-1</f>
        <v>-17407000</v>
      </c>
      <c r="P108" s="30" t="s">
        <v>34</v>
      </c>
      <c r="Q108" s="82"/>
      <c r="R108" s="83" t="n">
        <f aca="false">(VLOOKUP(K108,'BNK Org Sheet'!$A$2:$D$464,4,FALSE()))*1000*-1</f>
        <v>-39712160.9517962</v>
      </c>
      <c r="S108" s="30" t="n">
        <f aca="false">VLOOKUP(K108,CORP!$A$14:$D4630,3,FALSE())</f>
        <v>-37848512.4127232</v>
      </c>
      <c r="T108" s="84" t="n">
        <f aca="false">R108-S108</f>
        <v>-1863648.53907297</v>
      </c>
      <c r="V108" s="83" t="n">
        <f aca="false">(VLOOKUP(K108,'BNK Org Sheet'!$F$2:$I$464,2,FALSE()))*1000</f>
        <v>-5600000</v>
      </c>
      <c r="W108" s="30" t="e">
        <f aca="false">VLOOKUP(K108,'NG Summary by Day'!$T$20:$W$486,4,FALSE())</f>
        <v>#N/A</v>
      </c>
      <c r="X108" s="85" t="e">
        <f aca="false">V108-W108</f>
        <v>#N/A</v>
      </c>
      <c r="Y108" s="83" t="n">
        <f aca="false">VLOOKUP(K108,'BNK Org Sheet'!$F$2:$I$464,3,FALSE())*1000</f>
        <v>7724469.32616371</v>
      </c>
      <c r="Z108" s="30" t="s">
        <v>35</v>
      </c>
      <c r="AA108" s="82"/>
      <c r="AB108" s="83" t="n">
        <f aca="false">VLOOKUP(K108,'BNK Org Sheet'!$F$2:$I$464,4,FALSE())*1000</f>
        <v>87972.9901417985</v>
      </c>
      <c r="AC108" s="30" t="n">
        <f aca="false">VLOOKUP(K108,'NG Summary by Day'!$AG$20:$AJ$532,4,FALSE())</f>
        <v>193767576.460816</v>
      </c>
      <c r="AD108" s="85" t="n">
        <f aca="false">AB108-AC108</f>
        <v>-193679603.470674</v>
      </c>
    </row>
    <row r="109" customFormat="false" ht="12.75" hidden="false" customHeight="false" outlineLevel="0" collapsed="false">
      <c r="A109" s="48" t="n">
        <v>36677</v>
      </c>
      <c r="B109" s="61" t="n">
        <v>39563</v>
      </c>
      <c r="C109" s="61" t="n">
        <v>18958</v>
      </c>
      <c r="D109" s="61" t="n">
        <v>46501.2685633414</v>
      </c>
      <c r="E109" s="61"/>
      <c r="F109" s="61" t="n">
        <v>-15257</v>
      </c>
      <c r="G109" s="61" t="n">
        <v>150.912656962628</v>
      </c>
      <c r="H109" s="61" t="n">
        <v>-3224.56965131871</v>
      </c>
      <c r="J109" s="86" t="n">
        <v>36682</v>
      </c>
      <c r="K109" s="76" t="n">
        <v>36682</v>
      </c>
      <c r="L109" s="83" t="n">
        <f aca="false">(VLOOKUP(K109,$A$3:$D$465,2,FALSE())*1000*-1)</f>
        <v>-42885000</v>
      </c>
      <c r="M109" s="30" t="n">
        <f aca="false">VLOOKUP(K109,'NG Summary by Day'!$L$21:$N$480,3,FALSE())</f>
        <v>-44129711.1820792</v>
      </c>
      <c r="N109" s="82" t="n">
        <f aca="false">L109-M109</f>
        <v>1244711.1820792</v>
      </c>
      <c r="O109" s="83" t="n">
        <f aca="false">(VLOOKUP(K109,$A$3:$D$465,3,FALSE()))*1000*-1</f>
        <v>-19632000</v>
      </c>
      <c r="P109" s="30" t="s">
        <v>34</v>
      </c>
      <c r="Q109" s="82"/>
      <c r="R109" s="83" t="n">
        <f aca="false">(VLOOKUP(K109,'BNK Org Sheet'!$A$2:$D$464,4,FALSE()))*1000*-1</f>
        <v>-49795628.416956</v>
      </c>
      <c r="S109" s="30" t="n">
        <f aca="false">VLOOKUP(K109,CORP!$A$14:$D4631,3,FALSE())</f>
        <v>-50442659.3133143</v>
      </c>
      <c r="T109" s="84" t="n">
        <f aca="false">R109-S109</f>
        <v>647030.896358259</v>
      </c>
      <c r="V109" s="83" t="n">
        <f aca="false">(VLOOKUP(K109,'BNK Org Sheet'!$F$2:$I$464,2,FALSE()))*1000</f>
        <v>43953000</v>
      </c>
      <c r="W109" s="30" t="e">
        <f aca="false">VLOOKUP(K109,'NG Summary by Day'!$T$20:$W$486,4,FALSE())</f>
        <v>#N/A</v>
      </c>
      <c r="X109" s="85" t="e">
        <f aca="false">V109-W109</f>
        <v>#N/A</v>
      </c>
      <c r="Y109" s="83" t="n">
        <f aca="false">VLOOKUP(K109,'BNK Org Sheet'!$F$2:$I$464,3,FALSE())*1000</f>
        <v>4249342.18424114</v>
      </c>
      <c r="Z109" s="30" t="s">
        <v>35</v>
      </c>
      <c r="AA109" s="82"/>
      <c r="AB109" s="83" t="n">
        <f aca="false">VLOOKUP(K109,'BNK Org Sheet'!$F$2:$I$464,4,FALSE())*1000</f>
        <v>40870013.1525991</v>
      </c>
      <c r="AC109" s="30" t="n">
        <f aca="false">VLOOKUP(K109,'NG Summary by Day'!$AG$20:$AJ$532,4,FALSE())</f>
        <v>334255506.363165</v>
      </c>
      <c r="AD109" s="85" t="n">
        <f aca="false">AB109-AC109</f>
        <v>-293385493.210566</v>
      </c>
    </row>
    <row r="110" customFormat="false" ht="12.75" hidden="false" customHeight="false" outlineLevel="0" collapsed="false">
      <c r="A110" s="48" t="n">
        <v>36678</v>
      </c>
      <c r="B110" s="61" t="n">
        <v>34940</v>
      </c>
      <c r="C110" s="61" t="n">
        <v>18414</v>
      </c>
      <c r="D110" s="61" t="n">
        <v>42333.8874173645</v>
      </c>
      <c r="E110" s="61"/>
      <c r="F110" s="61" t="n">
        <v>-12761</v>
      </c>
      <c r="G110" s="61" t="n">
        <v>-9535.43390036661</v>
      </c>
      <c r="H110" s="61" t="n">
        <v>2670.94380309384</v>
      </c>
      <c r="J110" s="86" t="n">
        <v>36683</v>
      </c>
      <c r="K110" s="76" t="n">
        <v>36683</v>
      </c>
      <c r="L110" s="83" t="n">
        <f aca="false">(VLOOKUP(K110,$A$3:$D$465,2,FALSE())*1000*-1)</f>
        <v>-51896000</v>
      </c>
      <c r="M110" s="30" t="n">
        <f aca="false">VLOOKUP(K110,'NG Summary by Day'!$L$21:$N$480,3,FALSE())</f>
        <v>-51928290.5548673</v>
      </c>
      <c r="N110" s="82" t="n">
        <f aca="false">L110-M110</f>
        <v>32290.5548673049</v>
      </c>
      <c r="O110" s="83" t="n">
        <f aca="false">(VLOOKUP(K110,$A$3:$D$465,3,FALSE()))*1000*-1</f>
        <v>-18564000</v>
      </c>
      <c r="P110" s="30" t="s">
        <v>34</v>
      </c>
      <c r="Q110" s="82"/>
      <c r="R110" s="83" t="n">
        <f aca="false">(VLOOKUP(K110,'BNK Org Sheet'!$A$2:$D$464,4,FALSE()))*1000*-1</f>
        <v>-57363700.0124629</v>
      </c>
      <c r="S110" s="30" t="n">
        <f aca="false">VLOOKUP(K110,CORP!$A$14:$D4632,3,FALSE())</f>
        <v>-57803046.8387701</v>
      </c>
      <c r="T110" s="84" t="n">
        <f aca="false">R110-S110</f>
        <v>439346.826307237</v>
      </c>
      <c r="V110" s="83" t="n">
        <f aca="false">(VLOOKUP(K110,'BNK Org Sheet'!$F$2:$I$464,2,FALSE()))*1000</f>
        <v>-11781000</v>
      </c>
      <c r="W110" s="30" t="e">
        <f aca="false">VLOOKUP(K110,'NG Summary by Day'!$T$20:$W$486,4,FALSE())</f>
        <v>#N/A</v>
      </c>
      <c r="X110" s="85" t="e">
        <f aca="false">V110-W110</f>
        <v>#N/A</v>
      </c>
      <c r="Y110" s="83" t="n">
        <f aca="false">VLOOKUP(K110,'BNK Org Sheet'!$F$2:$I$464,3,FALSE())*1000</f>
        <v>6017086.03418663</v>
      </c>
      <c r="Z110" s="30" t="s">
        <v>35</v>
      </c>
      <c r="AA110" s="82"/>
      <c r="AB110" s="83" t="n">
        <f aca="false">VLOOKUP(K110,'BNK Org Sheet'!$F$2:$I$464,4,FALSE())*1000</f>
        <v>-4591986.15410387</v>
      </c>
      <c r="AC110" s="30" t="n">
        <f aca="false">VLOOKUP(K110,'NG Summary by Day'!$AG$20:$AJ$532,4,FALSE())</f>
        <v>-58968664.5639306</v>
      </c>
      <c r="AD110" s="85" t="n">
        <f aca="false">AB110-AC110</f>
        <v>54376678.4098267</v>
      </c>
    </row>
    <row r="111" customFormat="false" ht="12.75" hidden="false" customHeight="false" outlineLevel="0" collapsed="false">
      <c r="A111" s="48" t="n">
        <v>36679</v>
      </c>
      <c r="B111" s="61" t="n">
        <v>32133</v>
      </c>
      <c r="C111" s="61" t="n">
        <v>17407</v>
      </c>
      <c r="D111" s="61" t="n">
        <v>39712.1609517962</v>
      </c>
      <c r="E111" s="61"/>
      <c r="F111" s="61" t="n">
        <v>-5600</v>
      </c>
      <c r="G111" s="61" t="n">
        <v>7724.46932616371</v>
      </c>
      <c r="H111" s="61" t="n">
        <v>87.9729901417985</v>
      </c>
      <c r="J111" s="86" t="n">
        <v>36684</v>
      </c>
      <c r="K111" s="76" t="n">
        <v>36684</v>
      </c>
      <c r="L111" s="83" t="n">
        <f aca="false">(VLOOKUP(K111,$A$3:$D$465,2,FALSE())*1000*-1)</f>
        <v>-36110000</v>
      </c>
      <c r="M111" s="30" t="n">
        <f aca="false">VLOOKUP(K111,'NG Summary by Day'!$L$21:$N$480,3,FALSE())</f>
        <v>-36157730.1904974</v>
      </c>
      <c r="N111" s="82" t="n">
        <f aca="false">L111-M111</f>
        <v>47730.1904973984</v>
      </c>
      <c r="O111" s="83" t="n">
        <f aca="false">(VLOOKUP(K111,$A$3:$D$465,3,FALSE()))*1000*-1</f>
        <v>-18541000</v>
      </c>
      <c r="P111" s="30" t="s">
        <v>34</v>
      </c>
      <c r="Q111" s="82"/>
      <c r="R111" s="83" t="n">
        <f aca="false">(VLOOKUP(K111,'BNK Org Sheet'!$A$2:$D$464,4,FALSE()))*1000*-1</f>
        <v>-43709748.6519857</v>
      </c>
      <c r="S111" s="30" t="n">
        <f aca="false">VLOOKUP(K111,CORP!$A$14:$D4633,3,FALSE())</f>
        <v>-42633373.3164948</v>
      </c>
      <c r="T111" s="84" t="n">
        <f aca="false">R111-S111</f>
        <v>-1076375.33549085</v>
      </c>
      <c r="V111" s="83" t="n">
        <f aca="false">(VLOOKUP(K111,'BNK Org Sheet'!$F$2:$I$464,2,FALSE()))*1000</f>
        <v>-30873000</v>
      </c>
      <c r="W111" s="30" t="e">
        <f aca="false">VLOOKUP(K111,'NG Summary by Day'!$T$20:$W$486,4,FALSE())</f>
        <v>#N/A</v>
      </c>
      <c r="X111" s="85" t="e">
        <f aca="false">V111-W111</f>
        <v>#N/A</v>
      </c>
      <c r="Y111" s="83" t="n">
        <f aca="false">VLOOKUP(K111,'BNK Org Sheet'!$F$2:$I$464,3,FALSE())*1000</f>
        <v>-3350679.16660131</v>
      </c>
      <c r="Z111" s="30" t="s">
        <v>35</v>
      </c>
      <c r="AA111" s="82"/>
      <c r="AB111" s="83" t="n">
        <f aca="false">VLOOKUP(K111,'BNK Org Sheet'!$F$2:$I$464,4,FALSE())*1000</f>
        <v>-30967154.2345958</v>
      </c>
      <c r="AC111" s="30" t="n">
        <f aca="false">VLOOKUP(K111,'NG Summary by Day'!$AG$20:$AJ$532,4,FALSE())</f>
        <v>-130722358.37362</v>
      </c>
      <c r="AD111" s="85" t="n">
        <f aca="false">AB111-AC111</f>
        <v>99755204.1390242</v>
      </c>
    </row>
    <row r="112" customFormat="false" ht="12.75" hidden="false" customHeight="false" outlineLevel="0" collapsed="false">
      <c r="A112" s="48" t="n">
        <v>36682</v>
      </c>
      <c r="B112" s="61" t="n">
        <v>42885</v>
      </c>
      <c r="C112" s="61" t="n">
        <v>19632</v>
      </c>
      <c r="D112" s="61" t="n">
        <v>49795.628416956</v>
      </c>
      <c r="E112" s="61"/>
      <c r="F112" s="61" t="n">
        <v>43953</v>
      </c>
      <c r="G112" s="61" t="n">
        <v>4249.34218424114</v>
      </c>
      <c r="H112" s="61" t="n">
        <v>40870.0131525991</v>
      </c>
      <c r="J112" s="86" t="n">
        <v>36685</v>
      </c>
      <c r="K112" s="76" t="n">
        <v>36685</v>
      </c>
      <c r="L112" s="83" t="n">
        <f aca="false">(VLOOKUP(K112,$A$3:$D$465,2,FALSE())*1000*-1)</f>
        <v>-36227000</v>
      </c>
      <c r="M112" s="30" t="n">
        <f aca="false">VLOOKUP(K112,'NG Summary by Day'!$L$21:$N$480,3,FALSE())</f>
        <v>-37169548.9066132</v>
      </c>
      <c r="N112" s="82" t="n">
        <f aca="false">L112-M112</f>
        <v>942548.906613201</v>
      </c>
      <c r="O112" s="83" t="n">
        <f aca="false">(VLOOKUP(K112,$A$3:$D$465,3,FALSE()))*1000*-1</f>
        <v>-18995000</v>
      </c>
      <c r="P112" s="30" t="s">
        <v>34</v>
      </c>
      <c r="Q112" s="82"/>
      <c r="R112" s="83" t="n">
        <f aca="false">(VLOOKUP(K112,'BNK Org Sheet'!$A$2:$D$464,4,FALSE()))*1000*-1</f>
        <v>-43766503.7967716</v>
      </c>
      <c r="S112" s="30" t="n">
        <f aca="false">VLOOKUP(K112,CORP!$A$14:$D4634,3,FALSE())</f>
        <v>-43233211.4486711</v>
      </c>
      <c r="T112" s="84" t="n">
        <f aca="false">R112-S112</f>
        <v>-533292.348100513</v>
      </c>
      <c r="V112" s="83" t="n">
        <f aca="false">(VLOOKUP(K112,'BNK Org Sheet'!$F$2:$I$464,2,FALSE()))*1000</f>
        <v>8227000</v>
      </c>
      <c r="W112" s="30" t="e">
        <f aca="false">VLOOKUP(K112,'NG Summary by Day'!$T$20:$W$486,4,FALSE())</f>
        <v>#N/A</v>
      </c>
      <c r="X112" s="85" t="e">
        <f aca="false">V112-W112</f>
        <v>#N/A</v>
      </c>
      <c r="Y112" s="83" t="n">
        <f aca="false">VLOOKUP(K112,'BNK Org Sheet'!$F$2:$I$464,3,FALSE())*1000</f>
        <v>26768027.7969061</v>
      </c>
      <c r="Z112" s="30" t="s">
        <v>35</v>
      </c>
      <c r="AA112" s="82"/>
      <c r="AB112" s="83" t="n">
        <f aca="false">VLOOKUP(K112,'BNK Org Sheet'!$F$2:$I$464,4,FALSE())*1000</f>
        <v>46559122.6410613</v>
      </c>
      <c r="AC112" s="30" t="n">
        <f aca="false">VLOOKUP(K112,'NG Summary by Day'!$AG$20:$AJ$532,4,FALSE())</f>
        <v>-169593474.632123</v>
      </c>
      <c r="AD112" s="85" t="n">
        <f aca="false">AB112-AC112</f>
        <v>216152597.273184</v>
      </c>
    </row>
    <row r="113" customFormat="false" ht="12.75" hidden="false" customHeight="false" outlineLevel="0" collapsed="false">
      <c r="A113" s="48" t="n">
        <v>36683</v>
      </c>
      <c r="B113" s="61" t="n">
        <v>51896</v>
      </c>
      <c r="C113" s="61" t="n">
        <v>18564</v>
      </c>
      <c r="D113" s="61" t="n">
        <v>57363.7000124629</v>
      </c>
      <c r="E113" s="61"/>
      <c r="F113" s="61" t="n">
        <v>-11781</v>
      </c>
      <c r="G113" s="61" t="n">
        <v>6017.08603418663</v>
      </c>
      <c r="H113" s="61" t="n">
        <v>-4591.98615410387</v>
      </c>
      <c r="J113" s="86" t="n">
        <v>36686</v>
      </c>
      <c r="K113" s="76" t="n">
        <v>36686</v>
      </c>
      <c r="L113" s="83" t="n">
        <f aca="false">(VLOOKUP(K113,$A$3:$D$465,2,FALSE())*1000*-1)</f>
        <v>-36587000</v>
      </c>
      <c r="M113" s="30" t="n">
        <f aca="false">VLOOKUP(K113,'NG Summary by Day'!$L$21:$N$480,3,FALSE())</f>
        <v>-36587107.9140038</v>
      </c>
      <c r="N113" s="82" t="n">
        <f aca="false">L113-M113</f>
        <v>107.914003796875</v>
      </c>
      <c r="O113" s="83" t="n">
        <f aca="false">(VLOOKUP(K113,$A$3:$D$465,3,FALSE()))*1000*-1</f>
        <v>-19134000</v>
      </c>
      <c r="P113" s="30" t="s">
        <v>34</v>
      </c>
      <c r="Q113" s="82"/>
      <c r="R113" s="83" t="n">
        <f aca="false">(VLOOKUP(K113,'BNK Org Sheet'!$A$2:$D$464,4,FALSE()))*1000*-1</f>
        <v>-44127530.6914725</v>
      </c>
      <c r="S113" s="30" t="n">
        <f aca="false">VLOOKUP(K113,CORP!$A$14:$D4635,3,FALSE())</f>
        <v>-43210961.3181394</v>
      </c>
      <c r="T113" s="84" t="n">
        <f aca="false">R113-S113</f>
        <v>-916569.373333134</v>
      </c>
      <c r="V113" s="83" t="n">
        <f aca="false">(VLOOKUP(K113,'BNK Org Sheet'!$F$2:$I$464,2,FALSE()))*1000</f>
        <v>14229000</v>
      </c>
      <c r="W113" s="30" t="e">
        <f aca="false">VLOOKUP(K113,'NG Summary by Day'!$T$20:$W$486,4,FALSE())</f>
        <v>#N/A</v>
      </c>
      <c r="X113" s="85" t="e">
        <f aca="false">V113-W113</f>
        <v>#N/A</v>
      </c>
      <c r="Y113" s="83" t="n">
        <f aca="false">VLOOKUP(K113,'BNK Org Sheet'!$F$2:$I$464,3,FALSE())*1000</f>
        <v>19175774.9362164</v>
      </c>
      <c r="Z113" s="30" t="s">
        <v>35</v>
      </c>
      <c r="AA113" s="82"/>
      <c r="AB113" s="83" t="n">
        <f aca="false">VLOOKUP(K113,'BNK Org Sheet'!$F$2:$I$464,4,FALSE())*1000</f>
        <v>43838101.5130843</v>
      </c>
      <c r="AC113" s="30" t="n">
        <f aca="false">VLOOKUP(K113,'NG Summary by Day'!$AG$20:$AJ$532,4,FALSE())</f>
        <v>-86351351.0239643</v>
      </c>
      <c r="AD113" s="85" t="n">
        <f aca="false">AB113-AC113</f>
        <v>130189452.537049</v>
      </c>
    </row>
    <row r="114" customFormat="false" ht="12.75" hidden="false" customHeight="false" outlineLevel="0" collapsed="false">
      <c r="A114" s="48" t="n">
        <v>36684</v>
      </c>
      <c r="B114" s="61" t="n">
        <v>36110</v>
      </c>
      <c r="C114" s="61" t="n">
        <v>18541</v>
      </c>
      <c r="D114" s="61" t="n">
        <v>43709.7486519857</v>
      </c>
      <c r="E114" s="61"/>
      <c r="F114" s="61" t="n">
        <v>-30873</v>
      </c>
      <c r="G114" s="61" t="n">
        <v>-3350.67916660131</v>
      </c>
      <c r="H114" s="61" t="n">
        <v>-30967.1542345958</v>
      </c>
      <c r="J114" s="86" t="n">
        <v>36689</v>
      </c>
      <c r="K114" s="76" t="n">
        <v>36689</v>
      </c>
      <c r="L114" s="83" t="n">
        <f aca="false">(VLOOKUP(K114,$A$3:$D$465,2,FALSE())*1000*-1)</f>
        <v>-40930000</v>
      </c>
      <c r="M114" s="30" t="n">
        <f aca="false">VLOOKUP(K114,'NG Summary by Day'!$L$21:$N$480,3,FALSE())</f>
        <v>-40939507.4839049</v>
      </c>
      <c r="N114" s="82" t="n">
        <f aca="false">L114-M114</f>
        <v>9507.48390489817</v>
      </c>
      <c r="O114" s="83" t="n">
        <f aca="false">(VLOOKUP(K114,$A$3:$D$465,3,FALSE()))*1000*-1</f>
        <v>-18480000</v>
      </c>
      <c r="P114" s="30" t="s">
        <v>34</v>
      </c>
      <c r="Q114" s="82"/>
      <c r="R114" s="83" t="n">
        <f aca="false">(VLOOKUP(K114,'BNK Org Sheet'!$A$2:$D$464,4,FALSE()))*1000*-1</f>
        <v>-47706696.2046697</v>
      </c>
      <c r="S114" s="30" t="n">
        <f aca="false">VLOOKUP(K114,CORP!$A$14:$D4636,3,FALSE())</f>
        <v>-46068031.7186963</v>
      </c>
      <c r="T114" s="84" t="n">
        <f aca="false">R114-S114</f>
        <v>-1638664.48597338</v>
      </c>
      <c r="V114" s="83" t="n">
        <f aca="false">(VLOOKUP(K114,'BNK Org Sheet'!$F$2:$I$464,2,FALSE()))*1000</f>
        <v>13311000</v>
      </c>
      <c r="W114" s="30" t="e">
        <f aca="false">VLOOKUP(K114,'NG Summary by Day'!$T$20:$W$486,4,FALSE())</f>
        <v>#N/A</v>
      </c>
      <c r="X114" s="85" t="e">
        <f aca="false">V114-W114</f>
        <v>#N/A</v>
      </c>
      <c r="Y114" s="83" t="n">
        <f aca="false">VLOOKUP(K114,'BNK Org Sheet'!$F$2:$I$464,3,FALSE())*1000</f>
        <v>25911851.6210464</v>
      </c>
      <c r="Z114" s="30" t="s">
        <v>35</v>
      </c>
      <c r="AA114" s="82"/>
      <c r="AB114" s="83" t="n">
        <f aca="false">VLOOKUP(K114,'BNK Org Sheet'!$F$2:$I$464,4,FALSE())*1000</f>
        <v>59918138.1513374</v>
      </c>
      <c r="AC114" s="30" t="n">
        <f aca="false">VLOOKUP(K114,'NG Summary by Day'!$AG$20:$AJ$532,4,FALSE())</f>
        <v>-105655667.632733</v>
      </c>
      <c r="AD114" s="85" t="n">
        <f aca="false">AB114-AC114</f>
        <v>165573805.78407</v>
      </c>
    </row>
    <row r="115" customFormat="false" ht="12.75" hidden="false" customHeight="false" outlineLevel="0" collapsed="false">
      <c r="A115" s="48" t="n">
        <v>36685</v>
      </c>
      <c r="B115" s="61" t="n">
        <v>36227</v>
      </c>
      <c r="C115" s="61" t="n">
        <v>18995</v>
      </c>
      <c r="D115" s="61" t="n">
        <v>43766.5037967716</v>
      </c>
      <c r="E115" s="61"/>
      <c r="F115" s="61" t="n">
        <v>8227</v>
      </c>
      <c r="G115" s="61" t="n">
        <v>26768.0277969061</v>
      </c>
      <c r="H115" s="61" t="n">
        <v>46559.1226410613</v>
      </c>
      <c r="J115" s="86" t="n">
        <v>36690</v>
      </c>
      <c r="K115" s="76" t="n">
        <v>36690</v>
      </c>
      <c r="L115" s="83" t="n">
        <f aca="false">(VLOOKUP(K115,$A$3:$D$465,2,FALSE())*1000*-1)</f>
        <v>-39529000</v>
      </c>
      <c r="M115" s="30" t="n">
        <f aca="false">VLOOKUP(K115,'NG Summary by Day'!$L$21:$N$480,3,FALSE())</f>
        <v>-39987725.7968153</v>
      </c>
      <c r="N115" s="82" t="n">
        <f aca="false">L115-M115</f>
        <v>458725.796815306</v>
      </c>
      <c r="O115" s="83" t="n">
        <f aca="false">(VLOOKUP(K115,$A$3:$D$465,3,FALSE()))*1000*-1</f>
        <v>-18582000</v>
      </c>
      <c r="P115" s="30" t="s">
        <v>34</v>
      </c>
      <c r="Q115" s="82"/>
      <c r="R115" s="83" t="n">
        <f aca="false">(VLOOKUP(K115,'BNK Org Sheet'!$A$2:$D$464,4,FALSE()))*1000*-1</f>
        <v>-46403365.9684323</v>
      </c>
      <c r="S115" s="30" t="n">
        <f aca="false">VLOOKUP(K115,CORP!$A$14:$D4637,3,FALSE())</f>
        <v>-45477681.05718</v>
      </c>
      <c r="T115" s="84" t="n">
        <f aca="false">R115-S115</f>
        <v>-925684.911252268</v>
      </c>
      <c r="V115" s="83" t="n">
        <f aca="false">(VLOOKUP(K115,'BNK Org Sheet'!$F$2:$I$464,2,FALSE()))*1000</f>
        <v>-4280000</v>
      </c>
      <c r="W115" s="30" t="n">
        <f aca="false">VLOOKUP(K115,'NG Summary by Day'!$T$20:$W$486,4,FALSE())</f>
        <v>98172617.8016</v>
      </c>
      <c r="X115" s="85" t="n">
        <f aca="false">V115-W115</f>
        <v>-102452617.8016</v>
      </c>
      <c r="Y115" s="83" t="n">
        <f aca="false">VLOOKUP(K115,'BNK Org Sheet'!$F$2:$I$464,3,FALSE())*1000</f>
        <v>21292417.6061397</v>
      </c>
      <c r="Z115" s="30" t="s">
        <v>35</v>
      </c>
      <c r="AA115" s="82"/>
      <c r="AB115" s="83" t="n">
        <f aca="false">VLOOKUP(K115,'BNK Org Sheet'!$F$2:$I$464,4,FALSE())*1000</f>
        <v>23390319.7849314</v>
      </c>
      <c r="AC115" s="30" t="n">
        <f aca="false">VLOOKUP(K115,'NG Summary by Day'!$AG$20:$AJ$532,4,FALSE())</f>
        <v>122559353.731079</v>
      </c>
      <c r="AD115" s="85" t="n">
        <f aca="false">AB115-AC115</f>
        <v>-99169033.9461476</v>
      </c>
    </row>
    <row r="116" customFormat="false" ht="12.75" hidden="false" customHeight="false" outlineLevel="0" collapsed="false">
      <c r="A116" s="48" t="n">
        <v>36686</v>
      </c>
      <c r="B116" s="61" t="n">
        <v>36587</v>
      </c>
      <c r="C116" s="61" t="n">
        <v>19134</v>
      </c>
      <c r="D116" s="61" t="n">
        <v>44127.5306914725</v>
      </c>
      <c r="E116" s="61"/>
      <c r="F116" s="61" t="n">
        <v>14229</v>
      </c>
      <c r="G116" s="61" t="n">
        <v>19175.7749362164</v>
      </c>
      <c r="H116" s="61" t="n">
        <v>43838.1015130843</v>
      </c>
      <c r="J116" s="86" t="n">
        <v>36691</v>
      </c>
      <c r="K116" s="76" t="n">
        <v>36691</v>
      </c>
      <c r="L116" s="83" t="n">
        <f aca="false">(VLOOKUP(K116,$A$3:$D$465,2,FALSE())*1000*-1)</f>
        <v>-34461000</v>
      </c>
      <c r="M116" s="30" t="n">
        <f aca="false">VLOOKUP(K116,'NG Summary by Day'!$L$21:$N$480,3,FALSE())</f>
        <v>-34460612.22428</v>
      </c>
      <c r="N116" s="82" t="n">
        <f aca="false">L116-M116</f>
        <v>-387.775720000267</v>
      </c>
      <c r="O116" s="83" t="n">
        <f aca="false">(VLOOKUP(K116,$A$3:$D$465,3,FALSE()))*1000*-1</f>
        <v>-19018000</v>
      </c>
      <c r="P116" s="30" t="s">
        <v>34</v>
      </c>
      <c r="Q116" s="82"/>
      <c r="R116" s="83" t="n">
        <f aca="false">(VLOOKUP(K116,'BNK Org Sheet'!$A$2:$D$464,4,FALSE()))*1000*-1</f>
        <v>-42305935.5820242</v>
      </c>
      <c r="S116" s="30" t="n">
        <f aca="false">VLOOKUP(K116,CORP!$A$14:$D4638,3,FALSE())</f>
        <v>-41579584.2329081</v>
      </c>
      <c r="T116" s="84" t="n">
        <f aca="false">R116-S116</f>
        <v>-726351.34911608</v>
      </c>
      <c r="V116" s="83" t="n">
        <f aca="false">(VLOOKUP(K116,'BNK Org Sheet'!$F$2:$I$464,2,FALSE()))*1000</f>
        <v>7823000</v>
      </c>
      <c r="W116" s="30" t="n">
        <f aca="false">VLOOKUP(K116,'NG Summary by Day'!$T$20:$W$486,4,FALSE())</f>
        <v>22500663.1369</v>
      </c>
      <c r="X116" s="85" t="n">
        <f aca="false">V116-W116</f>
        <v>-14677663.1369</v>
      </c>
      <c r="Y116" s="83" t="n">
        <f aca="false">VLOOKUP(K116,'BNK Org Sheet'!$F$2:$I$464,3,FALSE())*1000</f>
        <v>-26164220.4899078</v>
      </c>
      <c r="Z116" s="30" t="s">
        <v>35</v>
      </c>
      <c r="AA116" s="82"/>
      <c r="AB116" s="83" t="n">
        <f aca="false">VLOOKUP(K116,'BNK Org Sheet'!$F$2:$I$464,4,FALSE())*1000</f>
        <v>-13455393.9616111</v>
      </c>
      <c r="AC116" s="30" t="n">
        <f aca="false">VLOOKUP(K116,'NG Summary by Day'!$AG$20:$AJ$532,4,FALSE())</f>
        <v>-5169959.2909173</v>
      </c>
      <c r="AD116" s="85" t="n">
        <f aca="false">AB116-AC116</f>
        <v>-8285434.67069382</v>
      </c>
    </row>
    <row r="117" customFormat="false" ht="12.75" hidden="false" customHeight="false" outlineLevel="0" collapsed="false">
      <c r="A117" s="48" t="n">
        <v>36689</v>
      </c>
      <c r="B117" s="61" t="n">
        <v>40930</v>
      </c>
      <c r="C117" s="61" t="n">
        <v>18480</v>
      </c>
      <c r="D117" s="61" t="n">
        <v>47706.6962046697</v>
      </c>
      <c r="E117" s="61"/>
      <c r="F117" s="61" t="n">
        <v>13311</v>
      </c>
      <c r="G117" s="61" t="n">
        <v>25911.8516210464</v>
      </c>
      <c r="H117" s="61" t="n">
        <v>59918.1381513374</v>
      </c>
      <c r="J117" s="86" t="n">
        <v>36692</v>
      </c>
      <c r="K117" s="76" t="n">
        <v>36692</v>
      </c>
      <c r="L117" s="83" t="n">
        <f aca="false">(VLOOKUP(K117,$A$3:$D$465,2,FALSE())*1000*-1)</f>
        <v>-38697000</v>
      </c>
      <c r="M117" s="30" t="n">
        <f aca="false">VLOOKUP(K117,'NG Summary by Day'!$L$21:$N$480,3,FALSE())</f>
        <v>-35035659.8344497</v>
      </c>
      <c r="N117" s="82" t="n">
        <f aca="false">L117-M117</f>
        <v>-3661340.1655503</v>
      </c>
      <c r="O117" s="83" t="n">
        <f aca="false">(VLOOKUP(K117,$A$3:$D$465,3,FALSE()))*1000*-1</f>
        <v>-18879000</v>
      </c>
      <c r="P117" s="30" t="s">
        <v>34</v>
      </c>
      <c r="Q117" s="82"/>
      <c r="R117" s="83" t="n">
        <f aca="false">(VLOOKUP(K117,'BNK Org Sheet'!$A$2:$D$464,4,FALSE()))*1000*-1</f>
        <v>-45810855.5324971</v>
      </c>
      <c r="S117" s="30" t="n">
        <f aca="false">VLOOKUP(K117,CORP!$A$14:$D4639,3,FALSE())</f>
        <v>-42805644.6269573</v>
      </c>
      <c r="T117" s="84" t="n">
        <f aca="false">R117-S117</f>
        <v>-3005210.90553979</v>
      </c>
      <c r="V117" s="83" t="n">
        <f aca="false">(VLOOKUP(K117,'BNK Org Sheet'!$F$2:$I$464,2,FALSE()))*1000</f>
        <v>-2173000</v>
      </c>
      <c r="W117" s="30" t="e">
        <f aca="false">VLOOKUP(K117,'NG Summary by Day'!$T$20:$W$486,4,FALSE())</f>
        <v>#N/A</v>
      </c>
      <c r="X117" s="85" t="e">
        <f aca="false">V117-W117</f>
        <v>#N/A</v>
      </c>
      <c r="Y117" s="83" t="n">
        <f aca="false">VLOOKUP(K117,'BNK Org Sheet'!$F$2:$I$464,3,FALSE())*1000</f>
        <v>-8246942.59774215</v>
      </c>
      <c r="Z117" s="30" t="s">
        <v>35</v>
      </c>
      <c r="AA117" s="82"/>
      <c r="AB117" s="83" t="n">
        <f aca="false">VLOOKUP(K117,'BNK Org Sheet'!$F$2:$I$464,4,FALSE())*1000</f>
        <v>-25210214.5027449</v>
      </c>
      <c r="AC117" s="30" t="n">
        <f aca="false">VLOOKUP(K117,'NG Summary by Day'!$AG$20:$AJ$532,4,FALSE())</f>
        <v>321587766.897867</v>
      </c>
      <c r="AD117" s="85" t="n">
        <f aca="false">AB117-AC117</f>
        <v>-346797981.400612</v>
      </c>
    </row>
    <row r="118" customFormat="false" ht="12.75" hidden="false" customHeight="false" outlineLevel="0" collapsed="false">
      <c r="A118" s="48" t="n">
        <v>36690</v>
      </c>
      <c r="B118" s="61" t="n">
        <v>39529</v>
      </c>
      <c r="C118" s="61" t="n">
        <v>18582</v>
      </c>
      <c r="D118" s="61" t="n">
        <v>46403.3659684323</v>
      </c>
      <c r="E118" s="61"/>
      <c r="F118" s="61" t="n">
        <v>-4280</v>
      </c>
      <c r="G118" s="61" t="n">
        <v>21292.4176061397</v>
      </c>
      <c r="H118" s="61" t="n">
        <v>23390.3197849314</v>
      </c>
      <c r="J118" s="86" t="n">
        <v>36693</v>
      </c>
      <c r="K118" s="76" t="n">
        <v>36693</v>
      </c>
      <c r="L118" s="83" t="n">
        <f aca="false">(VLOOKUP(K118,$A$3:$D$465,2,FALSE())*1000*-1)</f>
        <v>-38697000</v>
      </c>
      <c r="M118" s="30" t="n">
        <f aca="false">VLOOKUP(K118,'NG Summary by Day'!$L$21:$N$480,3,FALSE())</f>
        <v>-38808621.3837637</v>
      </c>
      <c r="N118" s="82" t="n">
        <f aca="false">L118-M118</f>
        <v>111621.383763701</v>
      </c>
      <c r="O118" s="83" t="n">
        <f aca="false">(VLOOKUP(K118,$A$3:$D$465,3,FALSE()))*1000*-1</f>
        <v>-18879000</v>
      </c>
      <c r="P118" s="30" t="s">
        <v>34</v>
      </c>
      <c r="Q118" s="82"/>
      <c r="R118" s="83" t="n">
        <f aca="false">(VLOOKUP(K118,'BNK Org Sheet'!$A$2:$D$464,4,FALSE()))*1000*-1</f>
        <v>-45752702.320402</v>
      </c>
      <c r="S118" s="30" t="n">
        <f aca="false">VLOOKUP(K118,CORP!$A$14:$D4640,3,FALSE())</f>
        <v>-44798634.2098079</v>
      </c>
      <c r="T118" s="84" t="n">
        <f aca="false">R118-S118</f>
        <v>-954068.110594109</v>
      </c>
      <c r="V118" s="83" t="n">
        <f aca="false">(VLOOKUP(K118,'BNK Org Sheet'!$F$2:$I$464,2,FALSE()))*1000</f>
        <v>-3080000</v>
      </c>
      <c r="W118" s="30" t="n">
        <f aca="false">VLOOKUP(K118,'NG Summary by Day'!$T$20:$W$486,4,FALSE())</f>
        <v>87451505.5755</v>
      </c>
      <c r="X118" s="85" t="n">
        <f aca="false">V118-W118</f>
        <v>-90531505.5755</v>
      </c>
      <c r="Y118" s="83" t="n">
        <f aca="false">VLOOKUP(K118,'BNK Org Sheet'!$F$2:$I$464,3,FALSE())*1000</f>
        <v>-20643933.6805836</v>
      </c>
      <c r="Z118" s="30" t="s">
        <v>35</v>
      </c>
      <c r="AA118" s="82"/>
      <c r="AB118" s="83" t="n">
        <f aca="false">VLOOKUP(K118,'BNK Org Sheet'!$F$2:$I$464,4,FALSE())*1000</f>
        <v>-13991057.3407313</v>
      </c>
      <c r="AC118" s="30" t="n">
        <f aca="false">VLOOKUP(K118,'NG Summary by Day'!$AG$20:$AJ$532,4,FALSE())</f>
        <v>58369133.1281466</v>
      </c>
      <c r="AD118" s="85" t="n">
        <f aca="false">AB118-AC118</f>
        <v>-72360190.4688779</v>
      </c>
    </row>
    <row r="119" customFormat="false" ht="12.75" hidden="false" customHeight="false" outlineLevel="0" collapsed="false">
      <c r="A119" s="48" t="n">
        <v>36691</v>
      </c>
      <c r="B119" s="61" t="n">
        <v>34461</v>
      </c>
      <c r="C119" s="61" t="n">
        <v>19018</v>
      </c>
      <c r="D119" s="61" t="n">
        <v>42305.9355820242</v>
      </c>
      <c r="E119" s="61"/>
      <c r="F119" s="61" t="n">
        <v>7823</v>
      </c>
      <c r="G119" s="61" t="n">
        <v>-26164.2204899078</v>
      </c>
      <c r="H119" s="61" t="n">
        <v>-13455.3939616111</v>
      </c>
      <c r="J119" s="86" t="n">
        <v>36696</v>
      </c>
      <c r="K119" s="76" t="n">
        <v>36696</v>
      </c>
      <c r="L119" s="83" t="n">
        <f aca="false">(VLOOKUP(K119,$A$3:$D$465,2,FALSE())*1000*-1)</f>
        <v>-28086000</v>
      </c>
      <c r="M119" s="30" t="n">
        <f aca="false">VLOOKUP(K119,'NG Summary by Day'!$L$21:$N$480,3,FALSE())</f>
        <v>-28085947.7932901</v>
      </c>
      <c r="N119" s="82" t="n">
        <f aca="false">L119-M119</f>
        <v>-52.2067098990083</v>
      </c>
      <c r="O119" s="83" t="n">
        <f aca="false">(VLOOKUP(K119,$A$3:$D$465,3,FALSE()))*1000*-1</f>
        <v>-19462000</v>
      </c>
      <c r="P119" s="30" t="s">
        <v>34</v>
      </c>
      <c r="Q119" s="82"/>
      <c r="R119" s="83" t="n">
        <f aca="false">(VLOOKUP(K119,'BNK Org Sheet'!$A$2:$D$464,4,FALSE()))*1000*-1</f>
        <v>-37193094.1651263</v>
      </c>
      <c r="S119" s="30" t="n">
        <f aca="false">VLOOKUP(K119,CORP!$A$14:$D4641,3,FALSE())</f>
        <v>-33927825.3030723</v>
      </c>
      <c r="T119" s="84" t="n">
        <f aca="false">R119-S119</f>
        <v>-3265268.86205402</v>
      </c>
      <c r="V119" s="83" t="n">
        <f aca="false">(VLOOKUP(K119,'BNK Org Sheet'!$F$2:$I$464,2,FALSE()))*1000</f>
        <v>-31559000</v>
      </c>
      <c r="W119" s="30" t="e">
        <f aca="false">VLOOKUP(K119,'NG Summary by Day'!$T$20:$W$486,4,FALSE())</f>
        <v>#N/A</v>
      </c>
      <c r="X119" s="85" t="e">
        <f aca="false">V119-W119</f>
        <v>#N/A</v>
      </c>
      <c r="Y119" s="83" t="n">
        <f aca="false">VLOOKUP(K119,'BNK Org Sheet'!$F$2:$I$464,3,FALSE())*1000</f>
        <v>-30791500.4636747</v>
      </c>
      <c r="Z119" s="30" t="s">
        <v>35</v>
      </c>
      <c r="AA119" s="82"/>
      <c r="AB119" s="83" t="n">
        <f aca="false">VLOOKUP(K119,'BNK Org Sheet'!$F$2:$I$464,4,FALSE())*1000</f>
        <v>-73198237.4703067</v>
      </c>
      <c r="AC119" s="30" t="n">
        <f aca="false">VLOOKUP(K119,'NG Summary by Day'!$AG$20:$AJ$532,4,FALSE())</f>
        <v>3.17941510252966E+059</v>
      </c>
      <c r="AD119" s="85" t="n">
        <f aca="false">AB119-AC119</f>
        <v>-3.17941510252966E+059</v>
      </c>
    </row>
    <row r="120" customFormat="false" ht="12.75" hidden="false" customHeight="false" outlineLevel="0" collapsed="false">
      <c r="A120" s="48" t="n">
        <v>36692</v>
      </c>
      <c r="B120" s="61" t="n">
        <v>38697</v>
      </c>
      <c r="C120" s="61" t="n">
        <v>18879</v>
      </c>
      <c r="D120" s="61" t="n">
        <v>45810.8555324971</v>
      </c>
      <c r="E120" s="61"/>
      <c r="F120" s="61" t="n">
        <v>-2173</v>
      </c>
      <c r="G120" s="61" t="n">
        <v>-8246.94259774215</v>
      </c>
      <c r="H120" s="61" t="n">
        <v>-25210.2145027449</v>
      </c>
      <c r="J120" s="86" t="n">
        <v>36697</v>
      </c>
      <c r="K120" s="76" t="n">
        <v>36697</v>
      </c>
      <c r="L120" s="83" t="n">
        <f aca="false">(VLOOKUP(K120,$A$3:$D$465,2,FALSE())*1000*-1)</f>
        <v>-21034000</v>
      </c>
      <c r="M120" s="30" t="n">
        <f aca="false">VLOOKUP(K120,'NG Summary by Day'!$L$21:$N$480,3,FALSE())</f>
        <v>-21034014.2748509</v>
      </c>
      <c r="N120" s="82" t="n">
        <f aca="false">L120-M120</f>
        <v>14.274850897491</v>
      </c>
      <c r="O120" s="83" t="n">
        <f aca="false">(VLOOKUP(K120,$A$3:$D$465,3,FALSE()))*1000*-1</f>
        <v>-19487000</v>
      </c>
      <c r="P120" s="30" t="s">
        <v>34</v>
      </c>
      <c r="Q120" s="82"/>
      <c r="R120" s="83" t="n">
        <f aca="false">(VLOOKUP(K120,'BNK Org Sheet'!$A$2:$D$464,4,FALSE()))*1000*-1</f>
        <v>-32133333.3136014</v>
      </c>
      <c r="S120" s="30" t="n">
        <f aca="false">VLOOKUP(K120,CORP!$A$14:$D4642,3,FALSE())</f>
        <v>-28940406.232084</v>
      </c>
      <c r="T120" s="84" t="n">
        <f aca="false">R120-S120</f>
        <v>-3192927.08151744</v>
      </c>
      <c r="V120" s="83" t="n">
        <f aca="false">(VLOOKUP(K120,'BNK Org Sheet'!$F$2:$I$464,2,FALSE()))*1000</f>
        <v>-2055000</v>
      </c>
      <c r="W120" s="30" t="n">
        <f aca="false">VLOOKUP(K120,'NG Summary by Day'!$T$20:$W$486,4,FALSE())</f>
        <v>94762988.8049</v>
      </c>
      <c r="X120" s="85" t="n">
        <f aca="false">V120-W120</f>
        <v>-96817988.8049</v>
      </c>
      <c r="Y120" s="83" t="n">
        <f aca="false">VLOOKUP(K120,'BNK Org Sheet'!$F$2:$I$464,3,FALSE())*1000</f>
        <v>22205587.6817972</v>
      </c>
      <c r="Z120" s="30" t="s">
        <v>35</v>
      </c>
      <c r="AA120" s="82"/>
      <c r="AB120" s="83" t="n">
        <f aca="false">VLOOKUP(K120,'BNK Org Sheet'!$F$2:$I$464,4,FALSE())*1000</f>
        <v>14995435.7108647</v>
      </c>
      <c r="AC120" s="30" t="n">
        <f aca="false">VLOOKUP(K120,'NG Summary by Day'!$AG$20:$AJ$532,4,FALSE())</f>
        <v>120665231.290609</v>
      </c>
      <c r="AD120" s="85" t="n">
        <f aca="false">AB120-AC120</f>
        <v>-105669795.579744</v>
      </c>
    </row>
    <row r="121" customFormat="false" ht="12.75" hidden="false" customHeight="false" outlineLevel="0" collapsed="false">
      <c r="A121" s="48" t="n">
        <v>36693</v>
      </c>
      <c r="B121" s="61" t="n">
        <v>38697</v>
      </c>
      <c r="C121" s="61" t="n">
        <v>18879</v>
      </c>
      <c r="D121" s="61" t="n">
        <v>45752.702320402</v>
      </c>
      <c r="E121" s="61"/>
      <c r="F121" s="61" t="n">
        <v>-3080</v>
      </c>
      <c r="G121" s="61" t="n">
        <v>-20643.9336805836</v>
      </c>
      <c r="H121" s="61" t="n">
        <v>-13991.0573407313</v>
      </c>
      <c r="J121" s="86" t="n">
        <v>36698</v>
      </c>
      <c r="K121" s="76" t="n">
        <v>36698</v>
      </c>
      <c r="L121" s="83" t="n">
        <f aca="false">(VLOOKUP(K121,$A$3:$D$465,2,FALSE())*1000*-1)</f>
        <v>-21487000</v>
      </c>
      <c r="M121" s="30" t="n">
        <f aca="false">VLOOKUP(K121,'NG Summary by Day'!$L$21:$N$480,3,FALSE())</f>
        <v>-21486704.4352173</v>
      </c>
      <c r="N121" s="82" t="n">
        <f aca="false">L121-M121</f>
        <v>-295.564782701433</v>
      </c>
      <c r="O121" s="83" t="n">
        <f aca="false">(VLOOKUP(K121,$A$3:$D$465,3,FALSE()))*1000*-1</f>
        <v>-18706000</v>
      </c>
      <c r="P121" s="30" t="s">
        <v>34</v>
      </c>
      <c r="Q121" s="82"/>
      <c r="R121" s="83" t="n">
        <f aca="false">(VLOOKUP(K121,'BNK Org Sheet'!$A$2:$D$464,4,FALSE()))*1000*-1</f>
        <v>-32137405.9950433</v>
      </c>
      <c r="S121" s="30" t="n">
        <f aca="false">VLOOKUP(K121,CORP!$A$14:$D4643,3,FALSE())</f>
        <v>-29762504.8035264</v>
      </c>
      <c r="T121" s="84" t="n">
        <f aca="false">R121-S121</f>
        <v>-2374901.1915169</v>
      </c>
      <c r="V121" s="83" t="n">
        <f aca="false">(VLOOKUP(K121,'BNK Org Sheet'!$F$2:$I$464,2,FALSE()))*1000</f>
        <v>4982000</v>
      </c>
      <c r="W121" s="30" t="n">
        <f aca="false">VLOOKUP(K121,'NG Summary by Day'!$T$20:$W$486,4,FALSE())</f>
        <v>75957200.3576</v>
      </c>
      <c r="X121" s="85" t="n">
        <f aca="false">V121-W121</f>
        <v>-70975200.3576</v>
      </c>
      <c r="Y121" s="83" t="n">
        <f aca="false">VLOOKUP(K121,'BNK Org Sheet'!$F$2:$I$464,3,FALSE())*1000</f>
        <v>29970883.2686853</v>
      </c>
      <c r="Z121" s="30" t="s">
        <v>35</v>
      </c>
      <c r="AA121" s="82"/>
      <c r="AB121" s="83" t="n">
        <f aca="false">VLOOKUP(K121,'BNK Org Sheet'!$F$2:$I$464,4,FALSE())*1000</f>
        <v>32878712.2813959</v>
      </c>
      <c r="AC121" s="30" t="n">
        <f aca="false">VLOOKUP(K121,'NG Summary by Day'!$AG$20:$AJ$532,4,FALSE())</f>
        <v>108230204.329049</v>
      </c>
      <c r="AD121" s="85" t="n">
        <f aca="false">AB121-AC121</f>
        <v>-75351492.0476531</v>
      </c>
    </row>
    <row r="122" customFormat="false" ht="12.75" hidden="false" customHeight="false" outlineLevel="0" collapsed="false">
      <c r="A122" s="48" t="n">
        <v>36696</v>
      </c>
      <c r="B122" s="61" t="n">
        <v>28086</v>
      </c>
      <c r="C122" s="61" t="n">
        <v>19462</v>
      </c>
      <c r="D122" s="61" t="n">
        <v>37193.0941651263</v>
      </c>
      <c r="E122" s="61"/>
      <c r="F122" s="61" t="n">
        <v>-31559</v>
      </c>
      <c r="G122" s="61" t="n">
        <v>-30791.5004636747</v>
      </c>
      <c r="H122" s="61" t="n">
        <v>-73198.2374703067</v>
      </c>
      <c r="J122" s="86" t="n">
        <v>36699</v>
      </c>
      <c r="K122" s="76" t="n">
        <v>36699</v>
      </c>
      <c r="L122" s="83" t="n">
        <f aca="false">(VLOOKUP(K122,$A$3:$D$465,2,FALSE())*1000*-1)</f>
        <v>-39879000</v>
      </c>
      <c r="M122" s="30" t="n">
        <f aca="false">VLOOKUP(K122,'NG Summary by Day'!$L$21:$N$480,3,FALSE())</f>
        <v>-39878623.1461849</v>
      </c>
      <c r="N122" s="82" t="n">
        <f aca="false">L122-M122</f>
        <v>-376.853815101087</v>
      </c>
      <c r="O122" s="83" t="n">
        <f aca="false">(VLOOKUP(K122,$A$3:$D$465,3,FALSE()))*1000*-1</f>
        <v>-22304000</v>
      </c>
      <c r="P122" s="30" t="s">
        <v>34</v>
      </c>
      <c r="Q122" s="82"/>
      <c r="R122" s="83" t="n">
        <f aca="false">(VLOOKUP(K122,'BNK Org Sheet'!$A$2:$D$464,4,FALSE()))*1000*-1</f>
        <v>-48085220.5902726</v>
      </c>
      <c r="S122" s="30" t="n">
        <f aca="false">VLOOKUP(K122,CORP!$A$14:$D4644,3,FALSE())</f>
        <v>-46702024.2847764</v>
      </c>
      <c r="T122" s="84" t="n">
        <f aca="false">R122-S122</f>
        <v>-1383196.30549622</v>
      </c>
      <c r="V122" s="83" t="n">
        <f aca="false">(VLOOKUP(K122,'BNK Org Sheet'!$F$2:$I$464,2,FALSE()))*1000</f>
        <v>5299000</v>
      </c>
      <c r="W122" s="30" t="n">
        <f aca="false">VLOOKUP(K122,'NG Summary by Day'!$T$20:$W$486,4,FALSE())</f>
        <v>-70044201.6562</v>
      </c>
      <c r="X122" s="85" t="n">
        <f aca="false">V122-W122</f>
        <v>75343201.6562</v>
      </c>
      <c r="Y122" s="83" t="n">
        <f aca="false">VLOOKUP(K122,'BNK Org Sheet'!$F$2:$I$464,3,FALSE())*1000</f>
        <v>6370793.18008462</v>
      </c>
      <c r="Z122" s="30" t="s">
        <v>35</v>
      </c>
      <c r="AA122" s="82"/>
      <c r="AB122" s="83" t="n">
        <f aca="false">VLOOKUP(K122,'BNK Org Sheet'!$F$2:$I$464,4,FALSE())*1000</f>
        <v>13503441.0764747</v>
      </c>
      <c r="AC122" s="30" t="n">
        <f aca="false">VLOOKUP(K122,'NG Summary by Day'!$AG$20:$AJ$532,4,FALSE())</f>
        <v>-63488078.7610758</v>
      </c>
      <c r="AD122" s="85" t="n">
        <f aca="false">AB122-AC122</f>
        <v>76991519.8375505</v>
      </c>
    </row>
    <row r="123" customFormat="false" ht="12.75" hidden="false" customHeight="false" outlineLevel="0" collapsed="false">
      <c r="A123" s="48" t="n">
        <v>36697</v>
      </c>
      <c r="B123" s="61" t="n">
        <v>21034</v>
      </c>
      <c r="C123" s="61" t="n">
        <v>19487</v>
      </c>
      <c r="D123" s="61" t="n">
        <v>32133.3333136014</v>
      </c>
      <c r="E123" s="61"/>
      <c r="F123" s="61" t="n">
        <v>-2055</v>
      </c>
      <c r="G123" s="61" t="n">
        <v>22205.5876817972</v>
      </c>
      <c r="H123" s="61" t="n">
        <v>14995.4357108647</v>
      </c>
      <c r="J123" s="86" t="n">
        <v>36700</v>
      </c>
      <c r="K123" s="76" t="n">
        <v>36700</v>
      </c>
      <c r="L123" s="83" t="n">
        <f aca="false">(VLOOKUP(K123,$A$3:$D$465,2,FALSE())*1000*-1)</f>
        <v>-42348000</v>
      </c>
      <c r="M123" s="30" t="n">
        <f aca="false">VLOOKUP(K123,'NG Summary by Day'!$L$21:$N$480,3,FALSE())</f>
        <v>-42348344.2777494</v>
      </c>
      <c r="N123" s="82" t="n">
        <f aca="false">L123-M123</f>
        <v>344.277749396861</v>
      </c>
      <c r="O123" s="83" t="n">
        <f aca="false">(VLOOKUP(K123,$A$3:$D$465,3,FALSE()))*1000*-1</f>
        <v>-21674000</v>
      </c>
      <c r="P123" s="30" t="s">
        <v>34</v>
      </c>
      <c r="Q123" s="82"/>
      <c r="R123" s="83" t="n">
        <f aca="false">(VLOOKUP(K123,'BNK Org Sheet'!$A$2:$D$464,4,FALSE()))*1000*-1</f>
        <v>-49899319.3862666</v>
      </c>
      <c r="S123" s="30" t="n">
        <f aca="false">VLOOKUP(K123,CORP!$A$14:$D4645,3,FALSE())</f>
        <v>-49133275.5807433</v>
      </c>
      <c r="T123" s="84" t="n">
        <f aca="false">R123-S123</f>
        <v>-766043.805523276</v>
      </c>
      <c r="V123" s="83" t="n">
        <f aca="false">(VLOOKUP(K123,'BNK Org Sheet'!$F$2:$I$464,2,FALSE()))*1000</f>
        <v>-2956000</v>
      </c>
      <c r="W123" s="30" t="n">
        <f aca="false">VLOOKUP(K123,'NG Summary by Day'!$T$20:$W$486,4,FALSE())</f>
        <v>19484045.1184</v>
      </c>
      <c r="X123" s="85" t="n">
        <f aca="false">V123-W123</f>
        <v>-22440045.1184</v>
      </c>
      <c r="Y123" s="83" t="n">
        <f aca="false">VLOOKUP(K123,'BNK Org Sheet'!$F$2:$I$464,3,FALSE())*1000</f>
        <v>-20012173.1392724</v>
      </c>
      <c r="Z123" s="30" t="s">
        <v>35</v>
      </c>
      <c r="AA123" s="82"/>
      <c r="AB123" s="83" t="n">
        <f aca="false">VLOOKUP(K123,'BNK Org Sheet'!$F$2:$I$464,4,FALSE())*1000</f>
        <v>-17270114.2406697</v>
      </c>
      <c r="AC123" s="30" t="n">
        <f aca="false">VLOOKUP(K123,'NG Summary by Day'!$AG$20:$AJ$532,4,FALSE())</f>
        <v>3835420.82702668</v>
      </c>
      <c r="AD123" s="85" t="n">
        <f aca="false">AB123-AC123</f>
        <v>-21105535.0676964</v>
      </c>
    </row>
    <row r="124" customFormat="false" ht="12.75" hidden="false" customHeight="false" outlineLevel="0" collapsed="false">
      <c r="A124" s="48" t="n">
        <v>36698</v>
      </c>
      <c r="B124" s="61" t="n">
        <v>21487</v>
      </c>
      <c r="C124" s="61" t="n">
        <v>18706</v>
      </c>
      <c r="D124" s="61" t="n">
        <v>32137.4059950433</v>
      </c>
      <c r="E124" s="61"/>
      <c r="F124" s="61" t="n">
        <v>4982</v>
      </c>
      <c r="G124" s="61" t="n">
        <v>29970.8832686853</v>
      </c>
      <c r="H124" s="61" t="n">
        <v>32878.7122813959</v>
      </c>
      <c r="J124" s="86" t="n">
        <v>36703</v>
      </c>
      <c r="K124" s="76" t="n">
        <v>36703</v>
      </c>
      <c r="L124" s="83" t="n">
        <f aca="false">(VLOOKUP(K124,$A$3:$D$465,2,FALSE())*1000*-1)</f>
        <v>-31650000</v>
      </c>
      <c r="M124" s="30" t="n">
        <f aca="false">VLOOKUP(K124,'NG Summary by Day'!$L$21:$N$480,3,FALSE())</f>
        <v>-28525830.7079097</v>
      </c>
      <c r="N124" s="82" t="n">
        <f aca="false">L124-M124</f>
        <v>-3124169.2920903</v>
      </c>
      <c r="O124" s="83" t="n">
        <f aca="false">(VLOOKUP(K124,$A$3:$D$465,3,FALSE()))*1000*-1</f>
        <v>-26313000</v>
      </c>
      <c r="P124" s="30" t="s">
        <v>34</v>
      </c>
      <c r="Q124" s="82"/>
      <c r="R124" s="83" t="n">
        <f aca="false">(VLOOKUP(K124,'BNK Org Sheet'!$A$2:$D$464,4,FALSE()))*1000*-1</f>
        <v>-43866536.9974736</v>
      </c>
      <c r="S124" s="30" t="n">
        <f aca="false">VLOOKUP(K124,CORP!$A$14:$D4646,3,FALSE())</f>
        <v>-40601310.296649</v>
      </c>
      <c r="T124" s="84" t="n">
        <f aca="false">R124-S124</f>
        <v>-3265226.70082464</v>
      </c>
      <c r="V124" s="83" t="n">
        <f aca="false">(VLOOKUP(K124,'BNK Org Sheet'!$F$2:$I$464,2,FALSE()))*1000</f>
        <v>1868000</v>
      </c>
      <c r="W124" s="30" t="n">
        <f aca="false">VLOOKUP(K124,'NG Summary by Day'!$T$20:$W$486,4,FALSE())</f>
        <v>10030494.4278</v>
      </c>
      <c r="X124" s="85" t="n">
        <f aca="false">V124-W124</f>
        <v>-8162494.4278</v>
      </c>
      <c r="Y124" s="83" t="n">
        <f aca="false">VLOOKUP(K124,'BNK Org Sheet'!$F$2:$I$464,3,FALSE())*1000</f>
        <v>11657646.1412237</v>
      </c>
      <c r="Z124" s="30" t="s">
        <v>35</v>
      </c>
      <c r="AA124" s="82"/>
      <c r="AB124" s="83" t="n">
        <f aca="false">VLOOKUP(K124,'BNK Org Sheet'!$F$2:$I$464,4,FALSE())*1000</f>
        <v>19199784.5311066</v>
      </c>
      <c r="AC124" s="30" t="n">
        <f aca="false">VLOOKUP(K124,'NG Summary by Day'!$AG$20:$AJ$532,4,FALSE())</f>
        <v>2257257.15356989</v>
      </c>
      <c r="AD124" s="85" t="n">
        <f aca="false">AB124-AC124</f>
        <v>16942527.3775367</v>
      </c>
    </row>
    <row r="125" customFormat="false" ht="12.75" hidden="false" customHeight="false" outlineLevel="0" collapsed="false">
      <c r="A125" s="48" t="n">
        <v>36699</v>
      </c>
      <c r="B125" s="61" t="n">
        <v>39879</v>
      </c>
      <c r="C125" s="61" t="n">
        <v>22304</v>
      </c>
      <c r="D125" s="61" t="n">
        <v>48085.2205902726</v>
      </c>
      <c r="E125" s="61"/>
      <c r="F125" s="61" t="n">
        <v>5299</v>
      </c>
      <c r="G125" s="61" t="n">
        <v>6370.79318008462</v>
      </c>
      <c r="H125" s="61" t="n">
        <v>13503.4410764747</v>
      </c>
      <c r="J125" s="86" t="n">
        <v>36704</v>
      </c>
      <c r="K125" s="76" t="n">
        <v>36704</v>
      </c>
      <c r="L125" s="83" t="n">
        <f aca="false">(VLOOKUP(K125,$A$3:$D$465,2,FALSE())*1000*-1)</f>
        <v>-40014000</v>
      </c>
      <c r="M125" s="30" t="n">
        <f aca="false">VLOOKUP(K125,'NG Summary by Day'!$L$21:$N$480,3,FALSE())</f>
        <v>-38978561.4144881</v>
      </c>
      <c r="N125" s="82" t="n">
        <f aca="false">L125-M125</f>
        <v>-1035438.5855119</v>
      </c>
      <c r="O125" s="83" t="n">
        <f aca="false">(VLOOKUP(K125,$A$3:$D$465,3,FALSE()))*1000*-1</f>
        <v>-33483000</v>
      </c>
      <c r="P125" s="30" t="s">
        <v>34</v>
      </c>
      <c r="Q125" s="82"/>
      <c r="R125" s="83" t="n">
        <f aca="false">(VLOOKUP(K125,'BNK Org Sheet'!$A$2:$D$464,4,FALSE()))*1000*-1</f>
        <v>-54446870.8774743</v>
      </c>
      <c r="S125" s="30" t="n">
        <f aca="false">VLOOKUP(K125,CORP!$A$14:$D4647,3,FALSE())</f>
        <v>-54744568.4139721</v>
      </c>
      <c r="T125" s="84" t="n">
        <f aca="false">R125-S125</f>
        <v>297697.536497779</v>
      </c>
      <c r="V125" s="83" t="n">
        <f aca="false">(VLOOKUP(K125,'BNK Org Sheet'!$F$2:$I$464,2,FALSE()))*1000</f>
        <v>4594000</v>
      </c>
      <c r="W125" s="30" t="n">
        <f aca="false">VLOOKUP(K125,'NG Summary by Day'!$T$20:$W$486,4,FALSE())</f>
        <v>2652627.5505</v>
      </c>
      <c r="X125" s="85" t="n">
        <f aca="false">V125-W125</f>
        <v>1941372.4495</v>
      </c>
      <c r="Y125" s="83" t="n">
        <f aca="false">VLOOKUP(K125,'BNK Org Sheet'!$F$2:$I$464,3,FALSE())*1000</f>
        <v>7747627.89374871</v>
      </c>
      <c r="Z125" s="30" t="s">
        <v>35</v>
      </c>
      <c r="AA125" s="82"/>
      <c r="AB125" s="83" t="n">
        <f aca="false">VLOOKUP(K125,'BNK Org Sheet'!$F$2:$I$464,4,FALSE())*1000</f>
        <v>12914288.8524968</v>
      </c>
      <c r="AC125" s="30" t="n">
        <f aca="false">VLOOKUP(K125,'NG Summary by Day'!$AG$20:$AJ$532,4,FALSE())</f>
        <v>12198731.9632724</v>
      </c>
      <c r="AD125" s="85" t="n">
        <f aca="false">AB125-AC125</f>
        <v>715556.889224412</v>
      </c>
    </row>
    <row r="126" customFormat="false" ht="12.75" hidden="false" customHeight="false" outlineLevel="0" collapsed="false">
      <c r="A126" s="48" t="n">
        <v>36700</v>
      </c>
      <c r="B126" s="61" t="n">
        <v>42348</v>
      </c>
      <c r="C126" s="61" t="n">
        <v>21674</v>
      </c>
      <c r="D126" s="61" t="n">
        <v>49899.3193862666</v>
      </c>
      <c r="E126" s="61"/>
      <c r="F126" s="61" t="n">
        <v>-2956</v>
      </c>
      <c r="G126" s="61" t="n">
        <v>-20012.1731392724</v>
      </c>
      <c r="H126" s="61" t="n">
        <v>-17270.1142406697</v>
      </c>
      <c r="J126" s="86" t="n">
        <v>36705</v>
      </c>
      <c r="K126" s="76" t="n">
        <v>36705</v>
      </c>
      <c r="L126" s="83" t="n">
        <f aca="false">(VLOOKUP(K126,$A$3:$D$465,2,FALSE())*1000*-1)</f>
        <v>-38841000</v>
      </c>
      <c r="M126" s="30" t="n">
        <f aca="false">VLOOKUP(K126,'NG Summary by Day'!$L$21:$N$480,3,FALSE())</f>
        <v>-38841183.243756</v>
      </c>
      <c r="N126" s="82" t="n">
        <f aca="false">L126-M126</f>
        <v>183.243756003678</v>
      </c>
      <c r="O126" s="83" t="n">
        <f aca="false">(VLOOKUP(K126,$A$3:$D$465,3,FALSE()))*1000*-1</f>
        <v>-30928000</v>
      </c>
      <c r="P126" s="30" t="n">
        <f aca="false">VLOOKUP(K126,'Power Summary by Day '!$AL$18:$AO$400,3,FALSE())</f>
        <v>-30238630.2064796</v>
      </c>
      <c r="Q126" s="82" t="n">
        <f aca="false">O126-P126</f>
        <v>-689369.793520398</v>
      </c>
      <c r="R126" s="83" t="n">
        <f aca="false">(VLOOKUP(K126,'BNK Org Sheet'!$A$2:$D$464,4,FALSE()))*1000*-1</f>
        <v>-51986303.9692402</v>
      </c>
      <c r="S126" s="30" t="n">
        <f aca="false">VLOOKUP(K126,CORP!$A$14:$D4648,3,FALSE())</f>
        <v>-54947111.7768979</v>
      </c>
      <c r="T126" s="84" t="n">
        <f aca="false">R126-S126</f>
        <v>2960807.8076577</v>
      </c>
      <c r="V126" s="83" t="n">
        <f aca="false">(VLOOKUP(K126,'BNK Org Sheet'!$F$2:$I$464,2,FALSE()))*1000</f>
        <v>2848000</v>
      </c>
      <c r="W126" s="30" t="n">
        <f aca="false">VLOOKUP(K126,'NG Summary by Day'!$T$20:$W$486,4,FALSE())</f>
        <v>-667557.139021856</v>
      </c>
      <c r="X126" s="85" t="n">
        <f aca="false">V126-W126</f>
        <v>3515557.13902186</v>
      </c>
      <c r="Y126" s="83" t="n">
        <f aca="false">VLOOKUP(K126,'BNK Org Sheet'!$F$2:$I$464,3,FALSE())*1000</f>
        <v>-4891916.35940932</v>
      </c>
      <c r="Z126" s="30" t="n">
        <f aca="false">VLOOKUP(K126,'Power Summary by Day '!$AL$18:$AO$400,4,FALSE())</f>
        <v>-4622775.6275004</v>
      </c>
      <c r="AA126" s="82" t="n">
        <f aca="false">Y126-Z126</f>
        <v>-269140.731908922</v>
      </c>
      <c r="AB126" s="83" t="n">
        <f aca="false">VLOOKUP(K126,'BNK Org Sheet'!$F$2:$I$464,4,FALSE())*1000</f>
        <v>4803879.75837368</v>
      </c>
      <c r="AC126" s="30" t="n">
        <f aca="false">VLOOKUP(K126,'NG Summary by Day'!$AG$20:$AJ$532,4,FALSE())</f>
        <v>-6815898.06837448</v>
      </c>
      <c r="AD126" s="85" t="n">
        <f aca="false">AB126-AC126</f>
        <v>11619777.8267482</v>
      </c>
    </row>
    <row r="127" customFormat="false" ht="12.75" hidden="false" customHeight="false" outlineLevel="0" collapsed="false">
      <c r="A127" s="48" t="n">
        <v>36703</v>
      </c>
      <c r="B127" s="61" t="n">
        <v>31650</v>
      </c>
      <c r="C127" s="61" t="n">
        <v>26313</v>
      </c>
      <c r="D127" s="61" t="n">
        <v>43866.5369974736</v>
      </c>
      <c r="E127" s="61"/>
      <c r="F127" s="61" t="n">
        <v>1868</v>
      </c>
      <c r="G127" s="61" t="n">
        <v>11657.6461412237</v>
      </c>
      <c r="H127" s="61" t="n">
        <v>19199.7845311066</v>
      </c>
      <c r="J127" s="86" t="n">
        <v>36706</v>
      </c>
      <c r="K127" s="76" t="n">
        <v>36706</v>
      </c>
      <c r="L127" s="83" t="n">
        <f aca="false">(VLOOKUP(K127,$A$3:$D$465,2,FALSE())*1000*-1)</f>
        <v>-26873000</v>
      </c>
      <c r="M127" s="30" t="n">
        <f aca="false">VLOOKUP(K127,'NG Summary by Day'!$L$21:$N$480,3,FALSE())</f>
        <v>-26872615.2709793</v>
      </c>
      <c r="N127" s="82" t="n">
        <f aca="false">L127-M127</f>
        <v>-384.729020699859</v>
      </c>
      <c r="O127" s="83" t="n">
        <f aca="false">(VLOOKUP(K127,$A$3:$D$465,3,FALSE()))*1000*-1</f>
        <v>-31224000</v>
      </c>
      <c r="P127" s="30" t="n">
        <f aca="false">VLOOKUP(K127,'Power Summary by Day '!$AL$18:$AO$400,3,FALSE())</f>
        <v>-31224030.3942087</v>
      </c>
      <c r="Q127" s="82" t="n">
        <f aca="false">O127-P127</f>
        <v>30.3942086994648</v>
      </c>
      <c r="R127" s="83" t="n">
        <f aca="false">(VLOOKUP(K127,'BNK Org Sheet'!$A$2:$D$464,4,FALSE()))*1000*-1</f>
        <v>-44134518.7579971</v>
      </c>
      <c r="S127" s="30" t="n">
        <f aca="false">VLOOKUP(K127,CORP!$A$14:$D4649,3,FALSE())</f>
        <v>-47238166.7163875</v>
      </c>
      <c r="T127" s="84" t="n">
        <f aca="false">R127-S127</f>
        <v>3103647.95839038</v>
      </c>
      <c r="V127" s="83" t="n">
        <f aca="false">(VLOOKUP(K127,'BNK Org Sheet'!$F$2:$I$464,2,FALSE()))*1000</f>
        <v>14031000</v>
      </c>
      <c r="W127" s="30" t="n">
        <f aca="false">VLOOKUP(K127,'NG Summary by Day'!$T$20:$W$486,4,FALSE())</f>
        <v>9474009.810995</v>
      </c>
      <c r="X127" s="85" t="n">
        <f aca="false">V127-W127</f>
        <v>4556990.189005</v>
      </c>
      <c r="Y127" s="83" t="n">
        <f aca="false">VLOOKUP(K127,'BNK Org Sheet'!$F$2:$I$464,3,FALSE())*1000</f>
        <v>8757157.02389817</v>
      </c>
      <c r="Z127" s="30" t="n">
        <f aca="false">VLOOKUP(K127,'Power Summary by Day '!$AL$18:$AO$400,4,FALSE())</f>
        <v>8856330.51671987</v>
      </c>
      <c r="AA127" s="82" t="n">
        <f aca="false">Y127-Z127</f>
        <v>-99173.4928216972</v>
      </c>
      <c r="AB127" s="83" t="n">
        <f aca="false">VLOOKUP(K127,'BNK Org Sheet'!$F$2:$I$464,4,FALSE())*1000</f>
        <v>27532114.9925723</v>
      </c>
      <c r="AC127" s="30" t="n">
        <f aca="false">VLOOKUP(K127,'NG Summary by Day'!$AG$20:$AJ$532,4,FALSE())</f>
        <v>23715179.9415616</v>
      </c>
      <c r="AD127" s="85" t="n">
        <f aca="false">AB127-AC127</f>
        <v>3816935.05101071</v>
      </c>
    </row>
    <row r="128" customFormat="false" ht="12.75" hidden="false" customHeight="false" outlineLevel="0" collapsed="false">
      <c r="A128" s="48" t="n">
        <v>36704</v>
      </c>
      <c r="B128" s="61" t="n">
        <v>40014</v>
      </c>
      <c r="C128" s="61" t="n">
        <v>33483</v>
      </c>
      <c r="D128" s="61" t="n">
        <v>54446.8708774743</v>
      </c>
      <c r="E128" s="61"/>
      <c r="F128" s="61" t="n">
        <v>4594</v>
      </c>
      <c r="G128" s="61" t="n">
        <v>7747.62789374871</v>
      </c>
      <c r="H128" s="61" t="n">
        <v>12914.2888524968</v>
      </c>
      <c r="J128" s="86" t="n">
        <v>36707</v>
      </c>
      <c r="K128" s="76" t="n">
        <v>36707</v>
      </c>
      <c r="L128" s="83" t="n">
        <f aca="false">(VLOOKUP(K128,$A$3:$D$465,2,FALSE())*1000*-1)</f>
        <v>-24291000</v>
      </c>
      <c r="M128" s="30" t="n">
        <f aca="false">VLOOKUP(K128,'NG Summary by Day'!$L$21:$N$480,3,FALSE())</f>
        <v>-24290931.3044872</v>
      </c>
      <c r="N128" s="82" t="n">
        <f aca="false">L128-M128</f>
        <v>-68.6955128014088</v>
      </c>
      <c r="O128" s="83" t="n">
        <f aca="false">(VLOOKUP(K128,$A$3:$D$465,3,FALSE()))*1000*-1</f>
        <v>-31637000</v>
      </c>
      <c r="P128" s="30" t="n">
        <f aca="false">VLOOKUP(K128,'Power Summary by Day '!$AL$18:$AO$400,3,FALSE())</f>
        <v>-31636971.4987239</v>
      </c>
      <c r="Q128" s="82" t="n">
        <f aca="false">O128-P128</f>
        <v>-28.501276101917</v>
      </c>
      <c r="R128" s="83" t="n">
        <f aca="false">(VLOOKUP(K128,'BNK Org Sheet'!$A$2:$D$464,4,FALSE()))*1000*-1</f>
        <v>-43260449.4466686</v>
      </c>
      <c r="S128" s="30" t="n">
        <f aca="false">VLOOKUP(K128,CORP!$A$14:$D4650,3,FALSE())</f>
        <v>-49267360.5571446</v>
      </c>
      <c r="T128" s="84" t="n">
        <f aca="false">R128-S128</f>
        <v>6006911.11047605</v>
      </c>
      <c r="V128" s="83" t="n">
        <f aca="false">(VLOOKUP(K128,'BNK Org Sheet'!$F$2:$I$464,2,FALSE()))*1000</f>
        <v>11101000</v>
      </c>
      <c r="W128" s="30" t="n">
        <f aca="false">VLOOKUP(K128,'NG Summary by Day'!$T$20:$W$486,4,FALSE())</f>
        <v>9976829.66157472</v>
      </c>
      <c r="X128" s="85" t="n">
        <f aca="false">V128-W128</f>
        <v>1124170.33842528</v>
      </c>
      <c r="Y128" s="83" t="n">
        <f aca="false">VLOOKUP(K128,'BNK Org Sheet'!$F$2:$I$464,3,FALSE())*1000</f>
        <v>-3767914.79499265</v>
      </c>
      <c r="Z128" s="30" t="n">
        <f aca="false">VLOOKUP(K128,'Power Summary by Day '!$AL$18:$AO$400,4,FALSE())</f>
        <v>-5943635.33439388</v>
      </c>
      <c r="AA128" s="82" t="n">
        <f aca="false">Y128-Z128</f>
        <v>2175720.53940123</v>
      </c>
      <c r="AB128" s="83" t="n">
        <f aca="false">VLOOKUP(K128,'BNK Org Sheet'!$F$2:$I$464,4,FALSE())*1000</f>
        <v>17065983.0521294</v>
      </c>
      <c r="AC128" s="30" t="n">
        <f aca="false">VLOOKUP(K128,'NG Summary by Day'!$AG$20:$AJ$532,4,FALSE())</f>
        <v>-10789389.6193442</v>
      </c>
      <c r="AD128" s="85" t="n">
        <f aca="false">AB128-AC128</f>
        <v>27855372.6714736</v>
      </c>
    </row>
    <row r="129" customFormat="false" ht="12.75" hidden="false" customHeight="false" outlineLevel="0" collapsed="false">
      <c r="A129" s="48" t="n">
        <v>36705</v>
      </c>
      <c r="B129" s="61" t="n">
        <v>38841</v>
      </c>
      <c r="C129" s="61" t="n">
        <v>30928</v>
      </c>
      <c r="D129" s="61" t="n">
        <v>51986.3039692402</v>
      </c>
      <c r="E129" s="61"/>
      <c r="F129" s="61" t="n">
        <v>2848</v>
      </c>
      <c r="G129" s="61" t="n">
        <v>-4891.91635940932</v>
      </c>
      <c r="H129" s="61" t="n">
        <v>4803.87975837368</v>
      </c>
      <c r="J129" s="86" t="n">
        <v>36712</v>
      </c>
      <c r="K129" s="76" t="n">
        <v>36712</v>
      </c>
      <c r="L129" s="83" t="n">
        <f aca="false">(VLOOKUP(K129,$A$3:$D$465,2,FALSE())*1000*-1)</f>
        <v>-27154000</v>
      </c>
      <c r="M129" s="30" t="n">
        <f aca="false">VLOOKUP(K129,'NG Summary by Day'!$L$21:$N$480,3,FALSE())</f>
        <v>-27153823.7959359</v>
      </c>
      <c r="N129" s="82" t="n">
        <f aca="false">L129-M129</f>
        <v>-176.204064100981</v>
      </c>
      <c r="O129" s="83" t="n">
        <f aca="false">(VLOOKUP(K129,$A$3:$D$465,3,FALSE()))*1000*-1</f>
        <v>-23954000</v>
      </c>
      <c r="P129" s="30" t="n">
        <f aca="false">VLOOKUP(K129,'Power Summary by Day '!$AL$18:$AO$400,3,FALSE())</f>
        <v>-24437567.4074252</v>
      </c>
      <c r="Q129" s="82" t="n">
        <f aca="false">O129-P129</f>
        <v>483567.407425199</v>
      </c>
      <c r="R129" s="83" t="n">
        <f aca="false">(VLOOKUP(K129,'BNK Org Sheet'!$A$2:$D$464,4,FALSE()))*1000*-1</f>
        <v>-39234255.9636388</v>
      </c>
      <c r="S129" s="30" t="n">
        <f aca="false">VLOOKUP(K129,CORP!$A$14:$D4651,3,FALSE())</f>
        <v>-42696300.5934637</v>
      </c>
      <c r="T129" s="84" t="n">
        <f aca="false">R129-S129</f>
        <v>3462044.62982485</v>
      </c>
      <c r="V129" s="83" t="n">
        <f aca="false">(VLOOKUP(K129,'BNK Org Sheet'!$F$2:$I$464,2,FALSE()))*1000</f>
        <v>-18982000</v>
      </c>
      <c r="W129" s="30" t="n">
        <f aca="false">VLOOKUP(K129,'NG Summary by Day'!$T$20:$W$486,4,FALSE())</f>
        <v>-1194417.82616091</v>
      </c>
      <c r="X129" s="85" t="n">
        <f aca="false">V129-W129</f>
        <v>-17787582.1738391</v>
      </c>
      <c r="Y129" s="83" t="n">
        <f aca="false">VLOOKUP(K129,'BNK Org Sheet'!$F$2:$I$464,3,FALSE())*1000</f>
        <v>-10892376.2325936</v>
      </c>
      <c r="Z129" s="30" t="n">
        <f aca="false">VLOOKUP(K129,'Power Summary by Day '!$AL$18:$AO$400,4,FALSE())</f>
        <v>-10376748.001192</v>
      </c>
      <c r="AA129" s="82" t="n">
        <f aca="false">Y129-Z129</f>
        <v>-515628.231401611</v>
      </c>
      <c r="AB129" s="83" t="n">
        <f aca="false">VLOOKUP(K129,'BNK Org Sheet'!$F$2:$I$464,4,FALSE())*1000</f>
        <v>-39347361.5231361</v>
      </c>
      <c r="AC129" s="30" t="n">
        <f aca="false">VLOOKUP(K129,'NG Summary by Day'!$AG$20:$AJ$532,4,FALSE())</f>
        <v>-29107235.6234375</v>
      </c>
      <c r="AD129" s="85" t="n">
        <f aca="false">AB129-AC129</f>
        <v>-10240125.8996986</v>
      </c>
    </row>
    <row r="130" customFormat="false" ht="12.75" hidden="false" customHeight="false" outlineLevel="0" collapsed="false">
      <c r="A130" s="48" t="n">
        <v>36706</v>
      </c>
      <c r="B130" s="61" t="n">
        <v>26873</v>
      </c>
      <c r="C130" s="61" t="n">
        <v>31224</v>
      </c>
      <c r="D130" s="61" t="n">
        <v>44134.5187579971</v>
      </c>
      <c r="E130" s="61"/>
      <c r="F130" s="61" t="n">
        <v>14031</v>
      </c>
      <c r="G130" s="61" t="n">
        <v>8757.15702389817</v>
      </c>
      <c r="H130" s="61" t="n">
        <v>27532.1149925723</v>
      </c>
      <c r="J130" s="86" t="n">
        <v>36713</v>
      </c>
      <c r="K130" s="76" t="n">
        <v>36713</v>
      </c>
      <c r="L130" s="83" t="n">
        <f aca="false">(VLOOKUP(K130,$A$3:$D$465,2,FALSE())*1000*-1)</f>
        <v>-19653000</v>
      </c>
      <c r="M130" s="30" t="n">
        <f aca="false">VLOOKUP(K130,'NG Summary by Day'!$L$21:$N$480,3,FALSE())</f>
        <v>-19987444.45853</v>
      </c>
      <c r="N130" s="82" t="n">
        <f aca="false">L130-M130</f>
        <v>334444.458530001</v>
      </c>
      <c r="O130" s="83" t="n">
        <f aca="false">(VLOOKUP(K130,$A$3:$D$465,3,FALSE()))*1000*-1</f>
        <v>-23954000</v>
      </c>
      <c r="P130" s="30" t="n">
        <f aca="false">VLOOKUP(K130,'Power Summary by Day '!$AL$18:$AO$400,3,FALSE())</f>
        <v>-21745536.228309</v>
      </c>
      <c r="Q130" s="82" t="n">
        <f aca="false">O130-P130</f>
        <v>-2208463.771691</v>
      </c>
      <c r="R130" s="83" t="n">
        <f aca="false">(VLOOKUP(K130,'BNK Org Sheet'!$A$2:$D$464,4,FALSE()))*1000*-1</f>
        <v>-34351643.1196578</v>
      </c>
      <c r="S130" s="30" t="n">
        <f aca="false">VLOOKUP(K130,CORP!$A$14:$D4652,3,FALSE())</f>
        <v>-31510581.6400461</v>
      </c>
      <c r="T130" s="84" t="n">
        <f aca="false">R130-S130</f>
        <v>-2841061.47961165</v>
      </c>
      <c r="V130" s="83" t="n">
        <f aca="false">(VLOOKUP(K130,'BNK Org Sheet'!$F$2:$I$464,2,FALSE()))*1000</f>
        <v>-4760000</v>
      </c>
      <c r="W130" s="30" t="n">
        <f aca="false">VLOOKUP(K130,'NG Summary by Day'!$T$20:$W$486,4,FALSE())</f>
        <v>-5781542.54841455</v>
      </c>
      <c r="X130" s="85" t="n">
        <f aca="false">V130-W130</f>
        <v>1021542.54841455</v>
      </c>
      <c r="Y130" s="83" t="n">
        <f aca="false">VLOOKUP(K130,'BNK Org Sheet'!$F$2:$I$464,3,FALSE())*1000</f>
        <v>-1693189.84704073</v>
      </c>
      <c r="Z130" s="30" t="n">
        <f aca="false">VLOOKUP(K130,'Power Summary by Day '!$AL$18:$AO$400,4,FALSE())</f>
        <v>879049.821000199</v>
      </c>
      <c r="AA130" s="82" t="n">
        <f aca="false">Y130-Z130</f>
        <v>-2572239.66804093</v>
      </c>
      <c r="AB130" s="83" t="n">
        <f aca="false">VLOOKUP(K130,'BNK Org Sheet'!$F$2:$I$464,4,FALSE())*1000</f>
        <v>-4091699.14418112</v>
      </c>
      <c r="AC130" s="30" t="n">
        <f aca="false">VLOOKUP(K130,'NG Summary by Day'!$AG$20:$AJ$532,4,FALSE())</f>
        <v>-671999.640459192</v>
      </c>
      <c r="AD130" s="85" t="n">
        <f aca="false">AB130-AC130</f>
        <v>-3419699.50372193</v>
      </c>
    </row>
    <row r="131" customFormat="false" ht="12.75" hidden="false" customHeight="false" outlineLevel="0" collapsed="false">
      <c r="A131" s="48" t="n">
        <v>36707</v>
      </c>
      <c r="B131" s="61" t="n">
        <v>24291</v>
      </c>
      <c r="C131" s="61" t="n">
        <v>31637</v>
      </c>
      <c r="D131" s="61" t="n">
        <v>43260.4494466686</v>
      </c>
      <c r="E131" s="61"/>
      <c r="F131" s="61" t="n">
        <v>11101</v>
      </c>
      <c r="G131" s="61" t="n">
        <v>-3767.91479499265</v>
      </c>
      <c r="H131" s="61" t="n">
        <v>17065.9830521294</v>
      </c>
      <c r="J131" s="86" t="n">
        <v>36714</v>
      </c>
      <c r="K131" s="76" t="n">
        <v>36714</v>
      </c>
      <c r="L131" s="83" t="n">
        <f aca="false">(VLOOKUP(K131,$A$3:$D$465,2,FALSE())*1000*-1)</f>
        <v>-21724000</v>
      </c>
      <c r="M131" s="30" t="n">
        <f aca="false">VLOOKUP(K131,'NG Summary by Day'!$L$21:$N$480,3,FALSE())</f>
        <v>-21724327.5550006</v>
      </c>
      <c r="N131" s="82" t="n">
        <f aca="false">L131-M131</f>
        <v>327.555000599474</v>
      </c>
      <c r="O131" s="83" t="n">
        <f aca="false">(VLOOKUP(K131,$A$3:$D$465,3,FALSE()))*1000*-1</f>
        <v>-24526000</v>
      </c>
      <c r="P131" s="30" t="n">
        <f aca="false">VLOOKUP(K131,'Power Summary by Day '!$AL$18:$AO$400,3,FALSE())</f>
        <v>-24526101.1442886</v>
      </c>
      <c r="Q131" s="82" t="n">
        <f aca="false">O131-P131</f>
        <v>101.144288599491</v>
      </c>
      <c r="R131" s="83" t="n">
        <f aca="false">(VLOOKUP(K131,'BNK Org Sheet'!$A$2:$D$464,4,FALSE()))*1000*-1</f>
        <v>-36059455.5979473</v>
      </c>
      <c r="S131" s="30" t="n">
        <f aca="false">VLOOKUP(K131,CORP!$A$14:$D4653,3,FALSE())</f>
        <v>-38306559.4080062</v>
      </c>
      <c r="T131" s="84" t="n">
        <f aca="false">R131-S131</f>
        <v>2247103.81005894</v>
      </c>
      <c r="V131" s="83" t="n">
        <f aca="false">(VLOOKUP(K131,'BNK Org Sheet'!$F$2:$I$464,2,FALSE()))*1000</f>
        <v>5551000</v>
      </c>
      <c r="W131" s="30" t="n">
        <f aca="false">VLOOKUP(K131,'NG Summary by Day'!$T$20:$W$486,4,FALSE())</f>
        <v>5479485.01155826</v>
      </c>
      <c r="X131" s="85" t="n">
        <f aca="false">V131-W131</f>
        <v>71514.9884417402</v>
      </c>
      <c r="Y131" s="83" t="n">
        <f aca="false">VLOOKUP(K131,'BNK Org Sheet'!$F$2:$I$464,3,FALSE())*1000</f>
        <v>10968318.1463637</v>
      </c>
      <c r="Z131" s="30" t="n">
        <f aca="false">VLOOKUP(K131,'Power Summary by Day '!$AL$18:$AO$400,4,FALSE())</f>
        <v>13276311.2413123</v>
      </c>
      <c r="AA131" s="82" t="n">
        <f aca="false">Y131-Z131</f>
        <v>-2307993.09494858</v>
      </c>
      <c r="AB131" s="83" t="n">
        <f aca="false">VLOOKUP(K131,'BNK Org Sheet'!$F$2:$I$464,4,FALSE())*1000</f>
        <v>10679414.6607095</v>
      </c>
      <c r="AC131" s="30" t="n">
        <f aca="false">VLOOKUP(K131,'NG Summary by Day'!$AG$20:$AJ$532,4,FALSE())</f>
        <v>22908177.056535</v>
      </c>
      <c r="AD131" s="85" t="n">
        <f aca="false">AB131-AC131</f>
        <v>-12228762.3958255</v>
      </c>
    </row>
    <row r="132" customFormat="false" ht="12.75" hidden="false" customHeight="false" outlineLevel="0" collapsed="false">
      <c r="A132" s="48" t="n">
        <v>36712</v>
      </c>
      <c r="B132" s="61" t="n">
        <v>27154</v>
      </c>
      <c r="C132" s="61" t="n">
        <v>23954</v>
      </c>
      <c r="D132" s="61" t="n">
        <v>39234.2559636388</v>
      </c>
      <c r="E132" s="61"/>
      <c r="F132" s="61" t="n">
        <v>-18982</v>
      </c>
      <c r="G132" s="61" t="n">
        <v>-10892.3762325936</v>
      </c>
      <c r="H132" s="61" t="n">
        <v>-39347.3615231361</v>
      </c>
      <c r="J132" s="86" t="n">
        <v>36717</v>
      </c>
      <c r="K132" s="76" t="n">
        <v>36717</v>
      </c>
      <c r="L132" s="83" t="n">
        <f aca="false">(VLOOKUP(K132,$A$3:$D$465,2,FALSE())*1000*-1)</f>
        <v>-35095000</v>
      </c>
      <c r="M132" s="30" t="n">
        <f aca="false">VLOOKUP(K132,'NG Summary by Day'!$L$21:$N$480,3,FALSE())</f>
        <v>-35095035.1089612</v>
      </c>
      <c r="N132" s="82" t="n">
        <f aca="false">L132-M132</f>
        <v>35.1089612022042</v>
      </c>
      <c r="O132" s="83" t="n">
        <f aca="false">(VLOOKUP(K132,$A$3:$D$465,3,FALSE()))*1000*-1</f>
        <v>-21541000</v>
      </c>
      <c r="P132" s="30" t="n">
        <f aca="false">VLOOKUP(K132,'Power Summary by Day '!$AL$18:$AO$400,3,FALSE())</f>
        <v>-21541213.1953053</v>
      </c>
      <c r="Q132" s="82" t="n">
        <f aca="false">O132-P132</f>
        <v>213.195305299014</v>
      </c>
      <c r="R132" s="83" t="n">
        <f aca="false">(VLOOKUP(K132,'BNK Org Sheet'!$A$2:$D$464,4,FALSE()))*1000*-1</f>
        <v>-43876147.039369</v>
      </c>
      <c r="S132" s="30" t="n">
        <f aca="false">VLOOKUP(K132,CORP!$A$14:$D4654,3,FALSE())</f>
        <v>-45842266.2411779</v>
      </c>
      <c r="T132" s="84" t="n">
        <f aca="false">R132-S132</f>
        <v>1966119.20180889</v>
      </c>
      <c r="V132" s="83" t="n">
        <f aca="false">(VLOOKUP(K132,'BNK Org Sheet'!$F$2:$I$464,2,FALSE()))*1000</f>
        <v>-1841000</v>
      </c>
      <c r="W132" s="30" t="n">
        <f aca="false">VLOOKUP(K132,'NG Summary by Day'!$T$20:$W$486,4,FALSE())</f>
        <v>-3315972.84621271</v>
      </c>
      <c r="X132" s="85" t="n">
        <f aca="false">V132-W132</f>
        <v>1474972.84621271</v>
      </c>
      <c r="Y132" s="83" t="n">
        <f aca="false">VLOOKUP(K132,'BNK Org Sheet'!$F$2:$I$464,3,FALSE())*1000</f>
        <v>-3299758.75846316</v>
      </c>
      <c r="Z132" s="30" t="n">
        <f aca="false">VLOOKUP(K132,'Power Summary by Day '!$AL$18:$AO$400,4,FALSE())</f>
        <v>-12456.0151309534</v>
      </c>
      <c r="AA132" s="82" t="n">
        <f aca="false">Y132-Z132</f>
        <v>-3287302.7433322</v>
      </c>
      <c r="AB132" s="83" t="n">
        <f aca="false">VLOOKUP(K132,'BNK Org Sheet'!$F$2:$I$464,4,FALSE())*1000</f>
        <v>-5922106.60850281</v>
      </c>
      <c r="AC132" s="30" t="n">
        <f aca="false">VLOOKUP(K132,'NG Summary by Day'!$AG$20:$AJ$532,4,FALSE())</f>
        <v>-5617733.25315224</v>
      </c>
      <c r="AD132" s="85" t="n">
        <f aca="false">AB132-AC132</f>
        <v>-304373.355350571</v>
      </c>
    </row>
    <row r="133" customFormat="false" ht="12.75" hidden="false" customHeight="false" outlineLevel="0" collapsed="false">
      <c r="A133" s="48" t="n">
        <v>36713</v>
      </c>
      <c r="B133" s="61" t="n">
        <v>19653</v>
      </c>
      <c r="C133" s="61" t="n">
        <v>23954</v>
      </c>
      <c r="D133" s="61" t="n">
        <v>34351.6431196578</v>
      </c>
      <c r="E133" s="61"/>
      <c r="F133" s="61" t="n">
        <v>-4760</v>
      </c>
      <c r="G133" s="61" t="n">
        <v>-1693.18984704073</v>
      </c>
      <c r="H133" s="61" t="n">
        <v>-4091.69914418112</v>
      </c>
      <c r="J133" s="86" t="n">
        <v>36718</v>
      </c>
      <c r="K133" s="76" t="n">
        <v>36718</v>
      </c>
      <c r="L133" s="83" t="n">
        <f aca="false">(VLOOKUP(K133,$A$3:$D$465,2,FALSE())*1000*-1)</f>
        <v>-40287000</v>
      </c>
      <c r="M133" s="30" t="n">
        <f aca="false">VLOOKUP(K133,'NG Summary by Day'!$L$21:$N$480,3,FALSE())</f>
        <v>-40287012.7303621</v>
      </c>
      <c r="N133" s="82" t="n">
        <f aca="false">L133-M133</f>
        <v>12.7303621023893</v>
      </c>
      <c r="O133" s="83" t="n">
        <f aca="false">(VLOOKUP(K133,$A$3:$D$465,3,FALSE()))*1000*-1</f>
        <v>-22664000</v>
      </c>
      <c r="P133" s="30" t="n">
        <f aca="false">VLOOKUP(K133,'Power Summary by Day '!$AL$18:$AO$400,3,FALSE())</f>
        <v>-21629685.4293666</v>
      </c>
      <c r="Q133" s="82" t="n">
        <f aca="false">O133-P133</f>
        <v>-1034314.5706334</v>
      </c>
      <c r="R133" s="83" t="n">
        <f aca="false">(VLOOKUP(K133,'BNK Org Sheet'!$A$2:$D$464,4,FALSE()))*1000*-1</f>
        <v>-48669131.9628811</v>
      </c>
      <c r="S133" s="30" t="n">
        <f aca="false">VLOOKUP(K133,CORP!$A$14:$D4655,3,FALSE())</f>
        <v>-49328238.8504976</v>
      </c>
      <c r="T133" s="84" t="n">
        <f aca="false">R133-S133</f>
        <v>659106.887616552</v>
      </c>
      <c r="V133" s="83" t="n">
        <f aca="false">(VLOOKUP(K133,'BNK Org Sheet'!$F$2:$I$464,2,FALSE()))*1000</f>
        <v>-258000</v>
      </c>
      <c r="W133" s="30" t="n">
        <f aca="false">VLOOKUP(K133,'NG Summary by Day'!$T$20:$W$486,4,FALSE())</f>
        <v>-5179714.45219723</v>
      </c>
      <c r="X133" s="85" t="n">
        <f aca="false">V133-W133</f>
        <v>4921714.45219723</v>
      </c>
      <c r="Y133" s="83" t="n">
        <f aca="false">VLOOKUP(K133,'BNK Org Sheet'!$F$2:$I$464,3,FALSE())*1000</f>
        <v>8659605.21405563</v>
      </c>
      <c r="Z133" s="30" t="n">
        <f aca="false">VLOOKUP(K133,'Power Summary by Day '!$AL$18:$AO$400,4,FALSE())</f>
        <v>12381023.8580579</v>
      </c>
      <c r="AA133" s="82" t="n">
        <f aca="false">Y133-Z133</f>
        <v>-3721418.64400228</v>
      </c>
      <c r="AB133" s="83" t="n">
        <f aca="false">VLOOKUP(K133,'BNK Org Sheet'!$F$2:$I$464,4,FALSE())*1000</f>
        <v>4891929.44058893</v>
      </c>
      <c r="AC133" s="30" t="n">
        <f aca="false">VLOOKUP(K133,'NG Summary by Day'!$AG$20:$AJ$532,4,FALSE())</f>
        <v>11448631.149104</v>
      </c>
      <c r="AD133" s="85" t="n">
        <f aca="false">AB133-AC133</f>
        <v>-6556701.70851508</v>
      </c>
    </row>
    <row r="134" customFormat="false" ht="12.75" hidden="false" customHeight="false" outlineLevel="0" collapsed="false">
      <c r="A134" s="48" t="n">
        <v>36714</v>
      </c>
      <c r="B134" s="61" t="n">
        <v>21724</v>
      </c>
      <c r="C134" s="61" t="n">
        <v>24526</v>
      </c>
      <c r="D134" s="61" t="n">
        <v>36059.4555979473</v>
      </c>
      <c r="E134" s="61"/>
      <c r="F134" s="61" t="n">
        <v>5551</v>
      </c>
      <c r="G134" s="61" t="n">
        <v>10968.3181463637</v>
      </c>
      <c r="H134" s="61" t="n">
        <v>10679.4146607095</v>
      </c>
      <c r="J134" s="86" t="n">
        <v>36719</v>
      </c>
      <c r="K134" s="76" t="n">
        <v>36719</v>
      </c>
      <c r="L134" s="83" t="n">
        <f aca="false">(VLOOKUP(K134,$A$3:$D$465,2,FALSE())*1000*-1)</f>
        <v>-34097000</v>
      </c>
      <c r="M134" s="30" t="n">
        <f aca="false">VLOOKUP(K134,'NG Summary by Day'!$L$21:$N$480,3,FALSE())</f>
        <v>-34097061.8415883</v>
      </c>
      <c r="N134" s="82" t="n">
        <f aca="false">L134-M134</f>
        <v>61.8415882959962</v>
      </c>
      <c r="O134" s="83" t="n">
        <f aca="false">(VLOOKUP(K134,$A$3:$D$465,3,FALSE()))*1000*-1</f>
        <v>-23502000</v>
      </c>
      <c r="P134" s="30" t="n">
        <f aca="false">VLOOKUP(K134,'Power Summary by Day '!$AL$18:$AO$400,3,FALSE())</f>
        <v>-23501425.7845817</v>
      </c>
      <c r="Q134" s="82" t="n">
        <f aca="false">O134-P134</f>
        <v>-574.215418297797</v>
      </c>
      <c r="R134" s="83" t="n">
        <f aca="false">(VLOOKUP(K134,'BNK Org Sheet'!$A$2:$D$464,4,FALSE()))*1000*-1</f>
        <v>-44048433.0370597</v>
      </c>
      <c r="S134" s="30" t="n">
        <f aca="false">VLOOKUP(K134,CORP!$A$14:$D4656,3,FALSE())</f>
        <v>-46688449.5267932</v>
      </c>
      <c r="T134" s="84" t="n">
        <f aca="false">R134-S134</f>
        <v>2640016.48973352</v>
      </c>
      <c r="V134" s="83" t="n">
        <f aca="false">(VLOOKUP(K134,'BNK Org Sheet'!$F$2:$I$464,2,FALSE()))*1000</f>
        <v>-6176000</v>
      </c>
      <c r="W134" s="30" t="n">
        <f aca="false">VLOOKUP(K134,'NG Summary by Day'!$T$20:$W$486,4,FALSE())</f>
        <v>-8595077.97531256</v>
      </c>
      <c r="X134" s="85" t="n">
        <f aca="false">V134-W134</f>
        <v>2419077.97531256</v>
      </c>
      <c r="Y134" s="83" t="n">
        <f aca="false">VLOOKUP(K134,'BNK Org Sheet'!$F$2:$I$464,3,FALSE())*1000</f>
        <v>2962722.36784505</v>
      </c>
      <c r="Z134" s="30" t="n">
        <f aca="false">VLOOKUP(K134,'Power Summary by Day '!$AL$18:$AO$400,4,FALSE())</f>
        <v>1438008.412914</v>
      </c>
      <c r="AA134" s="82" t="n">
        <f aca="false">Y134-Z134</f>
        <v>1524713.95493105</v>
      </c>
      <c r="AB134" s="83" t="n">
        <f aca="false">VLOOKUP(K134,'BNK Org Sheet'!$F$2:$I$464,4,FALSE())*1000</f>
        <v>-6103175.55013189</v>
      </c>
      <c r="AC134" s="30" t="n">
        <f aca="false">VLOOKUP(K134,'NG Summary by Day'!$AG$20:$AJ$532,4,FALSE())</f>
        <v>-11171437.9812774</v>
      </c>
      <c r="AD134" s="85" t="n">
        <f aca="false">AB134-AC134</f>
        <v>5068262.43114551</v>
      </c>
    </row>
    <row r="135" customFormat="false" ht="12.75" hidden="false" customHeight="false" outlineLevel="0" collapsed="false">
      <c r="A135" s="48" t="n">
        <v>36717</v>
      </c>
      <c r="B135" s="61" t="n">
        <v>35095</v>
      </c>
      <c r="C135" s="61" t="n">
        <v>21541</v>
      </c>
      <c r="D135" s="61" t="n">
        <v>43876.147039369</v>
      </c>
      <c r="E135" s="61"/>
      <c r="F135" s="61" t="n">
        <v>-1841</v>
      </c>
      <c r="G135" s="61" t="n">
        <v>-3299.75875846316</v>
      </c>
      <c r="H135" s="61" t="n">
        <v>-5922.10660850281</v>
      </c>
      <c r="J135" s="86" t="n">
        <v>36720</v>
      </c>
      <c r="K135" s="76" t="n">
        <v>36720</v>
      </c>
      <c r="L135" s="83" t="n">
        <f aca="false">(VLOOKUP(K135,$A$3:$D$465,2,FALSE())*1000*-1)</f>
        <v>-33245000</v>
      </c>
      <c r="M135" s="30" t="n">
        <f aca="false">VLOOKUP(K135,'NG Summary by Day'!$L$21:$N$480,3,FALSE())</f>
        <v>-33246307.0262212</v>
      </c>
      <c r="N135" s="82" t="n">
        <f aca="false">L135-M135</f>
        <v>1307.02622120082</v>
      </c>
      <c r="O135" s="83" t="n">
        <f aca="false">(VLOOKUP(K135,$A$3:$D$465,3,FALSE()))*1000*-1</f>
        <v>-21987000</v>
      </c>
      <c r="P135" s="30" t="n">
        <f aca="false">VLOOKUP(K135,'Power Summary by Day '!$AL$18:$AO$400,3,FALSE())</f>
        <v>-21986868.4519718</v>
      </c>
      <c r="Q135" s="82" t="n">
        <f aca="false">O135-P135</f>
        <v>-131.548028200865</v>
      </c>
      <c r="R135" s="83" t="n">
        <f aca="false">(VLOOKUP(K135,'BNK Org Sheet'!$A$2:$D$464,4,FALSE()))*1000*-1</f>
        <v>-42601359.8142164</v>
      </c>
      <c r="S135" s="30" t="n">
        <f aca="false">VLOOKUP(K135,CORP!$A$14:$D4657,3,FALSE())</f>
        <v>-45385246.9360475</v>
      </c>
      <c r="T135" s="84" t="n">
        <f aca="false">R135-S135</f>
        <v>2783887.12183113</v>
      </c>
      <c r="V135" s="83" t="n">
        <f aca="false">(VLOOKUP(K135,'BNK Org Sheet'!$F$2:$I$464,2,FALSE()))*1000</f>
        <v>3979000</v>
      </c>
      <c r="W135" s="30" t="n">
        <f aca="false">VLOOKUP(K135,'NG Summary by Day'!$T$20:$W$486,4,FALSE())</f>
        <v>8254745.17606075</v>
      </c>
      <c r="X135" s="85" t="n">
        <f aca="false">V135-W135</f>
        <v>-4275745.17606075</v>
      </c>
      <c r="Y135" s="83" t="n">
        <f aca="false">VLOOKUP(K135,'BNK Org Sheet'!$F$2:$I$464,3,FALSE())*1000</f>
        <v>5881292.79758481</v>
      </c>
      <c r="Z135" s="30" t="n">
        <f aca="false">VLOOKUP(K135,'Power Summary by Day '!$AL$18:$AO$400,4,FALSE())</f>
        <v>6510482.84407696</v>
      </c>
      <c r="AA135" s="82" t="n">
        <f aca="false">Y135-Z135</f>
        <v>-629190.046492147</v>
      </c>
      <c r="AB135" s="83" t="n">
        <f aca="false">VLOOKUP(K135,'BNK Org Sheet'!$F$2:$I$464,4,FALSE())*1000</f>
        <v>11016483.6830973</v>
      </c>
      <c r="AC135" s="30" t="n">
        <f aca="false">VLOOKUP(K135,'NG Summary by Day'!$AG$20:$AJ$532,4,FALSE())</f>
        <v>17373509.1718891</v>
      </c>
      <c r="AD135" s="85" t="n">
        <f aca="false">AB135-AC135</f>
        <v>-6357025.48879182</v>
      </c>
    </row>
    <row r="136" customFormat="false" ht="12.75" hidden="false" customHeight="false" outlineLevel="0" collapsed="false">
      <c r="A136" s="48" t="n">
        <v>36718</v>
      </c>
      <c r="B136" s="61" t="n">
        <v>40287</v>
      </c>
      <c r="C136" s="61" t="n">
        <v>22664</v>
      </c>
      <c r="D136" s="61" t="n">
        <v>48669.1319628811</v>
      </c>
      <c r="E136" s="61"/>
      <c r="F136" s="61" t="n">
        <v>-258</v>
      </c>
      <c r="G136" s="61" t="n">
        <v>8659.60521405563</v>
      </c>
      <c r="H136" s="61" t="n">
        <v>4891.92944058893</v>
      </c>
      <c r="J136" s="86" t="n">
        <v>36721</v>
      </c>
      <c r="K136" s="76" t="n">
        <v>36721</v>
      </c>
      <c r="L136" s="83" t="n">
        <f aca="false">(VLOOKUP(K136,$A$3:$D$465,2,FALSE())*1000*-1)</f>
        <v>-39324000</v>
      </c>
      <c r="M136" s="30" t="n">
        <f aca="false">VLOOKUP(K136,'NG Summary by Day'!$L$21:$N$480,3,FALSE())</f>
        <v>-39323508.523971</v>
      </c>
      <c r="N136" s="82" t="n">
        <f aca="false">L136-M136</f>
        <v>-491.476029001176</v>
      </c>
      <c r="O136" s="83" t="n">
        <f aca="false">(VLOOKUP(K136,$A$3:$D$465,3,FALSE()))*1000*-1</f>
        <v>-22544000</v>
      </c>
      <c r="P136" s="30" t="n">
        <f aca="false">VLOOKUP(K136,'Power Summary by Day '!$AL$18:$AO$400,3,FALSE())</f>
        <v>-22543614.1632659</v>
      </c>
      <c r="Q136" s="82" t="n">
        <f aca="false">O136-P136</f>
        <v>-385.836734101176</v>
      </c>
      <c r="R136" s="83" t="n">
        <f aca="false">(VLOOKUP(K136,'BNK Org Sheet'!$A$2:$D$464,4,FALSE()))*1000*-1</f>
        <v>-47750698.6547876</v>
      </c>
      <c r="S136" s="30" t="n">
        <f aca="false">VLOOKUP(K136,CORP!$A$14:$D4658,3,FALSE())</f>
        <v>-51016065.8619967</v>
      </c>
      <c r="T136" s="84" t="n">
        <f aca="false">R136-S136</f>
        <v>3265367.20720915</v>
      </c>
      <c r="V136" s="83" t="n">
        <f aca="false">(VLOOKUP(K136,'BNK Org Sheet'!$F$2:$I$464,2,FALSE()))*1000</f>
        <v>13325000</v>
      </c>
      <c r="W136" s="30" t="n">
        <f aca="false">VLOOKUP(K136,'NG Summary by Day'!$T$20:$W$486,4,FALSE())</f>
        <v>7032819.49097056</v>
      </c>
      <c r="X136" s="85" t="n">
        <f aca="false">V136-W136</f>
        <v>6292180.50902944</v>
      </c>
      <c r="Y136" s="83" t="n">
        <f aca="false">VLOOKUP(K136,'BNK Org Sheet'!$F$2:$I$464,3,FALSE())*1000</f>
        <v>1543191.58645954</v>
      </c>
      <c r="Z136" s="30" t="n">
        <f aca="false">VLOOKUP(K136,'Power Summary by Day '!$AL$18:$AO$400,4,FALSE())</f>
        <v>3364850.67145964</v>
      </c>
      <c r="AA136" s="82" t="n">
        <f aca="false">Y136-Z136</f>
        <v>-1821659.0850001</v>
      </c>
      <c r="AB136" s="83" t="n">
        <f aca="false">VLOOKUP(K136,'BNK Org Sheet'!$F$2:$I$464,4,FALSE())*1000</f>
        <v>11531806.12801</v>
      </c>
      <c r="AC136" s="30" t="n">
        <f aca="false">VLOOKUP(K136,'NG Summary by Day'!$AG$20:$AJ$532,4,FALSE())</f>
        <v>8814642.37624289</v>
      </c>
      <c r="AD136" s="85" t="n">
        <f aca="false">AB136-AC136</f>
        <v>2717163.75176712</v>
      </c>
    </row>
    <row r="137" customFormat="false" ht="12.75" hidden="false" customHeight="false" outlineLevel="0" collapsed="false">
      <c r="A137" s="48" t="n">
        <v>36719</v>
      </c>
      <c r="B137" s="61" t="n">
        <v>34097</v>
      </c>
      <c r="C137" s="61" t="n">
        <v>23502</v>
      </c>
      <c r="D137" s="61" t="n">
        <v>44048.4330370597</v>
      </c>
      <c r="E137" s="61"/>
      <c r="F137" s="61" t="n">
        <v>-6176</v>
      </c>
      <c r="G137" s="61" t="n">
        <v>2962.72236784505</v>
      </c>
      <c r="H137" s="61" t="n">
        <v>-6103.17555013189</v>
      </c>
      <c r="J137" s="86" t="n">
        <v>36724</v>
      </c>
      <c r="K137" s="76" t="n">
        <v>36724</v>
      </c>
      <c r="L137" s="83" t="n">
        <f aca="false">(VLOOKUP(K137,$A$3:$D$465,2,FALSE())*1000*-1)</f>
        <v>-45845000</v>
      </c>
      <c r="M137" s="30" t="n">
        <f aca="false">VLOOKUP(K137,'NG Summary by Day'!$L$21:$N$480,3,FALSE())</f>
        <v>-48029895.7223106</v>
      </c>
      <c r="N137" s="82" t="n">
        <f aca="false">L137-M137</f>
        <v>2184895.7223106</v>
      </c>
      <c r="O137" s="83" t="n">
        <f aca="false">(VLOOKUP(K137,$A$3:$D$465,3,FALSE()))*1000*-1</f>
        <v>-21487000</v>
      </c>
      <c r="P137" s="30" t="n">
        <f aca="false">VLOOKUP(K137,'Power Summary by Day '!$AL$18:$AO$400,3,FALSE())</f>
        <v>-21487011.3934486</v>
      </c>
      <c r="Q137" s="82" t="n">
        <f aca="false">O137-P137</f>
        <v>11.3934485986829</v>
      </c>
      <c r="R137" s="83" t="n">
        <f aca="false">(VLOOKUP(K137,'BNK Org Sheet'!$A$2:$D$464,4,FALSE()))*1000*-1</f>
        <v>-52799724.9900066</v>
      </c>
      <c r="S137" s="30" t="n">
        <f aca="false">VLOOKUP(K137,CORP!$A$14:$D4659,3,FALSE())</f>
        <v>-65748737.1990366</v>
      </c>
      <c r="T137" s="84" t="n">
        <f aca="false">R137-S137</f>
        <v>12949012.20903</v>
      </c>
      <c r="V137" s="83" t="n">
        <f aca="false">(VLOOKUP(K137,'BNK Org Sheet'!$F$2:$I$464,2,FALSE()))*1000</f>
        <v>-9190000</v>
      </c>
      <c r="W137" s="30" t="n">
        <f aca="false">VLOOKUP(K137,'NG Summary by Day'!$T$20:$W$486,4,FALSE())</f>
        <v>-8767668.04998585</v>
      </c>
      <c r="X137" s="85" t="n">
        <f aca="false">V137-W137</f>
        <v>-422331.95001415</v>
      </c>
      <c r="Y137" s="83" t="n">
        <f aca="false">VLOOKUP(K137,'BNK Org Sheet'!$F$2:$I$464,3,FALSE())*1000</f>
        <v>-11543799.776924</v>
      </c>
      <c r="Z137" s="30" t="n">
        <f aca="false">VLOOKUP(K137,'Power Summary by Day '!$AL$18:$AO$400,4,FALSE())</f>
        <v>-9173126.03057696</v>
      </c>
      <c r="AA137" s="82" t="n">
        <f aca="false">Y137-Z137</f>
        <v>-2370673.74634704</v>
      </c>
      <c r="AB137" s="83" t="n">
        <f aca="false">VLOOKUP(K137,'BNK Org Sheet'!$F$2:$I$464,4,FALSE())*1000</f>
        <v>-24662779.6061485</v>
      </c>
      <c r="AC137" s="30" t="n">
        <f aca="false">VLOOKUP(K137,'NG Summary by Day'!$AG$20:$AJ$532,4,FALSE())</f>
        <v>-29258311.9732337</v>
      </c>
      <c r="AD137" s="85" t="n">
        <f aca="false">AB137-AC137</f>
        <v>4595532.3670852</v>
      </c>
    </row>
    <row r="138" customFormat="false" ht="12.75" hidden="false" customHeight="false" outlineLevel="0" collapsed="false">
      <c r="A138" s="48" t="n">
        <v>36720</v>
      </c>
      <c r="B138" s="61" t="n">
        <v>33245</v>
      </c>
      <c r="C138" s="61" t="n">
        <v>21987</v>
      </c>
      <c r="D138" s="61" t="n">
        <v>42601.3598142164</v>
      </c>
      <c r="E138" s="61"/>
      <c r="F138" s="61" t="n">
        <v>3979</v>
      </c>
      <c r="G138" s="61" t="n">
        <v>5881.29279758481</v>
      </c>
      <c r="H138" s="61" t="n">
        <v>11016.4836830973</v>
      </c>
      <c r="J138" s="86" t="n">
        <v>36725</v>
      </c>
      <c r="K138" s="76" t="n">
        <v>36725</v>
      </c>
      <c r="L138" s="83" t="n">
        <f aca="false">(VLOOKUP(K138,$A$3:$D$465,2,FALSE())*1000*-1)</f>
        <v>-36006000</v>
      </c>
      <c r="M138" s="30" t="n">
        <f aca="false">VLOOKUP(K138,'NG Summary by Day'!$L$21:$N$480,3,FALSE())</f>
        <v>-35906950.4857734</v>
      </c>
      <c r="N138" s="82" t="n">
        <f aca="false">L138-M138</f>
        <v>-99049.5142266005</v>
      </c>
      <c r="O138" s="83" t="n">
        <f aca="false">(VLOOKUP(K138,$A$3:$D$465,3,FALSE()))*1000*-1</f>
        <v>-20013000</v>
      </c>
      <c r="P138" s="30" t="n">
        <f aca="false">VLOOKUP(K138,'Power Summary by Day '!$AL$18:$AO$400,3,FALSE())</f>
        <v>-20012009.2336198</v>
      </c>
      <c r="Q138" s="82" t="n">
        <f aca="false">O138-P138</f>
        <v>-990.766380202025</v>
      </c>
      <c r="R138" s="83" t="n">
        <f aca="false">(VLOOKUP(K138,'BNK Org Sheet'!$A$2:$D$464,4,FALSE()))*1000*-1</f>
        <v>-44044974.2538275</v>
      </c>
      <c r="S138" s="30" t="n">
        <f aca="false">VLOOKUP(K138,CORP!$A$14:$D4660,3,FALSE())</f>
        <v>-49209467.1706322</v>
      </c>
      <c r="T138" s="84" t="n">
        <f aca="false">R138-S138</f>
        <v>5164492.91680467</v>
      </c>
      <c r="V138" s="83" t="n">
        <f aca="false">(VLOOKUP(K138,'BNK Org Sheet'!$F$2:$I$464,2,FALSE()))*1000</f>
        <v>-8772000</v>
      </c>
      <c r="W138" s="30" t="n">
        <f aca="false">VLOOKUP(K138,'NG Summary by Day'!$T$20:$W$486,4,FALSE())</f>
        <v>24217532.4621974</v>
      </c>
      <c r="X138" s="85" t="n">
        <f aca="false">V138-W138</f>
        <v>-32989532.4621974</v>
      </c>
      <c r="Y138" s="83" t="n">
        <f aca="false">VLOOKUP(K138,'BNK Org Sheet'!$F$2:$I$464,3,FALSE())*1000</f>
        <v>171581.119538078</v>
      </c>
      <c r="Z138" s="30" t="n">
        <f aca="false">VLOOKUP(K138,'Power Summary by Day '!$AL$18:$AO$400,4,FALSE())</f>
        <v>2664523.20673407</v>
      </c>
      <c r="AA138" s="82" t="n">
        <f aca="false">Y138-Z138</f>
        <v>-2492942.08719599</v>
      </c>
      <c r="AB138" s="83" t="n">
        <f aca="false">VLOOKUP(K138,'BNK Org Sheet'!$F$2:$I$464,4,FALSE())*1000</f>
        <v>-11636198.2307695</v>
      </c>
      <c r="AC138" s="30" t="n">
        <f aca="false">VLOOKUP(K138,'NG Summary by Day'!$AG$20:$AJ$532,4,FALSE())</f>
        <v>24311374.2988187</v>
      </c>
      <c r="AD138" s="85" t="n">
        <f aca="false">AB138-AC138</f>
        <v>-35947572.5295883</v>
      </c>
    </row>
    <row r="139" customFormat="false" ht="12.75" hidden="false" customHeight="false" outlineLevel="0" collapsed="false">
      <c r="A139" s="48" t="n">
        <v>36721</v>
      </c>
      <c r="B139" s="61" t="n">
        <v>39324</v>
      </c>
      <c r="C139" s="61" t="n">
        <v>22544</v>
      </c>
      <c r="D139" s="61" t="n">
        <v>47750.6986547876</v>
      </c>
      <c r="E139" s="61"/>
      <c r="F139" s="61" t="n">
        <v>13325</v>
      </c>
      <c r="G139" s="61" t="n">
        <v>1543.19158645954</v>
      </c>
      <c r="H139" s="61" t="n">
        <v>11531.80612801</v>
      </c>
      <c r="J139" s="86" t="n">
        <v>36726</v>
      </c>
      <c r="K139" s="76" t="n">
        <v>36726</v>
      </c>
      <c r="L139" s="83" t="n">
        <f aca="false">(VLOOKUP(K139,$A$3:$D$465,2,FALSE())*1000*-1)</f>
        <v>-30475000</v>
      </c>
      <c r="M139" s="30" t="n">
        <f aca="false">VLOOKUP(K139,'NG Summary by Day'!$L$21:$N$480,3,FALSE())</f>
        <v>-31349996.9883592</v>
      </c>
      <c r="N139" s="82" t="n">
        <f aca="false">L139-M139</f>
        <v>874996.988359202</v>
      </c>
      <c r="O139" s="83" t="n">
        <f aca="false">(VLOOKUP(K139,$A$3:$D$465,3,FALSE()))*1000*-1</f>
        <v>-22209000</v>
      </c>
      <c r="P139" s="30" t="n">
        <f aca="false">VLOOKUP(K139,'Power Summary by Day '!$AL$18:$AO$400,3,FALSE())</f>
        <v>-22208791.7650367</v>
      </c>
      <c r="Q139" s="82" t="n">
        <f aca="false">O139-P139</f>
        <v>-208.234963297844</v>
      </c>
      <c r="R139" s="83" t="n">
        <f aca="false">(VLOOKUP(K139,'BNK Org Sheet'!$A$2:$D$464,4,FALSE()))*1000*-1</f>
        <v>-40430375.981684</v>
      </c>
      <c r="S139" s="30" t="n">
        <f aca="false">VLOOKUP(K139,CORP!$A$14:$D4661,3,FALSE())</f>
        <v>-44279149.7218004</v>
      </c>
      <c r="T139" s="84" t="n">
        <f aca="false">R139-S139</f>
        <v>3848773.7401164</v>
      </c>
      <c r="V139" s="83" t="n">
        <f aca="false">(VLOOKUP(K139,'BNK Org Sheet'!$F$2:$I$464,2,FALSE()))*1000</f>
        <v>-5477000</v>
      </c>
      <c r="W139" s="30" t="n">
        <f aca="false">VLOOKUP(K139,'NG Summary by Day'!$T$20:$W$486,4,FALSE())</f>
        <v>-4179825.83706102</v>
      </c>
      <c r="X139" s="85" t="n">
        <f aca="false">V139-W139</f>
        <v>-1297174.16293898</v>
      </c>
      <c r="Y139" s="83" t="n">
        <f aca="false">VLOOKUP(K139,'BNK Org Sheet'!$F$2:$I$464,3,FALSE())*1000</f>
        <v>-15750719.7108903</v>
      </c>
      <c r="Z139" s="30" t="n">
        <f aca="false">VLOOKUP(K139,'Power Summary by Day '!$AL$18:$AO$400,4,FALSE())</f>
        <v>-17217093.3230304</v>
      </c>
      <c r="AA139" s="82" t="n">
        <f aca="false">Y139-Z139</f>
        <v>1466373.61214006</v>
      </c>
      <c r="AB139" s="83" t="n">
        <f aca="false">VLOOKUP(K139,'BNK Org Sheet'!$F$2:$I$464,4,FALSE())*1000</f>
        <v>-15479944.5710403</v>
      </c>
      <c r="AC139" s="30" t="n">
        <f aca="false">VLOOKUP(K139,'NG Summary by Day'!$AG$20:$AJ$532,4,FALSE())</f>
        <v>-17408165.1787744</v>
      </c>
      <c r="AD139" s="85" t="n">
        <f aca="false">AB139-AC139</f>
        <v>1928220.60773408</v>
      </c>
    </row>
    <row r="140" customFormat="false" ht="12.75" hidden="false" customHeight="false" outlineLevel="0" collapsed="false">
      <c r="A140" s="48" t="n">
        <v>36724</v>
      </c>
      <c r="B140" s="61" t="n">
        <v>45845</v>
      </c>
      <c r="C140" s="61" t="n">
        <v>21487</v>
      </c>
      <c r="D140" s="61" t="n">
        <v>52799.7249900066</v>
      </c>
      <c r="E140" s="61"/>
      <c r="F140" s="61" t="n">
        <v>-9190</v>
      </c>
      <c r="G140" s="61" t="n">
        <v>-11543.799776924</v>
      </c>
      <c r="H140" s="61" t="n">
        <v>-24662.7796061485</v>
      </c>
      <c r="J140" s="86" t="n">
        <v>36727</v>
      </c>
      <c r="K140" s="76" t="n">
        <v>36727</v>
      </c>
      <c r="L140" s="83" t="n">
        <f aca="false">(VLOOKUP(K140,$A$3:$D$465,2,FALSE())*1000*-1)</f>
        <v>-21802000</v>
      </c>
      <c r="M140" s="30" t="n">
        <f aca="false">VLOOKUP(K140,'NG Summary by Day'!$L$21:$N$480,3,FALSE())</f>
        <v>-21801382.6953335</v>
      </c>
      <c r="N140" s="82" t="n">
        <f aca="false">L140-M140</f>
        <v>-617.304666500539</v>
      </c>
      <c r="O140" s="83" t="n">
        <f aca="false">(VLOOKUP(K140,$A$3:$D$465,3,FALSE()))*1000*-1</f>
        <v>-22216000</v>
      </c>
      <c r="P140" s="30" t="n">
        <f aca="false">VLOOKUP(K140,'Power Summary by Day '!$AL$18:$AO$400,3,FALSE())</f>
        <v>-22215776.1242405</v>
      </c>
      <c r="Q140" s="82" t="n">
        <f aca="false">O140-P140</f>
        <v>-223.87575950101</v>
      </c>
      <c r="R140" s="83" t="n">
        <f aca="false">(VLOOKUP(K140,'BNK Org Sheet'!$A$2:$D$464,4,FALSE()))*1000*-1</f>
        <v>-34363603.2746907</v>
      </c>
      <c r="S140" s="30" t="n">
        <f aca="false">VLOOKUP(K140,CORP!$A$14:$D4662,3,FALSE())</f>
        <v>-39549289.3299275</v>
      </c>
      <c r="T140" s="84" t="n">
        <f aca="false">R140-S140</f>
        <v>5185686.05523685</v>
      </c>
      <c r="V140" s="83" t="n">
        <f aca="false">(VLOOKUP(K140,'BNK Org Sheet'!$F$2:$I$464,2,FALSE()))*1000</f>
        <v>-7703000</v>
      </c>
      <c r="W140" s="30" t="n">
        <f aca="false">VLOOKUP(K140,'NG Summary by Day'!$T$20:$W$486,4,FALSE())</f>
        <v>-8530562.38041572</v>
      </c>
      <c r="X140" s="85" t="n">
        <f aca="false">V140-W140</f>
        <v>827562.380415721</v>
      </c>
      <c r="Y140" s="83" t="n">
        <f aca="false">VLOOKUP(K140,'BNK Org Sheet'!$F$2:$I$464,3,FALSE())*1000</f>
        <v>35586.0006039604</v>
      </c>
      <c r="Z140" s="30" t="n">
        <f aca="false">VLOOKUP(K140,'Power Summary by Day '!$AL$18:$AO$400,4,FALSE())</f>
        <v>-329868.822227006</v>
      </c>
      <c r="AA140" s="82" t="n">
        <f aca="false">Y140-Z140</f>
        <v>365454.822830966</v>
      </c>
      <c r="AB140" s="83" t="n">
        <f aca="false">VLOOKUP(K140,'BNK Org Sheet'!$F$2:$I$464,4,FALSE())*1000</f>
        <v>-3487890.33784948</v>
      </c>
      <c r="AC140" s="30" t="n">
        <f aca="false">VLOOKUP(K140,'NG Summary by Day'!$AG$20:$AJ$532,4,FALSE())</f>
        <v>-7781388.81084301</v>
      </c>
      <c r="AD140" s="85" t="n">
        <f aca="false">AB140-AC140</f>
        <v>4293498.47299353</v>
      </c>
    </row>
    <row r="141" customFormat="false" ht="12.75" hidden="false" customHeight="false" outlineLevel="0" collapsed="false">
      <c r="A141" s="48" t="n">
        <v>36725</v>
      </c>
      <c r="B141" s="61" t="n">
        <v>36006</v>
      </c>
      <c r="C141" s="61" t="n">
        <v>20013</v>
      </c>
      <c r="D141" s="61" t="n">
        <v>44044.9742538275</v>
      </c>
      <c r="E141" s="61"/>
      <c r="F141" s="61" t="n">
        <v>-8772</v>
      </c>
      <c r="G141" s="61" t="n">
        <v>171.581119538078</v>
      </c>
      <c r="H141" s="61" t="n">
        <v>-11636.1982307695</v>
      </c>
      <c r="J141" s="86" t="n">
        <v>36728</v>
      </c>
      <c r="K141" s="76" t="n">
        <v>36728</v>
      </c>
      <c r="L141" s="83" t="n">
        <f aca="false">(VLOOKUP(K141,$A$3:$D$465,2,FALSE())*1000*-1)</f>
        <v>-40037000</v>
      </c>
      <c r="M141" s="30" t="n">
        <f aca="false">VLOOKUP(K141,'NG Summary by Day'!$L$21:$N$480,3,FALSE())</f>
        <v>-40036549.702835</v>
      </c>
      <c r="N141" s="82" t="n">
        <f aca="false">L141-M141</f>
        <v>-450.297164998949</v>
      </c>
      <c r="O141" s="83" t="n">
        <f aca="false">(VLOOKUP(K141,$A$3:$D$465,3,FALSE()))*1000*-1</f>
        <v>-22628000</v>
      </c>
      <c r="P141" s="30" t="n">
        <f aca="false">VLOOKUP(K141,'Power Summary by Day '!$AL$18:$AO$400,3,FALSE())</f>
        <v>-22628012.4838078</v>
      </c>
      <c r="Q141" s="82" t="n">
        <f aca="false">O141-P141</f>
        <v>12.483807798475</v>
      </c>
      <c r="R141" s="83" t="n">
        <f aca="false">(VLOOKUP(K141,'BNK Org Sheet'!$A$2:$D$464,4,FALSE()))*1000*-1</f>
        <v>-48198791.1779988</v>
      </c>
      <c r="S141" s="30" t="n">
        <f aca="false">VLOOKUP(K141,CORP!$A$14:$D4663,3,FALSE())</f>
        <v>-51857898.9072133</v>
      </c>
      <c r="T141" s="84" t="n">
        <f aca="false">R141-S141</f>
        <v>3659107.72921455</v>
      </c>
      <c r="V141" s="83" t="n">
        <f aca="false">(VLOOKUP(K141,'BNK Org Sheet'!$F$2:$I$464,2,FALSE()))*1000</f>
        <v>8911000</v>
      </c>
      <c r="W141" s="30" t="n">
        <f aca="false">VLOOKUP(K141,'NG Summary by Day'!$T$20:$W$486,4,FALSE())</f>
        <v>9939274.29579045</v>
      </c>
      <c r="X141" s="85" t="n">
        <f aca="false">V141-W141</f>
        <v>-1028274.29579045</v>
      </c>
      <c r="Y141" s="83" t="n">
        <f aca="false">VLOOKUP(K141,'BNK Org Sheet'!$F$2:$I$464,3,FALSE())*1000</f>
        <v>6637032.12796808</v>
      </c>
      <c r="Z141" s="30" t="n">
        <f aca="false">VLOOKUP(K141,'Power Summary by Day '!$AL$18:$AO$400,4,FALSE())</f>
        <v>8066042.93618703</v>
      </c>
      <c r="AA141" s="82" t="n">
        <f aca="false">Y141-Z141</f>
        <v>-1429010.80821895</v>
      </c>
      <c r="AB141" s="83" t="n">
        <f aca="false">VLOOKUP(K141,'BNK Org Sheet'!$F$2:$I$464,4,FALSE())*1000</f>
        <v>16592571.557445</v>
      </c>
      <c r="AC141" s="30" t="n">
        <f aca="false">VLOOKUP(K141,'NG Summary by Day'!$AG$20:$AJ$532,4,FALSE())</f>
        <v>15024294.2096598</v>
      </c>
      <c r="AD141" s="85" t="n">
        <f aca="false">AB141-AC141</f>
        <v>1568277.34778521</v>
      </c>
    </row>
    <row r="142" customFormat="false" ht="12.75" hidden="false" customHeight="false" outlineLevel="0" collapsed="false">
      <c r="A142" s="48" t="n">
        <v>36726</v>
      </c>
      <c r="B142" s="61" t="n">
        <v>30475</v>
      </c>
      <c r="C142" s="61" t="n">
        <v>22209</v>
      </c>
      <c r="D142" s="61" t="n">
        <v>40430.375981684</v>
      </c>
      <c r="E142" s="61"/>
      <c r="F142" s="61" t="n">
        <v>-5477</v>
      </c>
      <c r="G142" s="61" t="n">
        <v>-15750.7197108903</v>
      </c>
      <c r="H142" s="61" t="n">
        <v>-15479.9445710403</v>
      </c>
      <c r="J142" s="86" t="n">
        <v>36731</v>
      </c>
      <c r="K142" s="76" t="n">
        <v>36731</v>
      </c>
      <c r="L142" s="83" t="n">
        <f aca="false">(VLOOKUP(K142,$A$3:$D$465,2,FALSE())*1000*-1)</f>
        <v>-28073000</v>
      </c>
      <c r="M142" s="30" t="n">
        <f aca="false">VLOOKUP(K142,'NG Summary by Day'!$L$21:$N$480,3,FALSE())</f>
        <v>-28069256.1872503</v>
      </c>
      <c r="N142" s="82" t="n">
        <f aca="false">L142-M142</f>
        <v>-3743.81274970248</v>
      </c>
      <c r="O142" s="83" t="n">
        <f aca="false">(VLOOKUP(K142,$A$3:$D$465,3,FALSE()))*1000*-1</f>
        <v>-22628000</v>
      </c>
      <c r="P142" s="30" t="n">
        <f aca="false">VLOOKUP(K142,'Power Summary by Day '!$AL$18:$AO$400,3,FALSE())</f>
        <v>-22628080.2177969</v>
      </c>
      <c r="Q142" s="82" t="n">
        <f aca="false">O142-P142</f>
        <v>80.2177968993783</v>
      </c>
      <c r="R142" s="83" t="n">
        <f aca="false">(VLOOKUP(K142,'BNK Org Sheet'!$A$2:$D$464,4,FALSE()))*1000*-1</f>
        <v>-38907454.2860405</v>
      </c>
      <c r="S142" s="30" t="n">
        <f aca="false">VLOOKUP(K142,CORP!$A$14:$D4664,3,FALSE())</f>
        <v>-38374822.5833653</v>
      </c>
      <c r="T142" s="84" t="n">
        <f aca="false">R142-S142</f>
        <v>-532631.702675186</v>
      </c>
      <c r="V142" s="83" t="n">
        <f aca="false">(VLOOKUP(K142,'BNK Org Sheet'!$F$2:$I$464,2,FALSE()))*1000</f>
        <v>8170000</v>
      </c>
      <c r="W142" s="30" t="n">
        <f aca="false">VLOOKUP(K142,'NG Summary by Day'!$T$20:$W$486,4,FALSE())</f>
        <v>7874050.15999447</v>
      </c>
      <c r="X142" s="85" t="n">
        <f aca="false">V142-W142</f>
        <v>295949.84000553</v>
      </c>
      <c r="Y142" s="83" t="n">
        <f aca="false">VLOOKUP(K142,'BNK Org Sheet'!$F$2:$I$464,3,FALSE())*1000</f>
        <v>1539836.10110102</v>
      </c>
      <c r="Z142" s="30" t="n">
        <f aca="false">VLOOKUP(K142,'Power Summary by Day '!$AL$18:$AO$400,4,FALSE())</f>
        <v>1272060.7708754</v>
      </c>
      <c r="AA142" s="82" t="n">
        <f aca="false">Y142-Z142</f>
        <v>267775.330225621</v>
      </c>
      <c r="AB142" s="83" t="n">
        <f aca="false">VLOOKUP(K142,'BNK Org Sheet'!$F$2:$I$464,4,FALSE())*1000</f>
        <v>16926697.4893281</v>
      </c>
      <c r="AC142" s="30" t="n">
        <f aca="false">VLOOKUP(K142,'NG Summary by Day'!$AG$20:$AJ$532,4,FALSE())</f>
        <v>8659626.16746813</v>
      </c>
      <c r="AD142" s="85" t="n">
        <f aca="false">AB142-AC142</f>
        <v>8267071.32185997</v>
      </c>
    </row>
    <row r="143" customFormat="false" ht="12.75" hidden="false" customHeight="false" outlineLevel="0" collapsed="false">
      <c r="A143" s="48" t="n">
        <v>36727</v>
      </c>
      <c r="B143" s="61" t="n">
        <v>21802</v>
      </c>
      <c r="C143" s="61" t="n">
        <v>22216</v>
      </c>
      <c r="D143" s="61" t="n">
        <v>34363.6032746907</v>
      </c>
      <c r="E143" s="61"/>
      <c r="F143" s="61" t="n">
        <v>-7703</v>
      </c>
      <c r="G143" s="61" t="n">
        <v>35.5860006039604</v>
      </c>
      <c r="H143" s="61" t="n">
        <v>-3487.89033784948</v>
      </c>
      <c r="J143" s="86" t="n">
        <v>36732</v>
      </c>
      <c r="K143" s="76" t="n">
        <v>36732</v>
      </c>
      <c r="L143" s="83" t="n">
        <f aca="false">(VLOOKUP(K143,$A$3:$D$465,2,FALSE())*1000*-1)</f>
        <v>-24366000</v>
      </c>
      <c r="M143" s="30" t="n">
        <f aca="false">VLOOKUP(K143,'NG Summary by Day'!$L$21:$N$480,3,FALSE())</f>
        <v>-24605138.6706482</v>
      </c>
      <c r="N143" s="82" t="n">
        <f aca="false">L143-M143</f>
        <v>239138.670648202</v>
      </c>
      <c r="O143" s="83" t="n">
        <f aca="false">(VLOOKUP(K143,$A$3:$D$465,3,FALSE()))*1000*-1</f>
        <v>-20251000</v>
      </c>
      <c r="P143" s="30" t="n">
        <f aca="false">VLOOKUP(K143,'Power Summary by Day '!$AL$18:$AO$400,3,FALSE())</f>
        <v>-20050831.7335142</v>
      </c>
      <c r="Q143" s="82" t="n">
        <f aca="false">O143-P143</f>
        <v>-200168.266485799</v>
      </c>
      <c r="R143" s="83" t="n">
        <f aca="false">(VLOOKUP(K143,'BNK Org Sheet'!$A$2:$D$464,4,FALSE()))*1000*-1</f>
        <v>-35039014.4270687</v>
      </c>
      <c r="S143" s="30" t="n">
        <f aca="false">VLOOKUP(K143,CORP!$A$14:$D4665,3,FALSE())</f>
        <v>-32145979.4165327</v>
      </c>
      <c r="T143" s="84" t="n">
        <f aca="false">R143-S143</f>
        <v>-2893035.01053603</v>
      </c>
      <c r="V143" s="83" t="n">
        <f aca="false">(VLOOKUP(K143,'BNK Org Sheet'!$F$2:$I$464,2,FALSE()))*1000</f>
        <v>-9523000</v>
      </c>
      <c r="W143" s="30" t="n">
        <f aca="false">VLOOKUP(K143,'NG Summary by Day'!$T$20:$W$486,4,FALSE())</f>
        <v>-9876592.16638119</v>
      </c>
      <c r="X143" s="85" t="n">
        <f aca="false">V143-W143</f>
        <v>353592.16638119</v>
      </c>
      <c r="Y143" s="83" t="n">
        <f aca="false">VLOOKUP(K143,'BNK Org Sheet'!$F$2:$I$464,3,FALSE())*1000</f>
        <v>-6878268.70098741</v>
      </c>
      <c r="Z143" s="30" t="n">
        <f aca="false">VLOOKUP(K143,'Power Summary by Day '!$AL$18:$AO$400,4,FALSE())</f>
        <v>-5653078.25719848</v>
      </c>
      <c r="AA143" s="82" t="n">
        <f aca="false">Y143-Z143</f>
        <v>-1225190.44378893</v>
      </c>
      <c r="AB143" s="83" t="n">
        <f aca="false">VLOOKUP(K143,'BNK Org Sheet'!$F$2:$I$464,4,FALSE())*1000</f>
        <v>-18972606.3982563</v>
      </c>
      <c r="AC143" s="30" t="n">
        <f aca="false">VLOOKUP(K143,'NG Summary by Day'!$AG$20:$AJ$532,4,FALSE())</f>
        <v>-21336581.3710469</v>
      </c>
      <c r="AD143" s="85" t="n">
        <f aca="false">AB143-AC143</f>
        <v>2363974.97279064</v>
      </c>
    </row>
    <row r="144" customFormat="false" ht="12.75" hidden="false" customHeight="false" outlineLevel="0" collapsed="false">
      <c r="A144" s="48" t="n">
        <v>36728</v>
      </c>
      <c r="B144" s="61" t="n">
        <v>40037</v>
      </c>
      <c r="C144" s="61" t="n">
        <v>22628</v>
      </c>
      <c r="D144" s="61" t="n">
        <v>48198.7911779988</v>
      </c>
      <c r="E144" s="61"/>
      <c r="F144" s="61" t="n">
        <v>8911</v>
      </c>
      <c r="G144" s="61" t="n">
        <v>6637.03212796808</v>
      </c>
      <c r="H144" s="61" t="n">
        <v>16592.571557445</v>
      </c>
      <c r="J144" s="86" t="n">
        <v>36733</v>
      </c>
      <c r="K144" s="76" t="n">
        <v>36733</v>
      </c>
      <c r="L144" s="83" t="n">
        <f aca="false">(VLOOKUP(K144,$A$3:$D$465,2,FALSE())*1000*-1)</f>
        <v>-12942000</v>
      </c>
      <c r="M144" s="30" t="n">
        <f aca="false">VLOOKUP(K144,'NG Summary by Day'!$L$21:$N$480,3,FALSE())</f>
        <v>-12942716.8664537</v>
      </c>
      <c r="N144" s="82" t="n">
        <f aca="false">L144-M144</f>
        <v>716.866453699768</v>
      </c>
      <c r="O144" s="83" t="n">
        <f aca="false">(VLOOKUP(K144,$A$3:$D$465,3,FALSE()))*1000*-1</f>
        <v>-21421000</v>
      </c>
      <c r="P144" s="30" t="n">
        <f aca="false">VLOOKUP(K144,'Power Summary by Day '!$AL$18:$AO$400,3,FALSE())</f>
        <v>-21420459.35801</v>
      </c>
      <c r="Q144" s="82" t="n">
        <f aca="false">O144-P144</f>
        <v>-540.641989998519</v>
      </c>
      <c r="R144" s="83" t="n">
        <f aca="false">(VLOOKUP(K144,'BNK Org Sheet'!$A$2:$D$464,4,FALSE()))*1000*-1</f>
        <v>-29554094.5390031</v>
      </c>
      <c r="S144" s="30" t="n">
        <f aca="false">VLOOKUP(K144,CORP!$A$14:$D4666,3,FALSE())</f>
        <v>-26728571.7157464</v>
      </c>
      <c r="T144" s="84" t="n">
        <f aca="false">R144-S144</f>
        <v>-2825522.82325665</v>
      </c>
      <c r="V144" s="83" t="n">
        <f aca="false">(VLOOKUP(K144,'BNK Org Sheet'!$F$2:$I$464,2,FALSE()))*1000</f>
        <v>-6805000</v>
      </c>
      <c r="W144" s="30" t="n">
        <f aca="false">VLOOKUP(K144,'NG Summary by Day'!$T$20:$W$486,4,FALSE())</f>
        <v>-3163931.38348635</v>
      </c>
      <c r="X144" s="85" t="n">
        <f aca="false">V144-W144</f>
        <v>-3641068.61651365</v>
      </c>
      <c r="Y144" s="83" t="n">
        <f aca="false">VLOOKUP(K144,'BNK Org Sheet'!$F$2:$I$464,3,FALSE())*1000</f>
        <v>5066043.62911662</v>
      </c>
      <c r="Z144" s="30" t="n">
        <f aca="false">VLOOKUP(K144,'Power Summary by Day '!$AL$18:$AO$400,4,FALSE())</f>
        <v>5066043.62911662</v>
      </c>
      <c r="AA144" s="82" t="n">
        <f aca="false">Y144-Z144</f>
        <v>0</v>
      </c>
      <c r="AB144" s="83" t="n">
        <f aca="false">VLOOKUP(K144,'BNK Org Sheet'!$F$2:$I$464,4,FALSE())*1000</f>
        <v>-10825989.0239095</v>
      </c>
      <c r="AC144" s="30" t="n">
        <f aca="false">VLOOKUP(K144,'NG Summary by Day'!$AG$20:$AJ$532,4,FALSE())</f>
        <v>3701742.56127801</v>
      </c>
      <c r="AD144" s="85" t="n">
        <f aca="false">AB144-AC144</f>
        <v>-14527731.5851876</v>
      </c>
    </row>
    <row r="145" customFormat="false" ht="12.75" hidden="false" customHeight="false" outlineLevel="0" collapsed="false">
      <c r="A145" s="48" t="n">
        <v>36731</v>
      </c>
      <c r="B145" s="61" t="n">
        <v>28073</v>
      </c>
      <c r="C145" s="61" t="n">
        <v>22628</v>
      </c>
      <c r="D145" s="61" t="n">
        <v>38907.4542860405</v>
      </c>
      <c r="E145" s="61"/>
      <c r="F145" s="61" t="n">
        <v>8170</v>
      </c>
      <c r="G145" s="61" t="n">
        <v>1539.83610110102</v>
      </c>
      <c r="H145" s="61" t="n">
        <v>16926.6974893281</v>
      </c>
      <c r="J145" s="86" t="n">
        <v>36734</v>
      </c>
      <c r="K145" s="76" t="n">
        <v>36734</v>
      </c>
      <c r="L145" s="83" t="n">
        <f aca="false">(VLOOKUP(K145,$A$3:$D$465,2,FALSE())*1000*-1)</f>
        <v>-26075000</v>
      </c>
      <c r="M145" s="30" t="n">
        <f aca="false">VLOOKUP(K145,'NG Summary by Day'!$L$21:$N$480,3,FALSE())</f>
        <v>-26075219.5745657</v>
      </c>
      <c r="N145" s="82" t="n">
        <f aca="false">L145-M145</f>
        <v>219.574565701187</v>
      </c>
      <c r="O145" s="83" t="n">
        <f aca="false">(VLOOKUP(K145,$A$3:$D$465,3,FALSE()))*1000*-1</f>
        <v>-22842000</v>
      </c>
      <c r="P145" s="30" t="n">
        <f aca="false">VLOOKUP(K145,'Power Summary by Day '!$AL$18:$AO$400,3,FALSE())</f>
        <v>-22841734.4832341</v>
      </c>
      <c r="Q145" s="82" t="n">
        <f aca="false">O145-P145</f>
        <v>-265.516765899956</v>
      </c>
      <c r="R145" s="83" t="n">
        <f aca="false">(VLOOKUP(K145,'BNK Org Sheet'!$A$2:$D$464,4,FALSE()))*1000*-1</f>
        <v>-37737625.7734947</v>
      </c>
      <c r="S145" s="30" t="n">
        <f aca="false">VLOOKUP(K145,CORP!$A$14:$D4667,3,FALSE())</f>
        <v>-35783935.9506189</v>
      </c>
      <c r="T145" s="84" t="n">
        <f aca="false">R145-S145</f>
        <v>-1953689.82287578</v>
      </c>
      <c r="V145" s="83" t="n">
        <f aca="false">(VLOOKUP(K145,'BNK Org Sheet'!$F$2:$I$464,2,FALSE()))*1000</f>
        <v>-18855000</v>
      </c>
      <c r="W145" s="30" t="n">
        <f aca="false">VLOOKUP(K145,'NG Summary by Day'!$T$20:$W$486,4,FALSE())</f>
        <v>-17995771.2359038</v>
      </c>
      <c r="X145" s="85" t="n">
        <f aca="false">V145-W145</f>
        <v>-859228.764096201</v>
      </c>
      <c r="Y145" s="83" t="n">
        <f aca="false">VLOOKUP(K145,'BNK Org Sheet'!$F$2:$I$464,3,FALSE())*1000</f>
        <v>-1918219.18087343</v>
      </c>
      <c r="Z145" s="30" t="n">
        <f aca="false">VLOOKUP(K145,'Power Summary by Day '!$AL$18:$AO$400,4,FALSE())</f>
        <v>-1918219.18087343</v>
      </c>
      <c r="AA145" s="82" t="n">
        <f aca="false">Y145-Z145</f>
        <v>0</v>
      </c>
      <c r="AB145" s="83" t="n">
        <f aca="false">VLOOKUP(K145,'BNK Org Sheet'!$F$2:$I$464,4,FALSE())*1000</f>
        <v>-28370381.4820724</v>
      </c>
      <c r="AC145" s="30" t="n">
        <f aca="false">VLOOKUP(K145,'NG Summary by Day'!$AG$20:$AJ$532,4,FALSE())</f>
        <v>-17737545.4703016</v>
      </c>
      <c r="AD145" s="85" t="n">
        <f aca="false">AB145-AC145</f>
        <v>-10632836.0117708</v>
      </c>
    </row>
    <row r="146" customFormat="false" ht="12.75" hidden="false" customHeight="false" outlineLevel="0" collapsed="false">
      <c r="A146" s="48" t="n">
        <v>36732</v>
      </c>
      <c r="B146" s="61" t="n">
        <v>24366</v>
      </c>
      <c r="C146" s="61" t="n">
        <v>20251</v>
      </c>
      <c r="D146" s="61" t="n">
        <v>35039.0144270687</v>
      </c>
      <c r="E146" s="61"/>
      <c r="F146" s="61" t="n">
        <v>-9523</v>
      </c>
      <c r="G146" s="61" t="n">
        <v>-6878.26870098741</v>
      </c>
      <c r="H146" s="61" t="n">
        <v>-18972.6063982563</v>
      </c>
      <c r="J146" s="86" t="n">
        <v>36735</v>
      </c>
      <c r="K146" s="76" t="n">
        <v>36735</v>
      </c>
      <c r="L146" s="83" t="n">
        <f aca="false">(VLOOKUP(K146,$A$3:$D$465,2,FALSE())*1000*-1)</f>
        <v>-33630000</v>
      </c>
      <c r="M146" s="30" t="n">
        <f aca="false">VLOOKUP(K146,'NG Summary by Day'!$L$21:$N$480,3,FALSE())</f>
        <v>-33630377.2643983</v>
      </c>
      <c r="N146" s="82" t="n">
        <f aca="false">L146-M146</f>
        <v>377.264398299158</v>
      </c>
      <c r="O146" s="83" t="n">
        <f aca="false">(VLOOKUP(K146,$A$3:$D$465,3,FALSE()))*1000*-1</f>
        <v>-22496000</v>
      </c>
      <c r="P146" s="30" t="n">
        <f aca="false">VLOOKUP(K146,'Power Summary by Day '!$AL$18:$AO$400,3,FALSE())</f>
        <v>-22495539.4675764</v>
      </c>
      <c r="Q146" s="82" t="n">
        <f aca="false">O146-P146</f>
        <v>-460.532423600554</v>
      </c>
      <c r="R146" s="83" t="n">
        <f aca="false">(VLOOKUP(K146,'BNK Org Sheet'!$A$2:$D$464,4,FALSE()))*1000*-1</f>
        <v>-43029257.232961</v>
      </c>
      <c r="S146" s="30" t="n">
        <f aca="false">VLOOKUP(K146,CORP!$A$14:$D4668,3,FALSE())</f>
        <v>-43387997.0194694</v>
      </c>
      <c r="T146" s="84" t="n">
        <f aca="false">R146-S146</f>
        <v>358739.786508359</v>
      </c>
      <c r="V146" s="83" t="n">
        <f aca="false">(VLOOKUP(K146,'BNK Org Sheet'!$F$2:$I$464,2,FALSE()))*1000</f>
        <v>17259000</v>
      </c>
      <c r="W146" s="30" t="n">
        <f aca="false">VLOOKUP(K146,'NG Summary by Day'!$T$20:$W$486,4,FALSE())</f>
        <v>22130867.9517364</v>
      </c>
      <c r="X146" s="85" t="n">
        <f aca="false">V146-W146</f>
        <v>-4871867.9517364</v>
      </c>
      <c r="Y146" s="83" t="n">
        <f aca="false">VLOOKUP(K146,'BNK Org Sheet'!$F$2:$I$464,3,FALSE())*1000</f>
        <v>-1301039.53989279</v>
      </c>
      <c r="Z146" s="30" t="n">
        <f aca="false">VLOOKUP(K146,'Power Summary by Day '!$AL$18:$AO$400,4,FALSE())</f>
        <v>-1301039.53989278</v>
      </c>
      <c r="AA146" s="82" t="n">
        <f aca="false">Y146-Z146</f>
        <v>-9.77888703346252E-009</v>
      </c>
      <c r="AB146" s="83" t="n">
        <f aca="false">VLOOKUP(K146,'BNK Org Sheet'!$F$2:$I$464,4,FALSE())*1000</f>
        <v>4927788.75346875</v>
      </c>
      <c r="AC146" s="30" t="n">
        <f aca="false">VLOOKUP(K146,'NG Summary by Day'!$AG$20:$AJ$532,4,FALSE())</f>
        <v>20438979.7431403</v>
      </c>
      <c r="AD146" s="85" t="n">
        <f aca="false">AB146-AC146</f>
        <v>-15511190.9896715</v>
      </c>
    </row>
    <row r="147" customFormat="false" ht="12.75" hidden="false" customHeight="false" outlineLevel="0" collapsed="false">
      <c r="A147" s="48" t="n">
        <v>36733</v>
      </c>
      <c r="B147" s="61" t="n">
        <v>12942</v>
      </c>
      <c r="C147" s="61" t="n">
        <v>21421</v>
      </c>
      <c r="D147" s="61" t="n">
        <v>29554.0945390031</v>
      </c>
      <c r="E147" s="61"/>
      <c r="F147" s="61" t="n">
        <v>-6805</v>
      </c>
      <c r="G147" s="61" t="n">
        <v>5066.04362911662</v>
      </c>
      <c r="H147" s="61" t="n">
        <v>-10825.9890239095</v>
      </c>
      <c r="J147" s="86" t="n">
        <v>36738</v>
      </c>
      <c r="K147" s="76" t="n">
        <v>36738</v>
      </c>
      <c r="L147" s="83" t="n">
        <f aca="false">(VLOOKUP(K147,$A$3:$D$465,2,FALSE())*1000*-1)</f>
        <v>-33609703.8604418</v>
      </c>
      <c r="M147" s="30" t="n">
        <f aca="false">VLOOKUP(K147,'NG Summary by Day'!$L$21:$N$480,3,FALSE())</f>
        <v>-38951324.3711175</v>
      </c>
      <c r="N147" s="82" t="n">
        <f aca="false">L147-M147</f>
        <v>5341620.51067571</v>
      </c>
      <c r="O147" s="83" t="n">
        <f aca="false">(VLOOKUP(K147,$A$3:$D$465,3,FALSE()))*1000*-1</f>
        <v>-23963831.6756389</v>
      </c>
      <c r="P147" s="30" t="n">
        <f aca="false">VLOOKUP(K147,'Power Summary by Day '!$AL$18:$AO$400,3,FALSE())</f>
        <v>-23963831.6756389</v>
      </c>
      <c r="Q147" s="82" t="n">
        <f aca="false">O147-P147</f>
        <v>0</v>
      </c>
      <c r="R147" s="83" t="n">
        <f aca="false">(VLOOKUP(K147,'BNK Org Sheet'!$A$2:$D$464,4,FALSE()))*1000*-1</f>
        <v>-44424420.663564</v>
      </c>
      <c r="S147" s="30" t="n">
        <f aca="false">VLOOKUP(K147,CORP!$A$14:$D4669,3,FALSE())</f>
        <v>-48824427.7958866</v>
      </c>
      <c r="T147" s="84" t="n">
        <f aca="false">R147-S147</f>
        <v>4400007.13232259</v>
      </c>
      <c r="V147" s="83" t="n">
        <f aca="false">(VLOOKUP(K147,'BNK Org Sheet'!$F$2:$I$464,2,FALSE()))*1000</f>
        <v>-987000</v>
      </c>
      <c r="W147" s="30" t="n">
        <f aca="false">VLOOKUP(K147,'NG Summary by Day'!$T$20:$W$486,4,FALSE())</f>
        <v>1316227.93419594</v>
      </c>
      <c r="X147" s="85" t="n">
        <f aca="false">V147-W147</f>
        <v>-2303227.93419594</v>
      </c>
      <c r="Y147" s="83" t="n">
        <f aca="false">VLOOKUP(K147,'BNK Org Sheet'!$F$2:$I$464,3,FALSE())*1000</f>
        <v>-6911021.71900393</v>
      </c>
      <c r="Z147" s="30" t="n">
        <f aca="false">VLOOKUP(K147,'Power Summary by Day '!$AL$18:$AO$400,4,FALSE())</f>
        <v>-6911021.71900391</v>
      </c>
      <c r="AA147" s="82" t="n">
        <f aca="false">Y147-Z147</f>
        <v>0</v>
      </c>
      <c r="AB147" s="83" t="n">
        <f aca="false">VLOOKUP(K147,'BNK Org Sheet'!$F$2:$I$464,4,FALSE())*1000</f>
        <v>-20221084.3532409</v>
      </c>
      <c r="AC147" s="30" t="n">
        <f aca="false">VLOOKUP(K147,'NG Summary by Day'!$AG$20:$AJ$532,4,FALSE())</f>
        <v>-11672116.2485212</v>
      </c>
      <c r="AD147" s="85" t="n">
        <f aca="false">AB147-AC147</f>
        <v>-8548968.10471965</v>
      </c>
    </row>
    <row r="148" customFormat="false" ht="12.75" hidden="false" customHeight="false" outlineLevel="0" collapsed="false">
      <c r="A148" s="48" t="n">
        <v>36734</v>
      </c>
      <c r="B148" s="61" t="n">
        <v>26075</v>
      </c>
      <c r="C148" s="61" t="n">
        <v>22842</v>
      </c>
      <c r="D148" s="61" t="n">
        <v>37737.6257734947</v>
      </c>
      <c r="E148" s="61"/>
      <c r="F148" s="61" t="n">
        <v>-18855</v>
      </c>
      <c r="G148" s="61" t="n">
        <v>-1918.21918087343</v>
      </c>
      <c r="H148" s="61" t="n">
        <v>-28370.3814820724</v>
      </c>
      <c r="J148" s="75" t="n">
        <v>36739</v>
      </c>
      <c r="K148" s="76" t="n">
        <v>36739</v>
      </c>
      <c r="L148" s="83" t="n">
        <f aca="false">(VLOOKUP(K148,$A$3:$D$465,2,FALSE())*1000*-1)</f>
        <v>-35633632.5130726</v>
      </c>
      <c r="M148" s="30" t="n">
        <f aca="false">VLOOKUP(K148,'NG Summary by Day'!$L$21:$N$480,3,FALSE())</f>
        <v>-42834408.6042399</v>
      </c>
      <c r="N148" s="82" t="n">
        <f aca="false">L148-M148</f>
        <v>7200776.09116733</v>
      </c>
      <c r="O148" s="83" t="n">
        <f aca="false">(VLOOKUP(K148,$A$3:$D$465,3,FALSE()))*1000*-1</f>
        <v>-25203589.1624911</v>
      </c>
      <c r="P148" s="30" t="n">
        <f aca="false">VLOOKUP(K148,'Power Summary by Day '!$AL$18:$AO$400,3,FALSE())</f>
        <v>-25205081.7319707</v>
      </c>
      <c r="Q148" s="82" t="n">
        <f aca="false">O148-P148</f>
        <v>1492.5694796145</v>
      </c>
      <c r="R148" s="83" t="n">
        <f aca="false">(VLOOKUP(K148,'BNK Org Sheet'!$A$2:$D$464,4,FALSE()))*1000*-1</f>
        <v>-46394855.5460177</v>
      </c>
      <c r="S148" s="30" t="n">
        <f aca="false">VLOOKUP(K148,CORP!$A$14:$D4670,3,FALSE())</f>
        <v>-75458672.9021299</v>
      </c>
      <c r="T148" s="84" t="n">
        <f aca="false">R148-S148</f>
        <v>29063817.3561122</v>
      </c>
      <c r="V148" s="83" t="n">
        <f aca="false">(VLOOKUP(K148,'BNK Org Sheet'!$F$2:$I$464,2,FALSE()))*1000</f>
        <v>-380000</v>
      </c>
      <c r="W148" s="30" t="n">
        <f aca="false">VLOOKUP(K148,'NG Summary by Day'!$T$20:$W$486,4,FALSE())</f>
        <v>6520695.96901942</v>
      </c>
      <c r="X148" s="85" t="n">
        <f aca="false">V148-W148</f>
        <v>-6900695.96901942</v>
      </c>
      <c r="Y148" s="83" t="n">
        <f aca="false">VLOOKUP(K148,'BNK Org Sheet'!$F$2:$I$464,3,FALSE())*1000</f>
        <v>21250955.4697416</v>
      </c>
      <c r="Z148" s="30" t="n">
        <f aca="false">VLOOKUP(K148,'Power Summary by Day '!$AL$18:$AO$400,4,FALSE())</f>
        <v>4994573.7169973</v>
      </c>
      <c r="AA148" s="82" t="n">
        <f aca="false">Y148-Z148</f>
        <v>16256381.7527443</v>
      </c>
      <c r="AB148" s="83" t="n">
        <f aca="false">VLOOKUP(K148,'BNK Org Sheet'!$F$2:$I$464,4,FALSE())*1000</f>
        <v>15556884.6699057</v>
      </c>
      <c r="AC148" s="30" t="n">
        <f aca="false">VLOOKUP(K148,'NG Summary by Day'!$AG$20:$AJ$532,4,FALSE())</f>
        <v>29144190.4200986</v>
      </c>
      <c r="AD148" s="85" t="n">
        <f aca="false">AB148-AC148</f>
        <v>-13587305.7501929</v>
      </c>
    </row>
    <row r="149" customFormat="false" ht="12.75" hidden="false" customHeight="false" outlineLevel="0" collapsed="false">
      <c r="A149" s="48" t="n">
        <v>36735</v>
      </c>
      <c r="B149" s="61" t="n">
        <v>33630</v>
      </c>
      <c r="C149" s="61" t="n">
        <v>22496</v>
      </c>
      <c r="D149" s="61" t="n">
        <v>43029.257232961</v>
      </c>
      <c r="E149" s="61"/>
      <c r="F149" s="61" t="n">
        <v>17259</v>
      </c>
      <c r="G149" s="61" t="n">
        <v>-1301.03953989279</v>
      </c>
      <c r="H149" s="61" t="n">
        <v>4927.78875346875</v>
      </c>
      <c r="J149" s="75" t="n">
        <v>36740</v>
      </c>
      <c r="K149" s="76" t="n">
        <v>36740</v>
      </c>
      <c r="L149" s="83" t="n">
        <f aca="false">(VLOOKUP(K149,$A$3:$D$465,2,FALSE())*1000*-1)</f>
        <v>-41323036.3494819</v>
      </c>
      <c r="M149" s="30" t="n">
        <f aca="false">VLOOKUP(K149,'NG Summary by Day'!$L$21:$N$480,3,FALSE())</f>
        <v>-44431566.9285177</v>
      </c>
      <c r="N149" s="82" t="n">
        <f aca="false">L149-M149</f>
        <v>3108530.57903583</v>
      </c>
      <c r="O149" s="83" t="n">
        <f aca="false">(VLOOKUP(K149,$A$3:$D$465,3,FALSE()))*1000*-1</f>
        <v>-27122311.5360189</v>
      </c>
      <c r="P149" s="30" t="n">
        <f aca="false">VLOOKUP(K149,'Power Summary by Day '!$AL$18:$AO$400,3,FALSE())</f>
        <v>-27122311.5360189</v>
      </c>
      <c r="Q149" s="82" t="n">
        <f aca="false">O149-P149</f>
        <v>0</v>
      </c>
      <c r="R149" s="83" t="n">
        <f aca="false">(VLOOKUP(K149,'BNK Org Sheet'!$A$2:$D$464,4,FALSE()))*1000*-1</f>
        <v>-51983412.7114132</v>
      </c>
      <c r="S149" s="30" t="n">
        <f aca="false">VLOOKUP(K149,CORP!$A$14:$D4671,3,FALSE())</f>
        <v>-63693237.1530556</v>
      </c>
      <c r="T149" s="84" t="n">
        <f aca="false">R149-S149</f>
        <v>11709824.4416424</v>
      </c>
      <c r="V149" s="83" t="n">
        <f aca="false">(VLOOKUP(K149,'BNK Org Sheet'!$F$2:$I$464,2,FALSE()))*1000</f>
        <v>28350000</v>
      </c>
      <c r="W149" s="30" t="n">
        <f aca="false">VLOOKUP(K149,'NG Summary by Day'!$T$20:$W$486,4,FALSE())</f>
        <v>38766344.3523497</v>
      </c>
      <c r="X149" s="85" t="n">
        <f aca="false">V149-W149</f>
        <v>-10416344.3523497</v>
      </c>
      <c r="Y149" s="83" t="n">
        <f aca="false">VLOOKUP(K149,'BNK Org Sheet'!$F$2:$I$464,3,FALSE())*1000</f>
        <v>-2613224.81059828</v>
      </c>
      <c r="Z149" s="30" t="n">
        <f aca="false">VLOOKUP(K149,'Power Summary by Day '!$AL$18:$AO$400,4,FALSE())</f>
        <v>-2613224.81059828</v>
      </c>
      <c r="AA149" s="82" t="n">
        <f aca="false">Y149-Z149</f>
        <v>0</v>
      </c>
      <c r="AB149" s="83" t="n">
        <f aca="false">VLOOKUP(K149,'BNK Org Sheet'!$F$2:$I$464,4,FALSE())*1000</f>
        <v>32625372.9950144</v>
      </c>
      <c r="AC149" s="30" t="n">
        <f aca="false">VLOOKUP(K149,'NG Summary by Day'!$AG$20:$AJ$532,4,FALSE())</f>
        <v>40680279.3312721</v>
      </c>
      <c r="AD149" s="85" t="n">
        <f aca="false">AB149-AC149</f>
        <v>-8054906.3362577</v>
      </c>
    </row>
    <row r="150" customFormat="false" ht="12.75" hidden="false" customHeight="false" outlineLevel="0" collapsed="false">
      <c r="A150" s="48" t="n">
        <v>36738</v>
      </c>
      <c r="B150" s="61" t="n">
        <v>33609.7038604418</v>
      </c>
      <c r="C150" s="61" t="n">
        <v>23963.8316756389</v>
      </c>
      <c r="D150" s="61" t="n">
        <v>44424.420663564</v>
      </c>
      <c r="E150" s="61"/>
      <c r="F150" s="61" t="n">
        <v>-987</v>
      </c>
      <c r="G150" s="61" t="n">
        <v>-6911.02171900393</v>
      </c>
      <c r="H150" s="61" t="n">
        <v>-20221.0843532409</v>
      </c>
      <c r="J150" s="75" t="n">
        <v>36741</v>
      </c>
      <c r="K150" s="76" t="n">
        <v>36741</v>
      </c>
      <c r="L150" s="83" t="n">
        <f aca="false">(VLOOKUP(K150,$A$3:$D$465,2,FALSE())*1000*-1)</f>
        <v>-39543966.8492159</v>
      </c>
      <c r="M150" s="30" t="n">
        <f aca="false">VLOOKUP(K150,'NG Summary by Day'!$L$21:$N$480,3,FALSE())</f>
        <v>-42537181.0548176</v>
      </c>
      <c r="N150" s="82" t="n">
        <f aca="false">L150-M150</f>
        <v>2993214.20560168</v>
      </c>
      <c r="O150" s="83" t="n">
        <f aca="false">(VLOOKUP(K150,$A$3:$D$465,3,FALSE()))*1000*-1</f>
        <v>-23119639.1472706</v>
      </c>
      <c r="P150" s="30" t="n">
        <f aca="false">VLOOKUP(K150,'Power Summary by Day '!$AL$18:$AO$400,3,FALSE())</f>
        <v>-23119718.2943739</v>
      </c>
      <c r="Q150" s="82" t="n">
        <f aca="false">O150-P150</f>
        <v>79.1471033096314</v>
      </c>
      <c r="R150" s="83" t="n">
        <f aca="false">(VLOOKUP(K150,'BNK Org Sheet'!$A$2:$D$464,4,FALSE()))*1000*-1</f>
        <v>-48541862.4326567</v>
      </c>
      <c r="S150" s="30" t="n">
        <f aca="false">VLOOKUP(K150,CORP!$A$14:$D4672,3,FALSE())</f>
        <v>-59389233.0689697</v>
      </c>
      <c r="T150" s="84" t="n">
        <f aca="false">R150-S150</f>
        <v>10847370.636313</v>
      </c>
      <c r="V150" s="83" t="n">
        <f aca="false">(VLOOKUP(K150,'BNK Org Sheet'!$F$2:$I$464,2,FALSE()))*1000</f>
        <v>20387000</v>
      </c>
      <c r="W150" s="30" t="n">
        <f aca="false">VLOOKUP(K150,'NG Summary by Day'!$T$20:$W$486,4,FALSE())</f>
        <v>20338425.9910678</v>
      </c>
      <c r="X150" s="85" t="n">
        <f aca="false">V150-W150</f>
        <v>48574.0089322031</v>
      </c>
      <c r="Y150" s="83" t="n">
        <f aca="false">VLOOKUP(K150,'BNK Org Sheet'!$F$2:$I$464,3,FALSE())*1000</f>
        <v>1812042.89031148</v>
      </c>
      <c r="Z150" s="30" t="n">
        <f aca="false">VLOOKUP(K150,'Power Summary by Day '!$AL$18:$AO$400,4,FALSE())</f>
        <v>1812042.89031148</v>
      </c>
      <c r="AA150" s="82" t="n">
        <f aca="false">Y150-Z150</f>
        <v>0</v>
      </c>
      <c r="AB150" s="83" t="n">
        <f aca="false">VLOOKUP(K150,'BNK Org Sheet'!$F$2:$I$464,4,FALSE())*1000</f>
        <v>26107331.9371358</v>
      </c>
      <c r="AC150" s="30" t="n">
        <f aca="false">VLOOKUP(K150,'NG Summary by Day'!$AG$20:$AJ$532,4,FALSE())</f>
        <v>21193063.5759919</v>
      </c>
      <c r="AD150" s="85" t="n">
        <f aca="false">AB150-AC150</f>
        <v>4914268.36114387</v>
      </c>
    </row>
    <row r="151" customFormat="false" ht="12.75" hidden="false" customHeight="false" outlineLevel="0" collapsed="false">
      <c r="A151" s="48" t="n">
        <v>36739</v>
      </c>
      <c r="B151" s="61" t="n">
        <v>35633.6325130726</v>
      </c>
      <c r="C151" s="61" t="n">
        <v>25203.5891624911</v>
      </c>
      <c r="D151" s="61" t="n">
        <v>46394.8555460177</v>
      </c>
      <c r="E151" s="61"/>
      <c r="F151" s="61" t="n">
        <v>-380</v>
      </c>
      <c r="G151" s="61" t="n">
        <v>21250.9554697416</v>
      </c>
      <c r="H151" s="61" t="n">
        <v>15556.8846699057</v>
      </c>
      <c r="J151" s="75" t="n">
        <v>36742</v>
      </c>
      <c r="K151" s="76" t="n">
        <v>36742</v>
      </c>
      <c r="L151" s="83" t="n">
        <f aca="false">(VLOOKUP(K151,$A$3:$D$465,2,FALSE())*1000*-1)</f>
        <v>-41649916</v>
      </c>
      <c r="M151" s="30" t="n">
        <f aca="false">VLOOKUP(K151,'NG Summary by Day'!$L$21:$N$480,3,FALSE())</f>
        <v>-41649915.8618805</v>
      </c>
      <c r="N151" s="82" t="n">
        <f aca="false">L151-M151</f>
        <v>-0.138119503855705</v>
      </c>
      <c r="O151" s="83" t="n">
        <f aca="false">(VLOOKUP(K151,$A$3:$D$465,3,FALSE()))*1000*-1</f>
        <v>-21423532.2446888</v>
      </c>
      <c r="P151" s="30" t="n">
        <f aca="false">VLOOKUP(K151,'Power Summary by Day '!$AL$18:$AO$400,3,FALSE())</f>
        <v>-21423532.2446888</v>
      </c>
      <c r="Q151" s="82" t="n">
        <f aca="false">O151-P151</f>
        <v>0</v>
      </c>
      <c r="R151" s="83" t="n">
        <f aca="false">(VLOOKUP(K151,'BNK Org Sheet'!$A$2:$D$464,4,FALSE()))*1000*-1</f>
        <v>-49506464.5615966</v>
      </c>
      <c r="S151" s="30" t="n">
        <f aca="false">VLOOKUP(K151,CORP!$A$14:$D4673,3,FALSE())</f>
        <v>-60823316.927823</v>
      </c>
      <c r="T151" s="84" t="n">
        <f aca="false">R151-S151</f>
        <v>11316852.3662264</v>
      </c>
      <c r="V151" s="83" t="n">
        <f aca="false">(VLOOKUP(K151,'BNK Org Sheet'!$F$2:$I$464,2,FALSE()))*1000</f>
        <v>12473000</v>
      </c>
      <c r="W151" s="30" t="n">
        <f aca="false">VLOOKUP(K151,'NG Summary by Day'!$T$20:$W$486,4,FALSE())</f>
        <v>12252933.9055089</v>
      </c>
      <c r="X151" s="85" t="n">
        <f aca="false">V151-W151</f>
        <v>220066.0944911</v>
      </c>
      <c r="Y151" s="83" t="n">
        <f aca="false">VLOOKUP(K151,'BNK Org Sheet'!$F$2:$I$464,3,FALSE())*1000</f>
        <v>4984877.38387966</v>
      </c>
      <c r="Z151" s="30" t="n">
        <f aca="false">VLOOKUP(K151,'Power Summary by Day '!$AL$18:$AO$400,4,FALSE())</f>
        <v>4984877.38387966</v>
      </c>
      <c r="AA151" s="82" t="n">
        <f aca="false">Y151-Z151</f>
        <v>0</v>
      </c>
      <c r="AB151" s="83" t="n">
        <f aca="false">VLOOKUP(K151,'BNK Org Sheet'!$F$2:$I$464,4,FALSE())*1000</f>
        <v>4626733.79267201</v>
      </c>
      <c r="AC151" s="30" t="n">
        <f aca="false">VLOOKUP(K151,'NG Summary by Day'!$AG$20:$AJ$532,4,FALSE())</f>
        <v>20078020.1252937</v>
      </c>
      <c r="AD151" s="85" t="n">
        <f aca="false">AB151-AC151</f>
        <v>-15451286.3326217</v>
      </c>
    </row>
    <row r="152" customFormat="false" ht="12.75" hidden="false" customHeight="false" outlineLevel="0" collapsed="false">
      <c r="A152" s="48" t="n">
        <v>36740</v>
      </c>
      <c r="B152" s="61" t="n">
        <v>41323.0363494819</v>
      </c>
      <c r="C152" s="61" t="n">
        <v>27122.3115360189</v>
      </c>
      <c r="D152" s="61" t="n">
        <v>51983.4127114132</v>
      </c>
      <c r="E152" s="61"/>
      <c r="F152" s="61" t="n">
        <v>28350</v>
      </c>
      <c r="G152" s="61" t="n">
        <v>-2613.22481059828</v>
      </c>
      <c r="H152" s="61" t="n">
        <v>32625.3729950144</v>
      </c>
      <c r="J152" s="75" t="n">
        <v>36745</v>
      </c>
      <c r="K152" s="76" t="n">
        <v>36745</v>
      </c>
      <c r="L152" s="83" t="n">
        <f aca="false">(VLOOKUP(K152,$A$3:$D$465,2,FALSE())*1000*-1)</f>
        <v>-42572903.22</v>
      </c>
      <c r="M152" s="30" t="n">
        <f aca="false">VLOOKUP(K152,'NG Summary by Day'!$L$21:$N$480,3,FALSE())</f>
        <v>-40698834.3497346</v>
      </c>
      <c r="N152" s="82" t="n">
        <f aca="false">L152-M152</f>
        <v>-1874068.8702654</v>
      </c>
      <c r="O152" s="83" t="n">
        <f aca="false">(VLOOKUP(K152,$A$3:$D$465,3,FALSE()))*1000*-1</f>
        <v>-25646032.624466</v>
      </c>
      <c r="P152" s="30" t="n">
        <f aca="false">VLOOKUP(K152,'Power Summary by Day '!$AL$18:$AO$400,3,FALSE())</f>
        <v>-25645760.0076527</v>
      </c>
      <c r="Q152" s="82" t="n">
        <f aca="false">O152-P152</f>
        <v>-272.616813313216</v>
      </c>
      <c r="R152" s="83" t="n">
        <f aca="false">(VLOOKUP(K152,'BNK Org Sheet'!$A$2:$D$464,4,FALSE()))*1000*-1</f>
        <v>-52309785.9075553</v>
      </c>
      <c r="S152" s="30" t="n">
        <f aca="false">VLOOKUP(K152,CORP!$A$14:$D4674,3,FALSE())</f>
        <v>-81369589.3029731</v>
      </c>
      <c r="T152" s="84" t="n">
        <f aca="false">R152-S152</f>
        <v>29059803.3954178</v>
      </c>
      <c r="V152" s="83" t="n">
        <f aca="false">(VLOOKUP(K152,'BNK Org Sheet'!$F$2:$I$464,2,FALSE()))*1000</f>
        <v>26318000</v>
      </c>
      <c r="W152" s="30" t="n">
        <f aca="false">VLOOKUP(K152,'NG Summary by Day'!$T$20:$W$486,4,FALSE())</f>
        <v>29641399.7128911</v>
      </c>
      <c r="X152" s="85" t="n">
        <f aca="false">V152-W152</f>
        <v>-3323399.7128911</v>
      </c>
      <c r="Y152" s="83" t="n">
        <f aca="false">VLOOKUP(K152,'BNK Org Sheet'!$F$2:$I$464,3,FALSE())*1000</f>
        <v>10286233.6388079</v>
      </c>
      <c r="Z152" s="30" t="n">
        <f aca="false">VLOOKUP(K152,'Power Summary by Day '!$AL$18:$AO$400,4,FALSE())</f>
        <v>10286233.6388079</v>
      </c>
      <c r="AA152" s="82" t="n">
        <f aca="false">Y152-Z152</f>
        <v>-3.72529029846191E-008</v>
      </c>
      <c r="AB152" s="83" t="n">
        <f aca="false">VLOOKUP(K152,'BNK Org Sheet'!$F$2:$I$464,4,FALSE())*1000</f>
        <v>30973946.118468</v>
      </c>
      <c r="AC152" s="30" t="n">
        <f aca="false">VLOOKUP(K152,'NG Summary by Day'!$AG$20:$AJ$532,4,FALSE())</f>
        <v>57878489.6529835</v>
      </c>
      <c r="AD152" s="85" t="n">
        <f aca="false">AB152-AC152</f>
        <v>-26904543.5345155</v>
      </c>
    </row>
    <row r="153" customFormat="false" ht="12.75" hidden="false" customHeight="false" outlineLevel="0" collapsed="false">
      <c r="A153" s="48" t="n">
        <v>36741</v>
      </c>
      <c r="B153" s="61" t="n">
        <v>39543.9668492159</v>
      </c>
      <c r="C153" s="61" t="n">
        <v>23119.6391472706</v>
      </c>
      <c r="D153" s="61" t="n">
        <v>48541.8624326567</v>
      </c>
      <c r="E153" s="61"/>
      <c r="F153" s="61" t="n">
        <v>20387</v>
      </c>
      <c r="G153" s="61" t="n">
        <v>1812.04289031148</v>
      </c>
      <c r="H153" s="61" t="n">
        <v>26107.3319371358</v>
      </c>
      <c r="J153" s="75" t="n">
        <v>36746</v>
      </c>
      <c r="K153" s="76" t="n">
        <v>36746</v>
      </c>
      <c r="L153" s="83" t="n">
        <f aca="false">(VLOOKUP(K153,$A$3:$D$465,2,FALSE())*1000*-1)</f>
        <v>-39202648.23</v>
      </c>
      <c r="M153" s="30" t="n">
        <f aca="false">VLOOKUP(K153,'NG Summary by Day'!$L$21:$N$480,3,FALSE())</f>
        <v>-37423052.0090579</v>
      </c>
      <c r="N153" s="82" t="n">
        <f aca="false">L153-M153</f>
        <v>-1779596.2209421</v>
      </c>
      <c r="O153" s="83" t="n">
        <f aca="false">(VLOOKUP(K153,$A$3:$D$465,3,FALSE()))*1000*-1</f>
        <v>-23653550.1425517</v>
      </c>
      <c r="P153" s="30" t="n">
        <f aca="false">VLOOKUP(K153,'Power Summary by Day '!$AL$18:$AO$400,3,FALSE())</f>
        <v>-23653550.1425517</v>
      </c>
      <c r="Q153" s="82" t="n">
        <f aca="false">O153-P153</f>
        <v>0</v>
      </c>
      <c r="R153" s="83" t="n">
        <f aca="false">(VLOOKUP(K153,'BNK Org Sheet'!$A$2:$D$464,4,FALSE()))*1000*-1</f>
        <v>-48764896.8987644</v>
      </c>
      <c r="S153" s="30" t="n">
        <f aca="false">VLOOKUP(K153,CORP!$A$14:$D4675,3,FALSE())</f>
        <v>-56986806.2406694</v>
      </c>
      <c r="T153" s="84" t="n">
        <f aca="false">R153-S153</f>
        <v>8221909.34190497</v>
      </c>
      <c r="V153" s="83" t="n">
        <f aca="false">(VLOOKUP(K153,'BNK Org Sheet'!$F$2:$I$464,2,FALSE()))*1000</f>
        <v>9395000</v>
      </c>
      <c r="W153" s="30" t="n">
        <f aca="false">VLOOKUP(K153,'NG Summary by Day'!$T$20:$W$486,4,FALSE())</f>
        <v>15515533.9212336</v>
      </c>
      <c r="X153" s="85" t="n">
        <f aca="false">V153-W153</f>
        <v>-6120533.9212336</v>
      </c>
      <c r="Y153" s="83" t="n">
        <f aca="false">VLOOKUP(K153,'BNK Org Sheet'!$F$2:$I$464,3,FALSE())*1000</f>
        <v>5798542.36380968</v>
      </c>
      <c r="Z153" s="30" t="n">
        <f aca="false">VLOOKUP(K153,'Power Summary by Day '!$AL$18:$AO$400,4,FALSE())</f>
        <v>5798542.36380968</v>
      </c>
      <c r="AA153" s="82" t="n">
        <f aca="false">Y153-Z153</f>
        <v>0</v>
      </c>
      <c r="AB153" s="83" t="n">
        <f aca="false">VLOOKUP(K153,'BNK Org Sheet'!$F$2:$I$464,4,FALSE())*1000</f>
        <v>10896617.0745231</v>
      </c>
      <c r="AC153" s="30" t="n">
        <f aca="false">VLOOKUP(K153,'NG Summary by Day'!$AG$20:$AJ$532,4,FALSE())</f>
        <v>19711572.1317243</v>
      </c>
      <c r="AD153" s="85" t="n">
        <f aca="false">AB153-AC153</f>
        <v>-8814955.05720119</v>
      </c>
    </row>
    <row r="154" customFormat="false" ht="12.75" hidden="false" customHeight="false" outlineLevel="0" collapsed="false">
      <c r="A154" s="48" t="n">
        <v>36742</v>
      </c>
      <c r="B154" s="61" t="n">
        <v>41649.916</v>
      </c>
      <c r="C154" s="61" t="n">
        <v>21423.5322446888</v>
      </c>
      <c r="D154" s="61" t="n">
        <v>49506.4645615966</v>
      </c>
      <c r="E154" s="61"/>
      <c r="F154" s="61" t="n">
        <v>12473</v>
      </c>
      <c r="G154" s="61" t="n">
        <v>4984.87738387966</v>
      </c>
      <c r="H154" s="61" t="n">
        <v>4626.73379267201</v>
      </c>
      <c r="J154" s="75" t="n">
        <v>36747</v>
      </c>
      <c r="K154" s="76" t="n">
        <v>36747</v>
      </c>
      <c r="L154" s="83" t="n">
        <f aca="false">(VLOOKUP(K154,$A$3:$D$465,2,FALSE())*1000*-1)</f>
        <v>-38137928.58</v>
      </c>
      <c r="M154" s="30" t="n">
        <f aca="false">VLOOKUP(K154,'NG Summary by Day'!$L$21:$N$480,3,FALSE())</f>
        <v>-38144269.2500348</v>
      </c>
      <c r="N154" s="82" t="n">
        <f aca="false">L154-M154</f>
        <v>6340.67003480345</v>
      </c>
      <c r="O154" s="83" t="n">
        <f aca="false">(VLOOKUP(K154,$A$3:$D$465,3,FALSE()))*1000*-1</f>
        <v>-25213665.5267628</v>
      </c>
      <c r="P154" s="30" t="n">
        <f aca="false">VLOOKUP(K154,'Power Summary by Day '!$AL$18:$AO$400,3,FALSE())</f>
        <v>-25213860.5996988</v>
      </c>
      <c r="Q154" s="82" t="n">
        <f aca="false">O154-P154</f>
        <v>195.072935961187</v>
      </c>
      <c r="R154" s="83" t="n">
        <f aca="false">(VLOOKUP(K154,'BNK Org Sheet'!$A$2:$D$464,4,FALSE()))*1000*-1</f>
        <v>-49061695.7929785</v>
      </c>
      <c r="S154" s="30" t="n">
        <f aca="false">VLOOKUP(K154,CORP!$A$14:$D4676,3,FALSE())</f>
        <v>-57923289.4051184</v>
      </c>
      <c r="T154" s="84" t="n">
        <f aca="false">R154-S154</f>
        <v>8861593.61213993</v>
      </c>
      <c r="V154" s="83" t="n">
        <f aca="false">(VLOOKUP(K154,'BNK Org Sheet'!$F$2:$I$464,2,FALSE()))*1000</f>
        <v>3035000</v>
      </c>
      <c r="W154" s="30" t="n">
        <f aca="false">VLOOKUP(K154,'NG Summary by Day'!$T$20:$W$486,4,FALSE())</f>
        <v>4736882.18187623</v>
      </c>
      <c r="X154" s="85" t="n">
        <f aca="false">V154-W154</f>
        <v>-1701882.18187623</v>
      </c>
      <c r="Y154" s="83" t="n">
        <f aca="false">VLOOKUP(K154,'BNK Org Sheet'!$F$2:$I$464,3,FALSE())*1000</f>
        <v>6045075.46030242</v>
      </c>
      <c r="Z154" s="30" t="n">
        <f aca="false">VLOOKUP(K154,'Power Summary by Day '!$AL$18:$AO$400,4,FALSE())</f>
        <v>6045075.46030242</v>
      </c>
      <c r="AA154" s="82" t="n">
        <f aca="false">Y154-Z154</f>
        <v>0</v>
      </c>
      <c r="AB154" s="83" t="n">
        <f aca="false">VLOOKUP(K154,'BNK Org Sheet'!$F$2:$I$464,4,FALSE())*1000</f>
        <v>7054280.28387713</v>
      </c>
      <c r="AC154" s="30" t="n">
        <f aca="false">VLOOKUP(K154,'NG Summary by Day'!$AG$20:$AJ$532,4,FALSE())</f>
        <v>15697142.2326824</v>
      </c>
      <c r="AD154" s="85" t="n">
        <f aca="false">AB154-AC154</f>
        <v>-8642861.94880528</v>
      </c>
    </row>
    <row r="155" customFormat="false" ht="12.75" hidden="false" customHeight="false" outlineLevel="0" collapsed="false">
      <c r="A155" s="48" t="n">
        <v>36745</v>
      </c>
      <c r="B155" s="61" t="n">
        <v>42572.90322</v>
      </c>
      <c r="C155" s="61" t="n">
        <v>25646.032624466</v>
      </c>
      <c r="D155" s="61" t="n">
        <v>52309.7859075553</v>
      </c>
      <c r="E155" s="61"/>
      <c r="F155" s="61" t="n">
        <v>26318</v>
      </c>
      <c r="G155" s="61" t="n">
        <v>10286.2336388079</v>
      </c>
      <c r="H155" s="61" t="n">
        <v>30973.946118468</v>
      </c>
      <c r="J155" s="75" t="n">
        <v>36748</v>
      </c>
      <c r="K155" s="76" t="n">
        <v>36748</v>
      </c>
      <c r="L155" s="83" t="n">
        <f aca="false">(VLOOKUP(K155,$A$3:$D$465,2,FALSE())*1000*-1)</f>
        <v>-37446275.65</v>
      </c>
      <c r="M155" s="30" t="n">
        <f aca="false">VLOOKUP(K155,'NG Summary by Day'!$L$21:$N$480,3,FALSE())</f>
        <v>-37446275.6535938</v>
      </c>
      <c r="N155" s="82" t="n">
        <f aca="false">L155-M155</f>
        <v>0.0035938024520874</v>
      </c>
      <c r="O155" s="83" t="n">
        <f aca="false">(VLOOKUP(K155,$A$3:$D$465,3,FALSE()))*1000*-1</f>
        <v>-25405958.6430674</v>
      </c>
      <c r="P155" s="30" t="n">
        <f aca="false">VLOOKUP(K155,'Power Summary by Day '!$AL$18:$AO$400,3,FALSE())</f>
        <v>-25405958.6430674</v>
      </c>
      <c r="Q155" s="82" t="n">
        <f aca="false">O155-P155</f>
        <v>0</v>
      </c>
      <c r="R155" s="83" t="n">
        <f aca="false">(VLOOKUP(K155,'BNK Org Sheet'!$A$2:$D$464,4,FALSE()))*1000*-1</f>
        <v>-48724906.0837311</v>
      </c>
      <c r="S155" s="30" t="n">
        <f aca="false">VLOOKUP(K155,CORP!$A$14:$D4677,3,FALSE())</f>
        <v>-57009448.524056</v>
      </c>
      <c r="T155" s="84" t="n">
        <f aca="false">R155-S155</f>
        <v>8284542.44032492</v>
      </c>
      <c r="V155" s="83" t="n">
        <f aca="false">(VLOOKUP(K155,'BNK Org Sheet'!$F$2:$I$464,2,FALSE()))*1000</f>
        <v>15696000</v>
      </c>
      <c r="W155" s="30" t="n">
        <f aca="false">VLOOKUP(K155,'NG Summary by Day'!$T$20:$W$486,4,FALSE())</f>
        <v>17218061.8499717</v>
      </c>
      <c r="X155" s="85" t="n">
        <f aca="false">V155-W155</f>
        <v>-1522061.8499717</v>
      </c>
      <c r="Y155" s="83" t="n">
        <f aca="false">VLOOKUP(K155,'BNK Org Sheet'!$F$2:$I$464,3,FALSE())*1000</f>
        <v>-1237816.00219687</v>
      </c>
      <c r="Z155" s="30" t="n">
        <f aca="false">VLOOKUP(K155,'Power Summary by Day '!$AL$18:$AO$400,4,FALSE())</f>
        <v>-1237816.00219687</v>
      </c>
      <c r="AA155" s="82" t="n">
        <f aca="false">Y155-Z155</f>
        <v>0</v>
      </c>
      <c r="AB155" s="83" t="n">
        <f aca="false">VLOOKUP(K155,'BNK Org Sheet'!$F$2:$I$464,4,FALSE())*1000</f>
        <v>16447990.684906</v>
      </c>
      <c r="AC155" s="30" t="n">
        <f aca="false">VLOOKUP(K155,'NG Summary by Day'!$AG$20:$AJ$532,4,FALSE())</f>
        <v>23780370.529369</v>
      </c>
      <c r="AD155" s="85" t="n">
        <f aca="false">AB155-AC155</f>
        <v>-7332379.84446298</v>
      </c>
    </row>
    <row r="156" customFormat="false" ht="12.75" hidden="false" customHeight="false" outlineLevel="0" collapsed="false">
      <c r="A156" s="48" t="n">
        <v>36746</v>
      </c>
      <c r="B156" s="61" t="n">
        <v>39202.64823</v>
      </c>
      <c r="C156" s="61" t="n">
        <v>23653.5501425517</v>
      </c>
      <c r="D156" s="61" t="n">
        <v>48764.8968987644</v>
      </c>
      <c r="E156" s="61"/>
      <c r="F156" s="61" t="n">
        <v>9395</v>
      </c>
      <c r="G156" s="61" t="n">
        <v>5798.54236380968</v>
      </c>
      <c r="H156" s="61" t="n">
        <v>10896.6170745231</v>
      </c>
      <c r="J156" s="75" t="n">
        <v>36749</v>
      </c>
      <c r="K156" s="76" t="n">
        <v>36749</v>
      </c>
      <c r="L156" s="83" t="n">
        <f aca="false">(VLOOKUP(K156,$A$3:$D$465,2,FALSE())*1000*-1)</f>
        <v>-39203573.85</v>
      </c>
      <c r="M156" s="30" t="n">
        <f aca="false">VLOOKUP(K156,'NG Summary by Day'!$L$21:$N$480,3,FALSE())</f>
        <v>-39203573.8529216</v>
      </c>
      <c r="N156" s="82" t="n">
        <f aca="false">L156-M156</f>
        <v>0.00292160362005234</v>
      </c>
      <c r="O156" s="83" t="n">
        <f aca="false">(VLOOKUP(K156,$A$3:$D$465,3,FALSE()))*1000*-1</f>
        <v>-22830225.2143049</v>
      </c>
      <c r="P156" s="30" t="n">
        <f aca="false">VLOOKUP(K156,'Power Summary by Day '!$AL$18:$AO$400,3,FALSE())</f>
        <v>-22830225.2143049</v>
      </c>
      <c r="Q156" s="82" t="n">
        <f aca="false">O156-P156</f>
        <v>0</v>
      </c>
      <c r="R156" s="83" t="n">
        <f aca="false">(VLOOKUP(K156,'BNK Org Sheet'!$A$2:$D$464,4,FALSE()))*1000*-1</f>
        <v>-48683133.1629475</v>
      </c>
      <c r="S156" s="30" t="n">
        <f aca="false">VLOOKUP(K156,CORP!$A$14:$D4678,3,FALSE())</f>
        <v>-55303508.7754805</v>
      </c>
      <c r="T156" s="84" t="n">
        <f aca="false">R156-S156</f>
        <v>6620375.61253296</v>
      </c>
      <c r="V156" s="83" t="n">
        <f aca="false">(VLOOKUP(K156,'BNK Org Sheet'!$F$2:$I$464,2,FALSE()))*1000</f>
        <v>24241000</v>
      </c>
      <c r="W156" s="30" t="n">
        <f aca="false">VLOOKUP(K156,'NG Summary by Day'!$T$20:$W$486,4,FALSE())</f>
        <v>27568592.19617</v>
      </c>
      <c r="X156" s="85" t="n">
        <f aca="false">V156-W156</f>
        <v>-3327592.19617</v>
      </c>
      <c r="Y156" s="83" t="n">
        <f aca="false">VLOOKUP(K156,'BNK Org Sheet'!$F$2:$I$464,3,FALSE())*1000</f>
        <v>-5536603.7412096</v>
      </c>
      <c r="Z156" s="30" t="n">
        <f aca="false">VLOOKUP(K156,'Power Summary by Day '!$AL$18:$AO$400,4,FALSE())</f>
        <v>-5536603.74120959</v>
      </c>
      <c r="AA156" s="82" t="n">
        <f aca="false">Y156-Z156</f>
        <v>0</v>
      </c>
      <c r="AB156" s="83" t="n">
        <f aca="false">VLOOKUP(K156,'BNK Org Sheet'!$F$2:$I$464,4,FALSE())*1000</f>
        <v>26487858.8237581</v>
      </c>
      <c r="AC156" s="30" t="n">
        <f aca="false">VLOOKUP(K156,'NG Summary by Day'!$AG$20:$AJ$532,4,FALSE())</f>
        <v>21365812.8764157</v>
      </c>
      <c r="AD156" s="85" t="n">
        <f aca="false">AB156-AC156</f>
        <v>5122045.94734237</v>
      </c>
    </row>
    <row r="157" customFormat="false" ht="12.75" hidden="false" customHeight="false" outlineLevel="0" collapsed="false">
      <c r="A157" s="48" t="n">
        <v>36747</v>
      </c>
      <c r="B157" s="61" t="n">
        <v>38137.92858</v>
      </c>
      <c r="C157" s="61" t="n">
        <v>25213.6655267628</v>
      </c>
      <c r="D157" s="61" t="n">
        <v>49061.6957929785</v>
      </c>
      <c r="E157" s="61"/>
      <c r="F157" s="61" t="n">
        <v>3035</v>
      </c>
      <c r="G157" s="61" t="n">
        <v>6045.07546030242</v>
      </c>
      <c r="H157" s="61" t="n">
        <v>7054.28028387713</v>
      </c>
      <c r="J157" s="75" t="n">
        <v>36752</v>
      </c>
      <c r="K157" s="76" t="n">
        <v>36752</v>
      </c>
      <c r="L157" s="83" t="n">
        <f aca="false">(VLOOKUP(K157,$A$3:$D$465,2,FALSE())*1000*-1)</f>
        <v>-39954777.63</v>
      </c>
      <c r="M157" s="30" t="n">
        <f aca="false">VLOOKUP(K157,'NG Summary by Day'!$L$21:$N$480,3,FALSE())</f>
        <v>-39946808.5056784</v>
      </c>
      <c r="N157" s="82" t="n">
        <f aca="false">L157-M157</f>
        <v>-7969.12432160229</v>
      </c>
      <c r="O157" s="83" t="n">
        <f aca="false">(VLOOKUP(K157,$A$3:$D$465,3,FALSE()))*1000*-1</f>
        <v>-21603742.2478026</v>
      </c>
      <c r="P157" s="30" t="n">
        <f aca="false">VLOOKUP(K157,'Power Summary by Day '!$AL$18:$AO$400,3,FALSE())</f>
        <v>-21603742.2478026</v>
      </c>
      <c r="Q157" s="82" t="n">
        <f aca="false">O157-P157</f>
        <v>0</v>
      </c>
      <c r="R157" s="83" t="n">
        <f aca="false">(VLOOKUP(K157,'BNK Org Sheet'!$A$2:$D$464,4,FALSE()))*1000*-1</f>
        <v>-49103895.3522941</v>
      </c>
      <c r="S157" s="30" t="n">
        <f aca="false">VLOOKUP(K157,CORP!$A$14:$D4679,3,FALSE())</f>
        <v>-76058162.4741336</v>
      </c>
      <c r="T157" s="84" t="n">
        <f aca="false">R157-S157</f>
        <v>26954267.1218395</v>
      </c>
      <c r="V157" s="83" t="n">
        <f aca="false">(VLOOKUP(K157,'BNK Org Sheet'!$F$2:$I$464,2,FALSE()))*1000</f>
        <v>-6654000</v>
      </c>
      <c r="W157" s="30" t="n">
        <f aca="false">VLOOKUP(K157,'NG Summary by Day'!$T$20:$W$486,4,FALSE())</f>
        <v>-10180111.8031524</v>
      </c>
      <c r="X157" s="85" t="n">
        <f aca="false">V157-W157</f>
        <v>3526111.8031524</v>
      </c>
      <c r="Y157" s="83" t="n">
        <f aca="false">VLOOKUP(K157,'BNK Org Sheet'!$F$2:$I$464,3,FALSE())*1000</f>
        <v>-13424491.7948976</v>
      </c>
      <c r="Z157" s="30" t="n">
        <f aca="false">VLOOKUP(K157,'Power Summary by Day '!$AL$18:$AO$400,4,FALSE())</f>
        <v>-13424491.7948976</v>
      </c>
      <c r="AA157" s="82" t="n">
        <f aca="false">Y157-Z157</f>
        <v>0</v>
      </c>
      <c r="AB157" s="83" t="n">
        <f aca="false">VLOOKUP(K157,'BNK Org Sheet'!$F$2:$I$464,4,FALSE())*1000</f>
        <v>-15327238.3228659</v>
      </c>
      <c r="AC157" s="30" t="n">
        <f aca="false">VLOOKUP(K157,'NG Summary by Day'!$AG$20:$AJ$532,4,FALSE())</f>
        <v>-36657356.6460027</v>
      </c>
      <c r="AD157" s="85" t="n">
        <f aca="false">AB157-AC157</f>
        <v>21330118.3231368</v>
      </c>
    </row>
    <row r="158" customFormat="false" ht="12.75" hidden="false" customHeight="false" outlineLevel="0" collapsed="false">
      <c r="A158" s="48" t="n">
        <v>36748</v>
      </c>
      <c r="B158" s="61" t="n">
        <v>37446.27565</v>
      </c>
      <c r="C158" s="61" t="n">
        <v>25405.9586430674</v>
      </c>
      <c r="D158" s="61" t="n">
        <v>48724.9060837311</v>
      </c>
      <c r="E158" s="61"/>
      <c r="F158" s="61" t="n">
        <v>15696</v>
      </c>
      <c r="G158" s="61" t="n">
        <v>-1237.81600219687</v>
      </c>
      <c r="H158" s="61" t="n">
        <v>16447.990684906</v>
      </c>
      <c r="J158" s="75" t="n">
        <v>36753</v>
      </c>
      <c r="K158" s="76" t="n">
        <v>36753</v>
      </c>
      <c r="L158" s="83" t="n">
        <f aca="false">(VLOOKUP(K158,$A$3:$D$465,2,FALSE())*1000*-1)</f>
        <v>-33144461.65</v>
      </c>
      <c r="M158" s="30" t="n">
        <f aca="false">VLOOKUP(K158,'NG Summary by Day'!$L$21:$N$480,3,FALSE())</f>
        <v>-35088141.7631676</v>
      </c>
      <c r="N158" s="82" t="n">
        <f aca="false">L158-M158</f>
        <v>1943680.11316761</v>
      </c>
      <c r="O158" s="83" t="n">
        <f aca="false">(VLOOKUP(K158,$A$3:$D$465,3,FALSE()))*1000*-1</f>
        <v>-23054875.7516037</v>
      </c>
      <c r="P158" s="30" t="n">
        <f aca="false">VLOOKUP(K158,'Power Summary by Day '!$AL$18:$AO$400,3,FALSE())</f>
        <v>-23054804.0276335</v>
      </c>
      <c r="Q158" s="82" t="n">
        <f aca="false">O158-P158</f>
        <v>-71.7239702418447</v>
      </c>
      <c r="R158" s="83" t="n">
        <f aca="false">(VLOOKUP(K158,'BNK Org Sheet'!$A$2:$D$464,4,FALSE()))*1000*-1</f>
        <v>-44269788.7487419</v>
      </c>
      <c r="S158" s="30" t="n">
        <f aca="false">VLOOKUP(K158,CORP!$A$14:$D4680,3,FALSE())</f>
        <v>-45878145.5829473</v>
      </c>
      <c r="T158" s="84" t="n">
        <f aca="false">R158-S158</f>
        <v>1608356.83420545</v>
      </c>
      <c r="V158" s="83" t="n">
        <f aca="false">(VLOOKUP(K158,'BNK Org Sheet'!$F$2:$I$464,2,FALSE()))*1000</f>
        <v>-20802000</v>
      </c>
      <c r="W158" s="30" t="n">
        <f aca="false">VLOOKUP(K158,'NG Summary by Day'!$T$20:$W$486,4,FALSE())</f>
        <v>-22995670.6549638</v>
      </c>
      <c r="X158" s="85" t="n">
        <f aca="false">V158-W158</f>
        <v>2193670.6549638</v>
      </c>
      <c r="Y158" s="83" t="n">
        <f aca="false">VLOOKUP(K158,'BNK Org Sheet'!$F$2:$I$464,3,FALSE())*1000</f>
        <v>-9171409.27855363</v>
      </c>
      <c r="Z158" s="30" t="n">
        <f aca="false">VLOOKUP(K158,'Power Summary by Day '!$AL$18:$AO$400,4,FALSE())</f>
        <v>-9171409.27855363</v>
      </c>
      <c r="AA158" s="82" t="n">
        <f aca="false">Y158-Z158</f>
        <v>0</v>
      </c>
      <c r="AB158" s="83" t="n">
        <f aca="false">VLOOKUP(K158,'BNK Org Sheet'!$F$2:$I$464,4,FALSE())*1000</f>
        <v>-25830271.3770502</v>
      </c>
      <c r="AC158" s="30" t="n">
        <f aca="false">VLOOKUP(K158,'NG Summary by Day'!$AG$20:$AJ$532,4,FALSE())</f>
        <v>-32818538.0525623</v>
      </c>
      <c r="AD158" s="85" t="n">
        <f aca="false">AB158-AC158</f>
        <v>6988266.67551206</v>
      </c>
    </row>
    <row r="159" customFormat="false" ht="12.75" hidden="false" customHeight="false" outlineLevel="0" collapsed="false">
      <c r="A159" s="48" t="n">
        <v>36749</v>
      </c>
      <c r="B159" s="61" t="n">
        <v>39203.57385</v>
      </c>
      <c r="C159" s="61" t="n">
        <v>22830.2252143049</v>
      </c>
      <c r="D159" s="61" t="n">
        <v>48683.1331629475</v>
      </c>
      <c r="E159" s="61"/>
      <c r="F159" s="61" t="n">
        <v>24241</v>
      </c>
      <c r="G159" s="61" t="n">
        <v>-5536.6037412096</v>
      </c>
      <c r="H159" s="61" t="n">
        <v>26487.8588237581</v>
      </c>
      <c r="J159" s="75" t="n">
        <v>36754</v>
      </c>
      <c r="K159" s="76" t="n">
        <v>36754</v>
      </c>
      <c r="L159" s="83" t="n">
        <f aca="false">(VLOOKUP(K159,$A$3:$D$465,2,FALSE())*1000*-1)</f>
        <v>-31494646.53</v>
      </c>
      <c r="M159" s="30" t="n">
        <f aca="false">VLOOKUP(K159,'NG Summary by Day'!$L$21:$N$480,3,FALSE())</f>
        <v>-31494646.5316015</v>
      </c>
      <c r="N159" s="82" t="n">
        <f aca="false">L159-M159</f>
        <v>0.00160149857401848</v>
      </c>
      <c r="O159" s="83" t="n">
        <f aca="false">(VLOOKUP(K159,$A$3:$D$465,3,FALSE()))*1000*-1</f>
        <v>-21379031.4555072</v>
      </c>
      <c r="P159" s="30" t="n">
        <f aca="false">VLOOKUP(K159,'Power Summary by Day '!$AL$18:$AO$400,3,FALSE())</f>
        <v>-21379031.4555072</v>
      </c>
      <c r="Q159" s="82" t="n">
        <f aca="false">O159-P159</f>
        <v>0</v>
      </c>
      <c r="R159" s="83" t="n">
        <f aca="false">(VLOOKUP(K159,'BNK Org Sheet'!$A$2:$D$464,4,FALSE()))*1000*-1</f>
        <v>-42088575.361739</v>
      </c>
      <c r="S159" s="30" t="n">
        <f aca="false">VLOOKUP(K159,CORP!$A$14:$D4681,3,FALSE())</f>
        <v>-43011308.9278657</v>
      </c>
      <c r="T159" s="84" t="n">
        <f aca="false">R159-S159</f>
        <v>922733.566126689</v>
      </c>
      <c r="V159" s="83" t="n">
        <f aca="false">(VLOOKUP(K159,'BNK Org Sheet'!$F$2:$I$464,2,FALSE()))*1000</f>
        <v>-204000</v>
      </c>
      <c r="W159" s="30" t="n">
        <f aca="false">VLOOKUP(K159,'NG Summary by Day'!$T$20:$W$486,4,FALSE())</f>
        <v>2373290.97315428</v>
      </c>
      <c r="X159" s="85" t="n">
        <f aca="false">V159-W159</f>
        <v>-2577290.97315428</v>
      </c>
      <c r="Y159" s="83" t="n">
        <f aca="false">VLOOKUP(K159,'BNK Org Sheet'!$F$2:$I$464,3,FALSE())*1000</f>
        <v>10409376.3180288</v>
      </c>
      <c r="Z159" s="30" t="n">
        <f aca="false">VLOOKUP(K159,'Power Summary by Day '!$AL$18:$AO$400,4,FALSE())</f>
        <v>10409376.3180288</v>
      </c>
      <c r="AA159" s="82" t="n">
        <f aca="false">Y159-Z159</f>
        <v>-3.72529029846191E-008</v>
      </c>
      <c r="AB159" s="83" t="n">
        <f aca="false">VLOOKUP(K159,'BNK Org Sheet'!$F$2:$I$464,4,FALSE())*1000</f>
        <v>13113221.8673687</v>
      </c>
      <c r="AC159" s="30" t="n">
        <f aca="false">VLOOKUP(K159,'NG Summary by Day'!$AG$20:$AJ$532,4,FALSE())</f>
        <v>17189558.8085231</v>
      </c>
      <c r="AD159" s="85" t="n">
        <f aca="false">AB159-AC159</f>
        <v>-4076336.94115442</v>
      </c>
    </row>
    <row r="160" customFormat="false" ht="12.75" hidden="false" customHeight="false" outlineLevel="0" collapsed="false">
      <c r="A160" s="48" t="n">
        <v>36752</v>
      </c>
      <c r="B160" s="61" t="n">
        <v>39954.77763</v>
      </c>
      <c r="C160" s="61" t="n">
        <v>21603.7422478026</v>
      </c>
      <c r="D160" s="61" t="n">
        <v>49103.8953522941</v>
      </c>
      <c r="E160" s="61"/>
      <c r="F160" s="61" t="n">
        <v>-6654</v>
      </c>
      <c r="G160" s="61" t="n">
        <v>-13424.4917948976</v>
      </c>
      <c r="H160" s="61" t="n">
        <v>-15327.2383228659</v>
      </c>
      <c r="J160" s="75" t="n">
        <v>36755</v>
      </c>
      <c r="K160" s="76" t="n">
        <v>36755</v>
      </c>
      <c r="L160" s="83" t="n">
        <f aca="false">(VLOOKUP(K160,$A$3:$D$465,2,FALSE())*1000*-1)</f>
        <v>-32031675.73</v>
      </c>
      <c r="M160" s="30" t="n">
        <f aca="false">VLOOKUP(K160,'NG Summary by Day'!$L$21:$N$480,3,FALSE())</f>
        <v>-32031675.7267799</v>
      </c>
      <c r="N160" s="82" t="n">
        <f aca="false">L160-M160</f>
        <v>-0.0032200999557972</v>
      </c>
      <c r="O160" s="83" t="n">
        <f aca="false">(VLOOKUP(K160,$A$3:$D$465,3,FALSE()))*1000*-1</f>
        <v>-21640720.1708591</v>
      </c>
      <c r="P160" s="30" t="n">
        <f aca="false">VLOOKUP(K160,'Power Summary by Day '!$AL$18:$AO$400,3,FALSE())</f>
        <v>-21640720.1708591</v>
      </c>
      <c r="Q160" s="82" t="n">
        <f aca="false">O160-P160</f>
        <v>0</v>
      </c>
      <c r="R160" s="83" t="n">
        <f aca="false">(VLOOKUP(K160,'BNK Org Sheet'!$A$2:$D$464,4,FALSE()))*1000*-1</f>
        <v>-42437930.0987092</v>
      </c>
      <c r="S160" s="30" t="n">
        <f aca="false">VLOOKUP(K160,CORP!$A$14:$D4682,3,FALSE())</f>
        <v>-43233247.9425546</v>
      </c>
      <c r="T160" s="84" t="n">
        <f aca="false">R160-S160</f>
        <v>795317.843845367</v>
      </c>
      <c r="V160" s="83" t="n">
        <f aca="false">(VLOOKUP(K160,'BNK Org Sheet'!$F$2:$I$464,2,FALSE()))*1000</f>
        <v>-8256000</v>
      </c>
      <c r="W160" s="30" t="n">
        <f aca="false">VLOOKUP(K160,'NG Summary by Day'!$T$20:$W$486,4,FALSE())</f>
        <v>-10877862.2093084</v>
      </c>
      <c r="X160" s="85" t="n">
        <f aca="false">V160-W160</f>
        <v>2621862.2093084</v>
      </c>
      <c r="Y160" s="83" t="n">
        <f aca="false">VLOOKUP(K160,'BNK Org Sheet'!$F$2:$I$464,3,FALSE())*1000</f>
        <v>20641176.5368178</v>
      </c>
      <c r="Z160" s="30" t="n">
        <f aca="false">VLOOKUP(K160,'Power Summary by Day '!$AL$18:$AO$400,4,FALSE())</f>
        <v>20641176.5368178</v>
      </c>
      <c r="AA160" s="82" t="n">
        <f aca="false">Y160-Z160</f>
        <v>0</v>
      </c>
      <c r="AB160" s="83" t="n">
        <f aca="false">VLOOKUP(K160,'BNK Org Sheet'!$F$2:$I$464,4,FALSE())*1000</f>
        <v>26240137.5133493</v>
      </c>
      <c r="AC160" s="30" t="n">
        <f aca="false">VLOOKUP(K160,'NG Summary by Day'!$AG$20:$AJ$532,4,FALSE())</f>
        <v>19892090.2711586</v>
      </c>
      <c r="AD160" s="85" t="n">
        <f aca="false">AB160-AC160</f>
        <v>6348047.24219066</v>
      </c>
    </row>
    <row r="161" customFormat="false" ht="12.75" hidden="false" customHeight="false" outlineLevel="0" collapsed="false">
      <c r="A161" s="48" t="n">
        <v>36753</v>
      </c>
      <c r="B161" s="61" t="n">
        <v>33144.46165</v>
      </c>
      <c r="C161" s="61" t="n">
        <v>23054.8757516037</v>
      </c>
      <c r="D161" s="61" t="n">
        <v>44269.7887487419</v>
      </c>
      <c r="E161" s="61"/>
      <c r="F161" s="61" t="n">
        <v>-20802</v>
      </c>
      <c r="G161" s="61" t="n">
        <v>-9171.40927855363</v>
      </c>
      <c r="H161" s="61" t="n">
        <v>-25830.2713770502</v>
      </c>
      <c r="J161" s="75" t="n">
        <v>36756</v>
      </c>
      <c r="K161" s="76" t="n">
        <v>36756</v>
      </c>
      <c r="L161" s="83" t="n">
        <f aca="false">(VLOOKUP(K161,$A$3:$D$465,2,FALSE())*1000*-1)</f>
        <v>-38110903.91</v>
      </c>
      <c r="M161" s="30" t="n">
        <f aca="false">VLOOKUP(K161,'NG Summary by Day'!$L$21:$N$480,3,FALSE())</f>
        <v>-38103202.6329046</v>
      </c>
      <c r="N161" s="82" t="n">
        <f aca="false">L161-M161</f>
        <v>-7701.2770953998</v>
      </c>
      <c r="O161" s="83" t="n">
        <f aca="false">(VLOOKUP(K161,$A$3:$D$465,3,FALSE()))*1000*-1</f>
        <v>-20038414.3734032</v>
      </c>
      <c r="P161" s="30" t="n">
        <f aca="false">VLOOKUP(K161,'Power Summary by Day '!$AL$18:$AO$400,3,FALSE())</f>
        <v>-20038414.3734032</v>
      </c>
      <c r="Q161" s="82" t="n">
        <f aca="false">O161-P161</f>
        <v>0</v>
      </c>
      <c r="R161" s="83" t="n">
        <f aca="false">(VLOOKUP(K161,'BNK Org Sheet'!$A$2:$D$464,4,FALSE()))*1000*-1</f>
        <v>-46756474.7141655</v>
      </c>
      <c r="S161" s="30" t="n">
        <f aca="false">VLOOKUP(K161,CORP!$A$14:$D4683,3,FALSE())</f>
        <v>-49440894.4346693</v>
      </c>
      <c r="T161" s="84" t="n">
        <f aca="false">R161-S161</f>
        <v>2684419.72050383</v>
      </c>
      <c r="V161" s="83" t="n">
        <f aca="false">(VLOOKUP(K161,'BNK Org Sheet'!$F$2:$I$464,2,FALSE()))*1000</f>
        <v>11398000</v>
      </c>
      <c r="W161" s="30" t="n">
        <f aca="false">VLOOKUP(K161,'NG Summary by Day'!$T$20:$W$486,4,FALSE())</f>
        <v>9485199.39140884</v>
      </c>
      <c r="X161" s="85" t="n">
        <f aca="false">V161-W161</f>
        <v>1912800.60859116</v>
      </c>
      <c r="Y161" s="83" t="n">
        <f aca="false">VLOOKUP(K161,'BNK Org Sheet'!$F$2:$I$464,3,FALSE())*1000</f>
        <v>8051340.90796716</v>
      </c>
      <c r="Z161" s="30" t="n">
        <f aca="false">VLOOKUP(K161,'Power Summary by Day '!$AL$18:$AO$400,4,FALSE())</f>
        <v>8051340.90796721</v>
      </c>
      <c r="AA161" s="82" t="n">
        <f aca="false">Y161-Z161</f>
        <v>-4.84287738800049E-008</v>
      </c>
      <c r="AB161" s="83" t="n">
        <f aca="false">VLOOKUP(K161,'BNK Org Sheet'!$F$2:$I$464,4,FALSE())*1000</f>
        <v>21240853.4401487</v>
      </c>
      <c r="AC161" s="30" t="n">
        <f aca="false">VLOOKUP(K161,'NG Summary by Day'!$AG$20:$AJ$532,4,FALSE())</f>
        <v>25851884.6739472</v>
      </c>
      <c r="AD161" s="85" t="n">
        <f aca="false">AB161-AC161</f>
        <v>-4611031.23379851</v>
      </c>
    </row>
    <row r="162" customFormat="false" ht="12.75" hidden="false" customHeight="false" outlineLevel="0" collapsed="false">
      <c r="A162" s="48" t="n">
        <v>36754</v>
      </c>
      <c r="B162" s="61" t="n">
        <v>31494.64653</v>
      </c>
      <c r="C162" s="61" t="n">
        <v>21379.0314555072</v>
      </c>
      <c r="D162" s="61" t="n">
        <v>42088.575361739</v>
      </c>
      <c r="E162" s="61"/>
      <c r="F162" s="61" t="n">
        <v>-204</v>
      </c>
      <c r="G162" s="61" t="n">
        <v>10409.3763180288</v>
      </c>
      <c r="H162" s="61" t="n">
        <v>13113.2218673687</v>
      </c>
      <c r="J162" s="75" t="n">
        <v>36759</v>
      </c>
      <c r="K162" s="76" t="n">
        <v>36759</v>
      </c>
      <c r="L162" s="83" t="n">
        <f aca="false">(VLOOKUP(K162,$A$3:$D$465,2,FALSE())*1000*-1)</f>
        <v>-44133591.23</v>
      </c>
      <c r="M162" s="30" t="n">
        <f aca="false">VLOOKUP(K162,'NG Summary by Day'!$L$21:$N$480,3,FALSE())</f>
        <v>-44133591.2290236</v>
      </c>
      <c r="N162" s="82" t="n">
        <f aca="false">L162-M162</f>
        <v>-0.000976398587226868</v>
      </c>
      <c r="O162" s="83" t="n">
        <f aca="false">(VLOOKUP(K162,$A$3:$D$465,3,FALSE()))*1000*-1</f>
        <v>-23025619.8627273</v>
      </c>
      <c r="P162" s="30" t="n">
        <f aca="false">VLOOKUP(K162,'Power Summary by Day '!$AL$18:$AO$400,3,FALSE())</f>
        <v>-23025619.8627273</v>
      </c>
      <c r="Q162" s="82" t="n">
        <f aca="false">O162-P162</f>
        <v>0</v>
      </c>
      <c r="R162" s="83" t="n">
        <f aca="false">(VLOOKUP(K162,'BNK Org Sheet'!$A$2:$D$464,4,FALSE()))*1000*-1</f>
        <v>-53690818.4245254</v>
      </c>
      <c r="S162" s="30" t="n">
        <f aca="false">VLOOKUP(K162,CORP!$A$14:$D4684,3,FALSE())</f>
        <v>-55398479.8046941</v>
      </c>
      <c r="T162" s="84" t="n">
        <f aca="false">R162-S162</f>
        <v>1707661.38016868</v>
      </c>
      <c r="V162" s="83" t="n">
        <f aca="false">(VLOOKUP(K162,'BNK Org Sheet'!$F$2:$I$464,2,FALSE()))*1000</f>
        <v>91989000</v>
      </c>
      <c r="W162" s="30" t="n">
        <f aca="false">VLOOKUP(K162,'NG Summary by Day'!$T$20:$W$486,4,FALSE())</f>
        <v>93806632.6417911</v>
      </c>
      <c r="X162" s="85" t="n">
        <f aca="false">V162-W162</f>
        <v>-1817632.64179109</v>
      </c>
      <c r="Y162" s="83" t="n">
        <f aca="false">VLOOKUP(K162,'BNK Org Sheet'!$F$2:$I$464,3,FALSE())*1000</f>
        <v>31640377.540353</v>
      </c>
      <c r="Z162" s="30" t="n">
        <f aca="false">VLOOKUP(K162,'Power Summary by Day '!$AL$18:$AO$400,4,FALSE())</f>
        <v>31640377.540353</v>
      </c>
      <c r="AA162" s="82" t="n">
        <f aca="false">Y162-Z162</f>
        <v>0</v>
      </c>
      <c r="AB162" s="83" t="n">
        <f aca="false">VLOOKUP(K162,'BNK Org Sheet'!$F$2:$I$464,4,FALSE())*1000</f>
        <v>133094407.25716</v>
      </c>
      <c r="AC162" s="30" t="n">
        <f aca="false">VLOOKUP(K162,'NG Summary by Day'!$AG$20:$AJ$532,4,FALSE())</f>
        <v>143038950.550114</v>
      </c>
      <c r="AD162" s="85" t="n">
        <f aca="false">AB162-AC162</f>
        <v>-9944543.29295392</v>
      </c>
    </row>
    <row r="163" customFormat="false" ht="12.75" hidden="false" customHeight="false" outlineLevel="0" collapsed="false">
      <c r="A163" s="48" t="n">
        <v>36755</v>
      </c>
      <c r="B163" s="61" t="n">
        <v>32031.67573</v>
      </c>
      <c r="C163" s="61" t="n">
        <v>21640.7201708591</v>
      </c>
      <c r="D163" s="61" t="n">
        <v>42437.9300987092</v>
      </c>
      <c r="E163" s="61"/>
      <c r="F163" s="61" t="n">
        <v>-8256</v>
      </c>
      <c r="G163" s="61" t="n">
        <v>20641.1765368178</v>
      </c>
      <c r="H163" s="61" t="n">
        <v>26240.1375133493</v>
      </c>
      <c r="J163" s="75" t="n">
        <v>36760</v>
      </c>
      <c r="K163" s="76" t="n">
        <v>36760</v>
      </c>
      <c r="L163" s="83" t="n">
        <f aca="false">(VLOOKUP(K163,$A$3:$D$465,2,FALSE())*1000*-1)</f>
        <v>-47357729.7975609</v>
      </c>
      <c r="M163" s="30" t="n">
        <f aca="false">VLOOKUP(K163,'NG Summary by Day'!$L$21:$N$480,3,FALSE())</f>
        <v>-47357729.7975609</v>
      </c>
      <c r="N163" s="82" t="n">
        <f aca="false">L163-M163</f>
        <v>0</v>
      </c>
      <c r="O163" s="83" t="n">
        <f aca="false">(VLOOKUP(K163,$A$3:$D$465,3,FALSE()))*1000*-1</f>
        <v>-24058994.1524278</v>
      </c>
      <c r="P163" s="30" t="n">
        <f aca="false">VLOOKUP(K163,'Power Summary by Day '!$AL$18:$AO$400,3,FALSE())</f>
        <v>-24058994.1524278</v>
      </c>
      <c r="Q163" s="82" t="n">
        <f aca="false">O163-P163</f>
        <v>0</v>
      </c>
      <c r="R163" s="83" t="n">
        <f aca="false">(VLOOKUP(K163,'BNK Org Sheet'!$A$2:$D$464,4,FALSE()))*1000*-1</f>
        <v>-55978624.7580216</v>
      </c>
      <c r="S163" s="30" t="n">
        <f aca="false">VLOOKUP(K163,CORP!$A$14:$D4685,3,FALSE())</f>
        <v>-59065632.2298394</v>
      </c>
      <c r="T163" s="84" t="n">
        <f aca="false">R163-S163</f>
        <v>3087007.47181784</v>
      </c>
      <c r="V163" s="83" t="n">
        <f aca="false">(VLOOKUP(K163,'BNK Org Sheet'!$F$2:$I$464,2,FALSE()))*1000</f>
        <v>61328017.4150823</v>
      </c>
      <c r="W163" s="30" t="n">
        <f aca="false">VLOOKUP(K163,'NG Summary by Day'!$T$20:$W$486,4,FALSE())</f>
        <v>61328017.4150823</v>
      </c>
      <c r="X163" s="85" t="n">
        <f aca="false">V163-W163</f>
        <v>0</v>
      </c>
      <c r="Y163" s="83" t="n">
        <f aca="false">VLOOKUP(K163,'BNK Org Sheet'!$F$2:$I$464,3,FALSE())*1000</f>
        <v>2272981.73878316</v>
      </c>
      <c r="Z163" s="30" t="n">
        <f aca="false">VLOOKUP(K163,'Power Summary by Day '!$AL$18:$AO$400,4,FALSE())</f>
        <v>2272981.73878316</v>
      </c>
      <c r="AA163" s="82" t="n">
        <f aca="false">Y163-Z163</f>
        <v>0</v>
      </c>
      <c r="AB163" s="83" t="n">
        <f aca="false">VLOOKUP(K163,'BNK Org Sheet'!$F$2:$I$464,4,FALSE())*1000</f>
        <v>58371664.9231639</v>
      </c>
      <c r="AC163" s="30" t="n">
        <f aca="false">VLOOKUP(K163,'NG Summary by Day'!$AG$20:$AJ$532,4,FALSE())</f>
        <v>45457690.0090717</v>
      </c>
      <c r="AD163" s="85" t="n">
        <f aca="false">AB163-AC163</f>
        <v>12913974.9140922</v>
      </c>
    </row>
    <row r="164" customFormat="false" ht="12.75" hidden="false" customHeight="false" outlineLevel="0" collapsed="false">
      <c r="A164" s="48" t="n">
        <v>36756</v>
      </c>
      <c r="B164" s="61" t="n">
        <v>38110.90391</v>
      </c>
      <c r="C164" s="61" t="n">
        <v>20038.4143734032</v>
      </c>
      <c r="D164" s="61" t="n">
        <v>46756.4747141655</v>
      </c>
      <c r="E164" s="61"/>
      <c r="F164" s="61" t="n">
        <v>11398</v>
      </c>
      <c r="G164" s="61" t="n">
        <v>8051.34090796716</v>
      </c>
      <c r="H164" s="61" t="n">
        <v>21240.8534401487</v>
      </c>
      <c r="J164" s="75" t="n">
        <v>36761</v>
      </c>
      <c r="K164" s="76" t="n">
        <v>36761</v>
      </c>
      <c r="L164" s="83" t="n">
        <f aca="false">(VLOOKUP(K164,$A$3:$D$465,2,FALSE())*1000*-1)</f>
        <v>-42449658.0839478</v>
      </c>
      <c r="M164" s="30" t="n">
        <f aca="false">VLOOKUP(K164,'NG Summary by Day'!$L$21:$N$480,3,FALSE())</f>
        <v>-42449658.0839478</v>
      </c>
      <c r="N164" s="82" t="n">
        <f aca="false">L164-M164</f>
        <v>0</v>
      </c>
      <c r="O164" s="83" t="n">
        <f aca="false">(VLOOKUP(K164,$A$3:$D$465,3,FALSE()))*1000*-1</f>
        <v>-26769511.2407311</v>
      </c>
      <c r="P164" s="30" t="n">
        <f aca="false">VLOOKUP(K164,'Power Summary by Day '!$AL$18:$AO$400,3,FALSE())</f>
        <v>-26769511.2407311</v>
      </c>
      <c r="Q164" s="82" t="n">
        <f aca="false">O164-P164</f>
        <v>0</v>
      </c>
      <c r="R164" s="83" t="n">
        <f aca="false">(VLOOKUP(K164,'BNK Org Sheet'!$A$2:$D$464,4,FALSE()))*1000*-1</f>
        <v>-53639959.7296236</v>
      </c>
      <c r="S164" s="30" t="n">
        <f aca="false">VLOOKUP(K164,CORP!$A$14:$D4686,3,FALSE())</f>
        <v>-60399274.4180729</v>
      </c>
      <c r="T164" s="84" t="n">
        <f aca="false">R164-S164</f>
        <v>6759314.68844931</v>
      </c>
      <c r="V164" s="83" t="n">
        <f aca="false">(VLOOKUP(K164,'BNK Org Sheet'!$F$2:$I$464,2,FALSE()))*1000</f>
        <v>27740199.2743</v>
      </c>
      <c r="W164" s="30" t="n">
        <f aca="false">VLOOKUP(K164,'NG Summary by Day'!$T$20:$W$486,4,FALSE())</f>
        <v>27740199.2743</v>
      </c>
      <c r="X164" s="85" t="n">
        <f aca="false">V164-W164</f>
        <v>0</v>
      </c>
      <c r="Y164" s="83" t="n">
        <f aca="false">VLOOKUP(K164,'BNK Org Sheet'!$F$2:$I$464,3,FALSE())*1000</f>
        <v>40803190.6526414</v>
      </c>
      <c r="Z164" s="30" t="n">
        <f aca="false">VLOOKUP(K164,'Power Summary by Day '!$AL$18:$AO$400,4,FALSE())</f>
        <v>40803190.6526414</v>
      </c>
      <c r="AA164" s="82" t="n">
        <f aca="false">Y164-Z164</f>
        <v>0</v>
      </c>
      <c r="AB164" s="83" t="n">
        <f aca="false">VLOOKUP(K164,'BNK Org Sheet'!$F$2:$I$464,4,FALSE())*1000</f>
        <v>90960589.594684</v>
      </c>
      <c r="AC164" s="30" t="n">
        <f aca="false">VLOOKUP(K164,'NG Summary by Day'!$AG$20:$AJ$532,4,FALSE())</f>
        <v>86209157.3490114</v>
      </c>
      <c r="AD164" s="85" t="n">
        <f aca="false">AB164-AC164</f>
        <v>4751432.24567258</v>
      </c>
    </row>
    <row r="165" customFormat="false" ht="12.75" hidden="false" customHeight="false" outlineLevel="0" collapsed="false">
      <c r="A165" s="48" t="n">
        <v>36759</v>
      </c>
      <c r="B165" s="61" t="n">
        <v>44133.59123</v>
      </c>
      <c r="C165" s="61" t="n">
        <v>23025.6198627273</v>
      </c>
      <c r="D165" s="61" t="n">
        <v>53690.8184245254</v>
      </c>
      <c r="E165" s="61"/>
      <c r="F165" s="61" t="n">
        <v>91989</v>
      </c>
      <c r="G165" s="61" t="n">
        <v>31640.377540353</v>
      </c>
      <c r="H165" s="61" t="n">
        <v>133094.40725716</v>
      </c>
      <c r="J165" s="75" t="n">
        <v>36762</v>
      </c>
      <c r="K165" s="76" t="n">
        <v>36762</v>
      </c>
      <c r="L165" s="83" t="n">
        <f aca="false">(VLOOKUP(K165,$A$3:$D$465,2,FALSE())*1000*-1)</f>
        <v>-42150978.9318713</v>
      </c>
      <c r="M165" s="30" t="n">
        <f aca="false">VLOOKUP(K165,'NG Summary by Day'!$L$21:$N$480,3,FALSE())</f>
        <v>-42150978.9318713</v>
      </c>
      <c r="N165" s="82" t="n">
        <f aca="false">L165-M165</f>
        <v>0</v>
      </c>
      <c r="O165" s="83" t="n">
        <f aca="false">(VLOOKUP(K165,$A$3:$D$465,3,FALSE()))*1000*-1</f>
        <v>-24979074.3812649</v>
      </c>
      <c r="P165" s="30" t="n">
        <f aca="false">VLOOKUP(K165,'Power Summary by Day '!$AL$18:$AO$400,3,FALSE())</f>
        <v>-24979074.3812649</v>
      </c>
      <c r="Q165" s="82" t="n">
        <f aca="false">O165-P165</f>
        <v>0</v>
      </c>
      <c r="R165" s="83" t="n">
        <f aca="false">(VLOOKUP(K165,'BNK Org Sheet'!$A$2:$D$464,4,FALSE()))*1000*-1</f>
        <v>-52361106.8638416</v>
      </c>
      <c r="S165" s="30" t="n">
        <f aca="false">VLOOKUP(K165,CORP!$A$14:$D4687,3,FALSE())</f>
        <v>-62448780.8480379</v>
      </c>
      <c r="T165" s="84" t="n">
        <f aca="false">R165-S165</f>
        <v>10087673.9841963</v>
      </c>
      <c r="V165" s="83" t="n">
        <f aca="false">(VLOOKUP(K165,'BNK Org Sheet'!$F$2:$I$464,2,FALSE()))*1000</f>
        <v>127473221.7526</v>
      </c>
      <c r="W165" s="30" t="n">
        <f aca="false">VLOOKUP(K165,'NG Summary by Day'!$T$20:$W$486,4,FALSE())</f>
        <v>127473221.7526</v>
      </c>
      <c r="X165" s="85" t="n">
        <f aca="false">V165-W165</f>
        <v>0</v>
      </c>
      <c r="Y165" s="83" t="n">
        <f aca="false">VLOOKUP(K165,'BNK Org Sheet'!$F$2:$I$464,3,FALSE())*1000</f>
        <v>27488880.5462943</v>
      </c>
      <c r="Z165" s="30" t="n">
        <f aca="false">VLOOKUP(K165,'Power Summary by Day '!$AL$18:$AO$400,4,FALSE())</f>
        <v>27488880.5462943</v>
      </c>
      <c r="AA165" s="82" t="n">
        <f aca="false">Y165-Z165</f>
        <v>0</v>
      </c>
      <c r="AB165" s="83" t="n">
        <f aca="false">VLOOKUP(K165,'BNK Org Sheet'!$F$2:$I$464,4,FALSE())*1000</f>
        <v>164807773.66634</v>
      </c>
      <c r="AC165" s="30" t="n">
        <f aca="false">VLOOKUP(K165,'NG Summary by Day'!$AG$20:$AJ$532,4,FALSE())</f>
        <v>171608696.412495</v>
      </c>
      <c r="AD165" s="85" t="n">
        <f aca="false">AB165-AC165</f>
        <v>-6800922.74615517</v>
      </c>
    </row>
    <row r="166" customFormat="false" ht="12.75" hidden="false" customHeight="false" outlineLevel="0" collapsed="false">
      <c r="A166" s="48" t="n">
        <v>36760</v>
      </c>
      <c r="B166" s="61" t="n">
        <v>47357.7297975609</v>
      </c>
      <c r="C166" s="61" t="n">
        <v>24058.9941524278</v>
      </c>
      <c r="D166" s="61" t="n">
        <v>55978.6247580216</v>
      </c>
      <c r="E166" s="61"/>
      <c r="F166" s="61" t="n">
        <v>61328.0174150823</v>
      </c>
      <c r="G166" s="61" t="n">
        <v>2272.98173878316</v>
      </c>
      <c r="H166" s="61" t="n">
        <v>58371.6649231639</v>
      </c>
      <c r="J166" s="75" t="n">
        <v>36763</v>
      </c>
      <c r="K166" s="76" t="n">
        <v>36763</v>
      </c>
      <c r="L166" s="83" t="n">
        <f aca="false">(VLOOKUP(K166,$A$3:$D$465,2,FALSE())*1000*-1)</f>
        <v>-41351612.4</v>
      </c>
      <c r="M166" s="30" t="n">
        <f aca="false">VLOOKUP(K166,'NG Summary by Day'!$L$21:$N$480,3,FALSE())</f>
        <v>-41351612.3950565</v>
      </c>
      <c r="N166" s="82" t="n">
        <f aca="false">L166-M166</f>
        <v>-0.00494349747896195</v>
      </c>
      <c r="O166" s="83" t="n">
        <f aca="false">(VLOOKUP(K166,$A$3:$D$465,3,FALSE()))*1000*-1</f>
        <v>-30381406.63</v>
      </c>
      <c r="P166" s="30" t="n">
        <f aca="false">VLOOKUP(K166,'Power Summary by Day '!$AL$18:$AO$400,3,FALSE())</f>
        <v>-30381406.6309698</v>
      </c>
      <c r="Q166" s="82" t="n">
        <f aca="false">O166-P166</f>
        <v>0.000969801098108292</v>
      </c>
      <c r="R166" s="83" t="n">
        <f aca="false">(VLOOKUP(K166,'BNK Org Sheet'!$A$2:$D$464,4,FALSE()))*1000*-1</f>
        <v>-54494848.1435844</v>
      </c>
      <c r="S166" s="30" t="n">
        <f aca="false">VLOOKUP(K166,CORP!$A$14:$D4688,3,FALSE())</f>
        <v>-67561307.4450696</v>
      </c>
      <c r="T166" s="84" t="n">
        <f aca="false">R166-S166</f>
        <v>13066459.3014852</v>
      </c>
      <c r="V166" s="83" t="n">
        <f aca="false">(VLOOKUP(K166,'BNK Org Sheet'!$F$2:$I$464,2,FALSE()))*1000</f>
        <v>176639214.4012</v>
      </c>
      <c r="W166" s="30" t="n">
        <f aca="false">VLOOKUP(K166,'NG Summary by Day'!$T$20:$W$486,4,FALSE())</f>
        <v>176639214.4012</v>
      </c>
      <c r="X166" s="85" t="n">
        <f aca="false">V166-W166</f>
        <v>0</v>
      </c>
      <c r="Y166" s="83" t="n">
        <f aca="false">VLOOKUP(K166,'BNK Org Sheet'!$F$2:$I$464,3,FALSE())*1000</f>
        <v>11660611.0074691</v>
      </c>
      <c r="Z166" s="30" t="n">
        <f aca="false">VLOOKUP(K166,'Power Summary by Day '!$AL$18:$AO$400,4,FALSE())</f>
        <v>11660611.0074691</v>
      </c>
      <c r="AA166" s="82" t="n">
        <f aca="false">Y166-Z166</f>
        <v>-5.02914190292358E-008</v>
      </c>
      <c r="AB166" s="83" t="n">
        <f aca="false">VLOOKUP(K166,'BNK Org Sheet'!$F$2:$I$464,4,FALSE())*1000</f>
        <v>194800775.26001</v>
      </c>
      <c r="AC166" s="30" t="n">
        <f aca="false">VLOOKUP(K166,'NG Summary by Day'!$AG$20:$AJ$532,4,FALSE())</f>
        <v>195740370.565393</v>
      </c>
      <c r="AD166" s="85" t="n">
        <f aca="false">AB166-AC166</f>
        <v>-939595.305382639</v>
      </c>
    </row>
    <row r="167" customFormat="false" ht="12.75" hidden="false" customHeight="false" outlineLevel="0" collapsed="false">
      <c r="A167" s="48" t="n">
        <v>36761</v>
      </c>
      <c r="B167" s="61" t="n">
        <v>42449.6580839478</v>
      </c>
      <c r="C167" s="61" t="n">
        <v>26769.5112407311</v>
      </c>
      <c r="D167" s="61" t="n">
        <v>53639.9597296236</v>
      </c>
      <c r="E167" s="61"/>
      <c r="F167" s="61" t="n">
        <v>27740.1992743</v>
      </c>
      <c r="G167" s="61" t="n">
        <v>40803.1906526414</v>
      </c>
      <c r="H167" s="61" t="n">
        <v>90960.589594684</v>
      </c>
      <c r="J167" s="75" t="n">
        <v>36766</v>
      </c>
      <c r="K167" s="76" t="n">
        <v>36766</v>
      </c>
      <c r="L167" s="83" t="n">
        <f aca="false">(VLOOKUP(K167,$A$3:$D$465,2,FALSE())*1000*-1)</f>
        <v>-49307430.84</v>
      </c>
      <c r="M167" s="30" t="n">
        <f aca="false">VLOOKUP(K167,'NG Summary by Day'!$L$21:$N$480,3,FALSE())</f>
        <v>-49307430.8422373</v>
      </c>
      <c r="N167" s="82" t="n">
        <f aca="false">L167-M167</f>
        <v>0.00223729014396668</v>
      </c>
      <c r="O167" s="83" t="n">
        <f aca="false">(VLOOKUP(K167,$A$3:$D$465,3,FALSE()))*1000*-1</f>
        <v>-26759998.99</v>
      </c>
      <c r="P167" s="30" t="n">
        <f aca="false">VLOOKUP(K167,'Power Summary by Day '!$AL$18:$AO$400,3,FALSE())</f>
        <v>-26759998.9867179</v>
      </c>
      <c r="Q167" s="82" t="n">
        <f aca="false">O167-P167</f>
        <v>-0.0032820962369442</v>
      </c>
      <c r="R167" s="83" t="n">
        <f aca="false">(VLOOKUP(K167,'BNK Org Sheet'!$A$2:$D$464,4,FALSE()))*1000*-1</f>
        <v>-58997803.5340229</v>
      </c>
      <c r="S167" s="30" t="n">
        <f aca="false">VLOOKUP(K167,CORP!$A$14:$D4689,3,FALSE())</f>
        <v>-68540701.2796985</v>
      </c>
      <c r="T167" s="84" t="n">
        <f aca="false">R167-S167</f>
        <v>9542897.74567563</v>
      </c>
      <c r="V167" s="83" t="n">
        <f aca="false">(VLOOKUP(K167,'BNK Org Sheet'!$F$2:$I$464,2,FALSE()))*1000</f>
        <v>71125751.2543</v>
      </c>
      <c r="W167" s="30" t="n">
        <f aca="false">VLOOKUP(K167,'NG Summary by Day'!$T$20:$W$486,4,FALSE())</f>
        <v>71125751.2543</v>
      </c>
      <c r="X167" s="85" t="n">
        <f aca="false">V167-W167</f>
        <v>0</v>
      </c>
      <c r="Y167" s="83" t="n">
        <f aca="false">VLOOKUP(K167,'BNK Org Sheet'!$F$2:$I$464,3,FALSE())*1000</f>
        <v>-26333050.3172578</v>
      </c>
      <c r="Z167" s="30" t="n">
        <f aca="false">VLOOKUP(K167,'Power Summary by Day '!$AL$18:$AO$400,4,FALSE())</f>
        <v>-26333050.3172578</v>
      </c>
      <c r="AA167" s="82" t="n">
        <f aca="false">Y167-Z167</f>
        <v>0</v>
      </c>
      <c r="AB167" s="83" t="n">
        <f aca="false">VLOOKUP(K167,'BNK Org Sheet'!$F$2:$I$464,4,FALSE())*1000</f>
        <v>39133232.9343981</v>
      </c>
      <c r="AC167" s="30" t="n">
        <f aca="false">VLOOKUP(K167,'NG Summary by Day'!$AG$20:$AJ$532,4,FALSE())</f>
        <v>36210101.5121305</v>
      </c>
      <c r="AD167" s="85" t="n">
        <f aca="false">AB167-AC167</f>
        <v>2923131.42226759</v>
      </c>
    </row>
    <row r="168" customFormat="false" ht="12.75" hidden="false" customHeight="false" outlineLevel="0" collapsed="false">
      <c r="A168" s="48" t="n">
        <v>36762</v>
      </c>
      <c r="B168" s="61" t="n">
        <v>42150.9789318713</v>
      </c>
      <c r="C168" s="61" t="n">
        <v>24979.0743812649</v>
      </c>
      <c r="D168" s="61" t="n">
        <v>52361.1068638416</v>
      </c>
      <c r="E168" s="61"/>
      <c r="F168" s="61" t="n">
        <v>127473.2217526</v>
      </c>
      <c r="G168" s="61" t="n">
        <v>27488.8805462943</v>
      </c>
      <c r="H168" s="61" t="n">
        <v>164807.77366634</v>
      </c>
      <c r="J168" s="75" t="n">
        <v>36767</v>
      </c>
      <c r="K168" s="76" t="n">
        <v>36767</v>
      </c>
      <c r="L168" s="83" t="n">
        <f aca="false">(VLOOKUP(K168,$A$3:$D$465,2,FALSE())*1000*-1)</f>
        <v>-41986000</v>
      </c>
      <c r="M168" s="30" t="n">
        <f aca="false">VLOOKUP(K168,'NG Summary by Day'!$L$21:$N$480,3,FALSE())</f>
        <v>-41986103.6700537</v>
      </c>
      <c r="N168" s="82" t="n">
        <f aca="false">L168-M168</f>
        <v>103.670053705573</v>
      </c>
      <c r="O168" s="83" t="n">
        <f aca="false">(VLOOKUP(K168,$A$3:$D$465,3,FALSE()))*1000*-1</f>
        <v>-23759000</v>
      </c>
      <c r="P168" s="30" t="n">
        <f aca="false">VLOOKUP(K168,'Power Summary by Day '!$AL$18:$AO$400,3,FALSE())</f>
        <v>-23759266.8906593</v>
      </c>
      <c r="Q168" s="82" t="n">
        <f aca="false">O168-P168</f>
        <v>266.890659298748</v>
      </c>
      <c r="R168" s="83" t="n">
        <f aca="false">(VLOOKUP(K168,'BNK Org Sheet'!$A$2:$D$464,4,FALSE()))*1000*-1</f>
        <v>-51540607.5371835</v>
      </c>
      <c r="S168" s="30" t="n">
        <f aca="false">VLOOKUP(K168,CORP!$A$14:$D4690,3,FALSE())</f>
        <v>-59062290.9854683</v>
      </c>
      <c r="T168" s="84" t="n">
        <f aca="false">R168-S168</f>
        <v>7521683.44828485</v>
      </c>
      <c r="V168" s="83" t="n">
        <f aca="false">(VLOOKUP(K168,'BNK Org Sheet'!$F$2:$I$464,2,FALSE()))*1000</f>
        <v>-15333695.1159</v>
      </c>
      <c r="W168" s="30" t="n">
        <f aca="false">VLOOKUP(K168,'NG Summary by Day'!$T$20:$W$486,4,FALSE())</f>
        <v>-15333695.1159</v>
      </c>
      <c r="X168" s="85" t="n">
        <f aca="false">V168-W168</f>
        <v>0</v>
      </c>
      <c r="Y168" s="83" t="n">
        <f aca="false">VLOOKUP(K168,'BNK Org Sheet'!$F$2:$I$464,3,FALSE())*1000</f>
        <v>-59735806.0139118</v>
      </c>
      <c r="Z168" s="30" t="n">
        <f aca="false">VLOOKUP(K168,'Power Summary by Day '!$AL$18:$AO$400,4,FALSE())</f>
        <v>-59735806.0139117</v>
      </c>
      <c r="AA168" s="82" t="n">
        <f aca="false">Y168-Z168</f>
        <v>0</v>
      </c>
      <c r="AB168" s="83" t="n">
        <f aca="false">VLOOKUP(K168,'BNK Org Sheet'!$F$2:$I$464,4,FALSE())*1000</f>
        <v>-66507886.0013944</v>
      </c>
      <c r="AC168" s="30" t="n">
        <f aca="false">VLOOKUP(K168,'NG Summary by Day'!$AG$20:$AJ$532,4,FALSE())</f>
        <v>-69039162.5264429</v>
      </c>
      <c r="AD168" s="85" t="n">
        <f aca="false">AB168-AC168</f>
        <v>2531276.52504854</v>
      </c>
    </row>
    <row r="169" customFormat="false" ht="12.75" hidden="false" customHeight="false" outlineLevel="0" collapsed="false">
      <c r="A169" s="48" t="n">
        <v>36763</v>
      </c>
      <c r="B169" s="61" t="n">
        <v>41351.6124</v>
      </c>
      <c r="C169" s="61" t="n">
        <v>30381.40663</v>
      </c>
      <c r="D169" s="61" t="n">
        <v>54494.8481435844</v>
      </c>
      <c r="E169" s="61"/>
      <c r="F169" s="61" t="n">
        <v>176639.2144012</v>
      </c>
      <c r="G169" s="61" t="n">
        <v>11660.6110074691</v>
      </c>
      <c r="H169" s="61" t="n">
        <v>194800.77526001</v>
      </c>
      <c r="J169" s="75" t="n">
        <v>36768</v>
      </c>
      <c r="K169" s="76" t="n">
        <v>36768</v>
      </c>
      <c r="L169" s="83" t="n">
        <f aca="false">(VLOOKUP(K169,$A$3:$D$465,2,FALSE())*1000*-1)</f>
        <v>-43931508.72</v>
      </c>
      <c r="M169" s="30" t="n">
        <f aca="false">VLOOKUP(K169,'NG Summary by Day'!$L$21:$N$480,3,FALSE())</f>
        <v>-43931508.7207897</v>
      </c>
      <c r="N169" s="82" t="n">
        <f aca="false">L169-M169</f>
        <v>0.00078970193862915</v>
      </c>
      <c r="O169" s="83" t="n">
        <f aca="false">(VLOOKUP(K169,$A$3:$D$465,3,FALSE()))*1000*-1</f>
        <v>-18615336.71</v>
      </c>
      <c r="P169" s="30" t="n">
        <f aca="false">VLOOKUP(K169,'Power Summary by Day '!$AL$18:$AO$400,3,FALSE())</f>
        <v>-18615336.7063524</v>
      </c>
      <c r="Q169" s="82" t="n">
        <f aca="false">O169-P169</f>
        <v>-0.00364759936928749</v>
      </c>
      <c r="R169" s="83" t="n">
        <f aca="false">(VLOOKUP(K169,'BNK Org Sheet'!$A$2:$D$464,4,FALSE()))*1000*-1</f>
        <v>-50999463.32687</v>
      </c>
      <c r="S169" s="30" t="n">
        <f aca="false">VLOOKUP(K169,CORP!$A$14:$D4691,3,FALSE())</f>
        <v>-59827102.8558254</v>
      </c>
      <c r="T169" s="84" t="n">
        <f aca="false">R169-S169</f>
        <v>8827639.52895536</v>
      </c>
      <c r="V169" s="83" t="n">
        <f aca="false">(VLOOKUP(K169,'BNK Org Sheet'!$F$2:$I$464,2,FALSE()))*1000</f>
        <v>-210884099.7731</v>
      </c>
      <c r="W169" s="30" t="n">
        <f aca="false">VLOOKUP(K169,'NG Summary by Day'!$T$20:$W$486,4,FALSE())</f>
        <v>-210884099.7731</v>
      </c>
      <c r="X169" s="85" t="n">
        <f aca="false">V169-W169</f>
        <v>0</v>
      </c>
      <c r="Y169" s="83" t="n">
        <f aca="false">VLOOKUP(K169,'BNK Org Sheet'!$F$2:$I$464,3,FALSE())*1000</f>
        <v>-3317264.9590083</v>
      </c>
      <c r="Z169" s="30" t="n">
        <f aca="false">VLOOKUP(K169,'Power Summary by Day '!$AL$18:$AO$400,4,FALSE())</f>
        <v>-3317264.95900834</v>
      </c>
      <c r="AA169" s="82" t="n">
        <f aca="false">Y169-Z169</f>
        <v>3.72529029846191E-008</v>
      </c>
      <c r="AB169" s="83" t="n">
        <f aca="false">VLOOKUP(K169,'BNK Org Sheet'!$F$2:$I$464,4,FALSE())*1000</f>
        <v>-211994693.79171</v>
      </c>
      <c r="AC169" s="30" t="n">
        <f aca="false">VLOOKUP(K169,'NG Summary by Day'!$AG$20:$AJ$532,4,FALSE())</f>
        <v>-207607764.810964</v>
      </c>
      <c r="AD169" s="85" t="n">
        <f aca="false">AB169-AC169</f>
        <v>-4386928.98074621</v>
      </c>
    </row>
    <row r="170" customFormat="false" ht="12.75" hidden="false" customHeight="false" outlineLevel="0" collapsed="false">
      <c r="A170" s="48" t="n">
        <v>36766</v>
      </c>
      <c r="B170" s="61" t="n">
        <v>49307.43084</v>
      </c>
      <c r="C170" s="61" t="n">
        <v>26759.99899</v>
      </c>
      <c r="D170" s="61" t="n">
        <v>58997.8035340229</v>
      </c>
      <c r="E170" s="61"/>
      <c r="F170" s="61" t="n">
        <v>71125.7512543</v>
      </c>
      <c r="G170" s="61" t="n">
        <v>-26333.0503172578</v>
      </c>
      <c r="H170" s="61" t="n">
        <v>39133.2329343981</v>
      </c>
      <c r="J170" s="75" t="n">
        <v>36769</v>
      </c>
      <c r="K170" s="76" t="n">
        <v>36769</v>
      </c>
      <c r="L170" s="83" t="n">
        <f aca="false">(VLOOKUP(K170,$A$3:$D$465,2,FALSE())*1000*-1)</f>
        <v>-57873529.36</v>
      </c>
      <c r="M170" s="30" t="n">
        <f aca="false">VLOOKUP(K170,'NG Summary by Day'!$L$21:$N$480,3,FALSE())</f>
        <v>-57873529.3594675</v>
      </c>
      <c r="N170" s="82" t="n">
        <f aca="false">L170-M170</f>
        <v>-0.000532500445842743</v>
      </c>
      <c r="O170" s="83" t="n">
        <f aca="false">(VLOOKUP(K170,$A$3:$D$465,3,FALSE()))*1000*-1</f>
        <v>-17810983.39</v>
      </c>
      <c r="P170" s="30" t="n">
        <f aca="false">VLOOKUP(K170,'Power Summary by Day '!$AL$18:$AO$400,3,FALSE())</f>
        <v>-17810983.3870229</v>
      </c>
      <c r="Q170" s="82" t="n">
        <f aca="false">O170-P170</f>
        <v>-0.00297709926962852</v>
      </c>
      <c r="R170" s="83" t="n">
        <f aca="false">(VLOOKUP(K170,'BNK Org Sheet'!$A$2:$D$464,4,FALSE()))*1000*-1</f>
        <v>-63355693.720778</v>
      </c>
      <c r="S170" s="30" t="n">
        <f aca="false">VLOOKUP(K170,CORP!$A$14:$D4692,3,FALSE())</f>
        <v>-72747412.997819</v>
      </c>
      <c r="T170" s="84" t="n">
        <f aca="false">R170-S170</f>
        <v>9391719.27704103</v>
      </c>
      <c r="V170" s="83" t="n">
        <f aca="false">(VLOOKUP(K170,'BNK Org Sheet'!$F$2:$I$464,2,FALSE()))*1000</f>
        <v>49702865.7255</v>
      </c>
      <c r="W170" s="30" t="n">
        <f aca="false">VLOOKUP(K170,'NG Summary by Day'!$T$20:$W$486,4,FALSE())</f>
        <v>49702865.7255</v>
      </c>
      <c r="X170" s="85" t="n">
        <f aca="false">V170-W170</f>
        <v>0</v>
      </c>
      <c r="Y170" s="83" t="n">
        <f aca="false">VLOOKUP(K170,'BNK Org Sheet'!$F$2:$I$464,3,FALSE())*1000</f>
        <v>-7428208.28182575</v>
      </c>
      <c r="Z170" s="30" t="n">
        <f aca="false">VLOOKUP(K170,'Power Summary by Day '!$AL$18:$AO$400,4,FALSE())</f>
        <v>-7428208.2818258</v>
      </c>
      <c r="AA170" s="82" t="n">
        <f aca="false">Y170-Z170</f>
        <v>5.02914190292358E-008</v>
      </c>
      <c r="AB170" s="83" t="n">
        <f aca="false">VLOOKUP(K170,'BNK Org Sheet'!$F$2:$I$464,4,FALSE())*1000</f>
        <v>49719186.2633114</v>
      </c>
      <c r="AC170" s="30" t="n">
        <f aca="false">VLOOKUP(K170,'NG Summary by Day'!$AG$20:$AJ$532,4,FALSE())</f>
        <v>42599109.169774</v>
      </c>
      <c r="AD170" s="85" t="n">
        <f aca="false">AB170-AC170</f>
        <v>7120077.09353744</v>
      </c>
    </row>
    <row r="171" customFormat="false" ht="12.75" hidden="false" customHeight="false" outlineLevel="0" collapsed="false">
      <c r="A171" s="48" t="n">
        <v>36767</v>
      </c>
      <c r="B171" s="61" t="n">
        <v>41986</v>
      </c>
      <c r="C171" s="61" t="n">
        <v>23759</v>
      </c>
      <c r="D171" s="61" t="n">
        <v>51540.6075371834</v>
      </c>
      <c r="E171" s="61"/>
      <c r="F171" s="61" t="n">
        <v>-15333.6951159</v>
      </c>
      <c r="G171" s="61" t="n">
        <v>-59735.8060139118</v>
      </c>
      <c r="H171" s="61" t="n">
        <v>-66507.8860013944</v>
      </c>
      <c r="J171" s="75" t="n">
        <v>36770</v>
      </c>
      <c r="K171" s="76" t="n">
        <v>36770</v>
      </c>
      <c r="L171" s="83" t="n">
        <f aca="false">(VLOOKUP(K171,$A$3:$D$465,2,FALSE())*1000*-1)</f>
        <v>-52226504.72</v>
      </c>
      <c r="M171" s="30" t="n">
        <f aca="false">VLOOKUP(K171,'NG Summary by Day'!$L$21:$N$480,3,FALSE())</f>
        <v>-52226504.7227094</v>
      </c>
      <c r="N171" s="82" t="n">
        <f aca="false">L171-M171</f>
        <v>0.00270939618349075</v>
      </c>
      <c r="O171" s="83" t="n">
        <f aca="false">(VLOOKUP(K171,$A$3:$D$465,3,FALSE()))*1000*-1</f>
        <v>-18119175.85</v>
      </c>
      <c r="P171" s="30" t="n">
        <f aca="false">VLOOKUP(K171,'Power Summary by Day '!$AL$18:$AO$400,3,FALSE())</f>
        <v>-18119175.8534423</v>
      </c>
      <c r="Q171" s="82" t="n">
        <f aca="false">O171-P171</f>
        <v>0.00344229862093925</v>
      </c>
      <c r="R171" s="83" t="n">
        <f aca="false">(VLOOKUP(K171,'BNK Org Sheet'!$A$2:$D$464,4,FALSE()))*1000*-1</f>
        <v>-58206977.1466736</v>
      </c>
      <c r="S171" s="30" t="n">
        <f aca="false">VLOOKUP(K171,CORP!$A$14:$D4693,3,FALSE())</f>
        <v>-65132879.1592082</v>
      </c>
      <c r="T171" s="84" t="n">
        <f aca="false">R171-S171</f>
        <v>6925902.01253464</v>
      </c>
      <c r="V171" s="83" t="n">
        <f aca="false">(VLOOKUP(K171,'BNK Org Sheet'!$F$2:$I$464,2,FALSE()))*1000</f>
        <v>-44051902.8802</v>
      </c>
      <c r="W171" s="30" t="n">
        <f aca="false">VLOOKUP(K171,'NG Summary by Day'!$T$20:$W$486,4,FALSE())</f>
        <v>-44051902.8802</v>
      </c>
      <c r="X171" s="85" t="n">
        <f aca="false">V171-W171</f>
        <v>0</v>
      </c>
      <c r="Y171" s="83" t="n">
        <f aca="false">VLOOKUP(K171,'BNK Org Sheet'!$F$2:$I$464,3,FALSE())*1000</f>
        <v>3269640.30290672</v>
      </c>
      <c r="Z171" s="30" t="n">
        <f aca="false">VLOOKUP(K171,'Power Summary by Day '!$AL$18:$AO$400,4,FALSE())</f>
        <v>3269640.30290673</v>
      </c>
      <c r="AA171" s="82" t="n">
        <f aca="false">Y171-Z171</f>
        <v>0</v>
      </c>
      <c r="AB171" s="83" t="n">
        <f aca="false">VLOOKUP(K171,'BNK Org Sheet'!$F$2:$I$464,4,FALSE())*1000</f>
        <v>-38281244.8995259</v>
      </c>
      <c r="AC171" s="30" t="n">
        <f aca="false">VLOOKUP(K171,'NG Summary by Day'!$AG$20:$AJ$532,4,FALSE())</f>
        <v>-39551455.2539175</v>
      </c>
      <c r="AD171" s="85" t="n">
        <f aca="false">AB171-AC171</f>
        <v>1270210.35439159</v>
      </c>
    </row>
    <row r="172" customFormat="false" ht="12.75" hidden="false" customHeight="false" outlineLevel="0" collapsed="false">
      <c r="A172" s="48" t="n">
        <v>36768</v>
      </c>
      <c r="B172" s="61" t="n">
        <v>43931.50872</v>
      </c>
      <c r="C172" s="61" t="n">
        <v>18615.33671</v>
      </c>
      <c r="D172" s="61" t="n">
        <v>50999.46332687</v>
      </c>
      <c r="E172" s="61"/>
      <c r="F172" s="61" t="n">
        <v>-210884.0997731</v>
      </c>
      <c r="G172" s="61" t="n">
        <v>-3317.2649590083</v>
      </c>
      <c r="H172" s="61" t="n">
        <v>-211994.69379171</v>
      </c>
      <c r="J172" s="75" t="n">
        <v>36774</v>
      </c>
      <c r="K172" s="76" t="n">
        <v>36774</v>
      </c>
      <c r="L172" s="83" t="n">
        <f aca="false">(VLOOKUP(K172,$A$3:$D$465,2,FALSE())*1000*-1)</f>
        <v>-43472441.26</v>
      </c>
      <c r="M172" s="30" t="n">
        <f aca="false">VLOOKUP(K172,'NG Summary by Day'!$L$21:$N$480,3,FALSE())</f>
        <v>-43472441.2567809</v>
      </c>
      <c r="N172" s="82" t="n">
        <f aca="false">L172-M172</f>
        <v>-0.00321909785270691</v>
      </c>
      <c r="O172" s="83" t="n">
        <f aca="false">(VLOOKUP(K172,$A$3:$D$465,3,FALSE()))*1000*-1</f>
        <v>-18263219.39</v>
      </c>
      <c r="P172" s="30" t="n">
        <f aca="false">VLOOKUP(K172,'Power Summary by Day '!$AL$18:$AO$400,3,FALSE())</f>
        <v>-18263219.3937856</v>
      </c>
      <c r="Q172" s="82" t="n">
        <f aca="false">O172-P172</f>
        <v>0.00378559902310371</v>
      </c>
      <c r="R172" s="83" t="n">
        <f aca="false">(VLOOKUP(K172,'BNK Org Sheet'!$A$2:$D$464,4,FALSE()))*1000*-1</f>
        <v>-50659516.7821879</v>
      </c>
      <c r="S172" s="30" t="n">
        <f aca="false">VLOOKUP(K172,CORP!$A$14:$D4694,3,FALSE())</f>
        <v>-58008910.4862355</v>
      </c>
      <c r="T172" s="84" t="n">
        <f aca="false">R172-S172</f>
        <v>7349393.70404758</v>
      </c>
      <c r="V172" s="83" t="n">
        <f aca="false">(VLOOKUP(K172,'BNK Org Sheet'!$F$2:$I$464,2,FALSE()))*1000</f>
        <v>-63917416.5132</v>
      </c>
      <c r="W172" s="30" t="n">
        <f aca="false">VLOOKUP(K172,'NG Summary by Day'!$T$20:$W$486,4,FALSE())</f>
        <v>-63917416.5132</v>
      </c>
      <c r="X172" s="85" t="n">
        <f aca="false">V172-W172</f>
        <v>0</v>
      </c>
      <c r="Y172" s="83" t="n">
        <f aca="false">VLOOKUP(K172,'BNK Org Sheet'!$F$2:$I$464,3,FALSE())*1000</f>
        <v>25824593.079186</v>
      </c>
      <c r="Z172" s="30" t="n">
        <f aca="false">VLOOKUP(K172,'Power Summary by Day '!$AL$18:$AO$400,4,FALSE())</f>
        <v>25824593.079186</v>
      </c>
      <c r="AA172" s="82" t="n">
        <f aca="false">Y172-Z172</f>
        <v>0</v>
      </c>
      <c r="AB172" s="83" t="n">
        <f aca="false">VLOOKUP(K172,'BNK Org Sheet'!$F$2:$I$464,4,FALSE())*1000</f>
        <v>-24326670.1787445</v>
      </c>
      <c r="AC172" s="30" t="n">
        <f aca="false">VLOOKUP(K172,'NG Summary by Day'!$AG$20:$AJ$532,4,FALSE())</f>
        <v>-37061892.698549</v>
      </c>
      <c r="AD172" s="85" t="n">
        <f aca="false">AB172-AC172</f>
        <v>12735222.5198045</v>
      </c>
    </row>
    <row r="173" customFormat="false" ht="12.75" hidden="false" customHeight="false" outlineLevel="0" collapsed="false">
      <c r="A173" s="48" t="n">
        <v>36769</v>
      </c>
      <c r="B173" s="61" t="n">
        <v>57873.52936</v>
      </c>
      <c r="C173" s="61" t="n">
        <v>17810.98339</v>
      </c>
      <c r="D173" s="61" t="n">
        <v>63355.693720778</v>
      </c>
      <c r="E173" s="61"/>
      <c r="F173" s="61" t="n">
        <v>49702.8657255</v>
      </c>
      <c r="G173" s="61" t="n">
        <v>-7428.20828182575</v>
      </c>
      <c r="H173" s="61" t="n">
        <v>49719.1862633114</v>
      </c>
      <c r="J173" s="75" t="n">
        <v>36775</v>
      </c>
      <c r="K173" s="76" t="n">
        <v>36775</v>
      </c>
      <c r="L173" s="83" t="n">
        <f aca="false">(VLOOKUP(K173,$A$3:$D$465,2,FALSE())*1000*-1)</f>
        <v>-41621742.12</v>
      </c>
      <c r="M173" s="30" t="n">
        <f aca="false">VLOOKUP(K173,'NG Summary by Day'!$L$21:$N$480,3,FALSE())</f>
        <v>-41621742.1243532</v>
      </c>
      <c r="N173" s="82" t="n">
        <f aca="false">L173-M173</f>
        <v>0.00435320287942886</v>
      </c>
      <c r="O173" s="83" t="n">
        <f aca="false">(VLOOKUP(K173,$A$3:$D$465,3,FALSE()))*1000*-1</f>
        <v>-18224437.87</v>
      </c>
      <c r="P173" s="30" t="n">
        <f aca="false">VLOOKUP(K173,'Power Summary by Day '!$AL$18:$AO$400,3,FALSE())</f>
        <v>-18224437.8687025</v>
      </c>
      <c r="Q173" s="82" t="n">
        <f aca="false">O173-P173</f>
        <v>-0.00129750370979309</v>
      </c>
      <c r="R173" s="83" t="n">
        <f aca="false">(VLOOKUP(K173,'BNK Org Sheet'!$A$2:$D$464,4,FALSE()))*1000*-1</f>
        <v>-49332202.2837832</v>
      </c>
      <c r="S173" s="30" t="n">
        <f aca="false">VLOOKUP(K173,CORP!$A$14:$D4695,3,FALSE())</f>
        <v>-54625281.2299585</v>
      </c>
      <c r="T173" s="84" t="n">
        <f aca="false">R173-S173</f>
        <v>5293078.9461753</v>
      </c>
      <c r="V173" s="83" t="n">
        <f aca="false">(VLOOKUP(K173,'BNK Org Sheet'!$F$2:$I$464,2,FALSE()))*1000</f>
        <v>9119346.0884</v>
      </c>
      <c r="W173" s="30" t="n">
        <f aca="false">VLOOKUP(K173,'NG Summary by Day'!$T$20:$W$486,4,FALSE())</f>
        <v>9119346.0884</v>
      </c>
      <c r="X173" s="85" t="n">
        <f aca="false">V173-W173</f>
        <v>0</v>
      </c>
      <c r="Y173" s="83" t="n">
        <f aca="false">VLOOKUP(K173,'BNK Org Sheet'!$F$2:$I$464,3,FALSE())*1000</f>
        <v>20341092.1431013</v>
      </c>
      <c r="Z173" s="30" t="n">
        <f aca="false">VLOOKUP(K173,'Power Summary by Day '!$AL$18:$AO$400,4,FALSE())</f>
        <v>20341092.1431014</v>
      </c>
      <c r="AA173" s="82" t="n">
        <f aca="false">Y173-Z173</f>
        <v>-8.94069671630859E-008</v>
      </c>
      <c r="AB173" s="83" t="n">
        <f aca="false">VLOOKUP(K173,'BNK Org Sheet'!$F$2:$I$464,4,FALSE())*1000</f>
        <v>43614032.0088538</v>
      </c>
      <c r="AC173" s="30" t="n">
        <f aca="false">VLOOKUP(K173,'NG Summary by Day'!$AG$20:$AJ$532,4,FALSE())</f>
        <v>38813671.3290141</v>
      </c>
      <c r="AD173" s="85" t="n">
        <f aca="false">AB173-AC173</f>
        <v>4800360.67983965</v>
      </c>
    </row>
    <row r="174" customFormat="false" ht="12.75" hidden="false" customHeight="false" outlineLevel="0" collapsed="false">
      <c r="A174" s="48" t="n">
        <v>36770</v>
      </c>
      <c r="B174" s="61" t="n">
        <v>52226.50472</v>
      </c>
      <c r="C174" s="61" t="n">
        <v>18119.17585</v>
      </c>
      <c r="D174" s="61" t="n">
        <v>58206.9771466736</v>
      </c>
      <c r="E174" s="61"/>
      <c r="F174" s="61" t="n">
        <v>-44051.9028802</v>
      </c>
      <c r="G174" s="61" t="n">
        <v>3269.64030290672</v>
      </c>
      <c r="H174" s="61" t="n">
        <v>-38281.2448995259</v>
      </c>
      <c r="J174" s="75" t="n">
        <v>36776</v>
      </c>
      <c r="K174" s="76" t="n">
        <v>36776</v>
      </c>
      <c r="L174" s="83" t="n">
        <f aca="false">(VLOOKUP(K174,$A$3:$D$465,2,FALSE())*1000*-1)</f>
        <v>-39077177.87</v>
      </c>
      <c r="M174" s="30" t="n">
        <f aca="false">VLOOKUP(K174,'NG Summary by Day'!$L$21:$N$480,3,FALSE())</f>
        <v>-39077177.8662908</v>
      </c>
      <c r="N174" s="82" t="n">
        <f aca="false">L174-M174</f>
        <v>-0.00370919704437256</v>
      </c>
      <c r="O174" s="83" t="n">
        <f aca="false">(VLOOKUP(K174,$A$3:$D$465,3,FALSE()))*1000*-1</f>
        <v>-17760936.09</v>
      </c>
      <c r="P174" s="30" t="n">
        <f aca="false">VLOOKUP(K174,'Power Summary by Day '!$AL$18:$AO$400,3,FALSE())</f>
        <v>-17760936.0948451</v>
      </c>
      <c r="Q174" s="82" t="n">
        <f aca="false">O174-P174</f>
        <v>0.00484510138630867</v>
      </c>
      <c r="R174" s="83" t="n">
        <f aca="false">(VLOOKUP(K174,'BNK Org Sheet'!$A$2:$D$464,4,FALSE()))*1000*-1</f>
        <v>-47127922.2294873</v>
      </c>
      <c r="S174" s="30" t="n">
        <f aca="false">VLOOKUP(K174,CORP!$A$14:$D4696,3,FALSE())</f>
        <v>-51662219.1553842</v>
      </c>
      <c r="T174" s="84" t="n">
        <f aca="false">R174-S174</f>
        <v>4534296.92589688</v>
      </c>
      <c r="V174" s="83" t="n">
        <f aca="false">(VLOOKUP(K174,'BNK Org Sheet'!$F$2:$I$464,2,FALSE()))*1000</f>
        <v>792163.275700006</v>
      </c>
      <c r="W174" s="30" t="n">
        <f aca="false">VLOOKUP(K174,'NG Summary by Day'!$T$20:$W$486,4,FALSE())</f>
        <v>792163.275700006</v>
      </c>
      <c r="X174" s="85" t="n">
        <f aca="false">V174-W174</f>
        <v>0</v>
      </c>
      <c r="Y174" s="83" t="n">
        <f aca="false">VLOOKUP(K174,'BNK Org Sheet'!$F$2:$I$464,3,FALSE())*1000</f>
        <v>-2405045.7266234</v>
      </c>
      <c r="Z174" s="30" t="n">
        <f aca="false">VLOOKUP(K174,'Power Summary by Day '!$AL$18:$AO$400,4,FALSE())</f>
        <v>-2405045.72662339</v>
      </c>
      <c r="AA174" s="82" t="n">
        <f aca="false">Y174-Z174</f>
        <v>0</v>
      </c>
      <c r="AB174" s="83" t="n">
        <f aca="false">VLOOKUP(K174,'BNK Org Sheet'!$F$2:$I$464,4,FALSE())*1000</f>
        <v>-5452936.11292949</v>
      </c>
      <c r="AC174" s="30" t="n">
        <f aca="false">VLOOKUP(K174,'NG Summary by Day'!$AG$20:$AJ$532,4,FALSE())</f>
        <v>4549013.01501632</v>
      </c>
      <c r="AD174" s="85" t="n">
        <f aca="false">AB174-AC174</f>
        <v>-10001949.1279458</v>
      </c>
    </row>
    <row r="175" customFormat="false" ht="12.75" hidden="false" customHeight="false" outlineLevel="0" collapsed="false">
      <c r="A175" s="48" t="n">
        <v>36774</v>
      </c>
      <c r="B175" s="61" t="n">
        <v>43472.44126</v>
      </c>
      <c r="C175" s="61" t="n">
        <v>18263.21939</v>
      </c>
      <c r="D175" s="61" t="n">
        <v>50659.5167821879</v>
      </c>
      <c r="E175" s="61"/>
      <c r="F175" s="61" t="n">
        <v>-63917.4165132</v>
      </c>
      <c r="G175" s="61" t="n">
        <v>25824.593079186</v>
      </c>
      <c r="H175" s="61" t="n">
        <v>-24326.6701787445</v>
      </c>
      <c r="J175" s="75" t="n">
        <v>36777</v>
      </c>
      <c r="K175" s="76" t="n">
        <v>36777</v>
      </c>
      <c r="L175" s="83" t="n">
        <f aca="false">(VLOOKUP(K175,$A$3:$D$465,2,FALSE())*1000*-1)</f>
        <v>-42937880.04</v>
      </c>
      <c r="M175" s="30" t="n">
        <f aca="false">VLOOKUP(K175,'NG Summary by Day'!$L$21:$N$480,3,FALSE())</f>
        <v>-42612882.7967767</v>
      </c>
      <c r="N175" s="82" t="n">
        <f aca="false">L175-M175</f>
        <v>-324997.243223302</v>
      </c>
      <c r="O175" s="83" t="n">
        <f aca="false">(VLOOKUP(K175,$A$3:$D$465,3,FALSE()))*1000*-1</f>
        <v>-17482342.39</v>
      </c>
      <c r="P175" s="30" t="n">
        <f aca="false">VLOOKUP(K175,'Power Summary by Day '!$AL$18:$AO$400,3,FALSE())</f>
        <v>-17583018.58468</v>
      </c>
      <c r="Q175" s="82" t="n">
        <f aca="false">O175-P175</f>
        <v>100676.194680002</v>
      </c>
      <c r="R175" s="83" t="n">
        <f aca="false">(VLOOKUP(K175,'BNK Org Sheet'!$A$2:$D$464,4,FALSE()))*1000*-1</f>
        <v>-51080226.0356456</v>
      </c>
      <c r="S175" s="30" t="n">
        <f aca="false">VLOOKUP(K175,CORP!$A$14:$D4697,3,FALSE())</f>
        <v>-56358427.8644338</v>
      </c>
      <c r="T175" s="84" t="n">
        <f aca="false">R175-S175</f>
        <v>5278201.82878825</v>
      </c>
      <c r="V175" s="83" t="n">
        <f aca="false">(VLOOKUP(K175,'BNK Org Sheet'!$F$2:$I$464,2,FALSE()))*1000</f>
        <v>13954304.609</v>
      </c>
      <c r="W175" s="30" t="n">
        <f aca="false">VLOOKUP(K175,'NG Summary by Day'!$T$20:$W$486,4,FALSE())</f>
        <v>13954304.609</v>
      </c>
      <c r="X175" s="85" t="n">
        <f aca="false">V175-W175</f>
        <v>0</v>
      </c>
      <c r="Y175" s="83" t="n">
        <f aca="false">VLOOKUP(K175,'BNK Org Sheet'!$F$2:$I$464,3,FALSE())*1000</f>
        <v>-10532156.863346</v>
      </c>
      <c r="Z175" s="30" t="n">
        <f aca="false">VLOOKUP(K175,'Power Summary by Day '!$AL$18:$AO$400,4,FALSE())</f>
        <v>-10532156.863346</v>
      </c>
      <c r="AA175" s="82" t="n">
        <f aca="false">Y175-Z175</f>
        <v>0</v>
      </c>
      <c r="AB175" s="83" t="n">
        <f aca="false">VLOOKUP(K175,'BNK Org Sheet'!$F$2:$I$464,4,FALSE())*1000</f>
        <v>21463597.1402465</v>
      </c>
      <c r="AC175" s="30" t="n">
        <f aca="false">VLOOKUP(K175,'NG Summary by Day'!$AG$20:$AJ$532,4,FALSE())</f>
        <v>-8726090.1322126</v>
      </c>
      <c r="AD175" s="85" t="n">
        <f aca="false">AB175-AC175</f>
        <v>30189687.2724591</v>
      </c>
    </row>
    <row r="176" customFormat="false" ht="12.75" hidden="false" customHeight="false" outlineLevel="0" collapsed="false">
      <c r="A176" s="48" t="n">
        <v>36775</v>
      </c>
      <c r="B176" s="61" t="n">
        <v>41621.74212</v>
      </c>
      <c r="C176" s="61" t="n">
        <v>18224.43787</v>
      </c>
      <c r="D176" s="61" t="n">
        <v>49332.2022837832</v>
      </c>
      <c r="E176" s="61"/>
      <c r="F176" s="61" t="n">
        <v>9119.3460884</v>
      </c>
      <c r="G176" s="61" t="n">
        <v>20341.0921431013</v>
      </c>
      <c r="H176" s="61" t="n">
        <v>43614.0320088538</v>
      </c>
      <c r="J176" s="75" t="n">
        <v>36780</v>
      </c>
      <c r="K176" s="76" t="n">
        <v>36780</v>
      </c>
      <c r="L176" s="83" t="n">
        <f aca="false">(VLOOKUP(K176,$A$3:$D$465,2,FALSE())*1000*-1)</f>
        <v>-44179540.77</v>
      </c>
      <c r="M176" s="30" t="n">
        <f aca="false">VLOOKUP(K176,'NG Summary by Day'!$L$21:$N$480,3,FALSE())</f>
        <v>-44179540.7704672</v>
      </c>
      <c r="N176" s="82" t="n">
        <f aca="false">L176-M176</f>
        <v>0.000467196106910706</v>
      </c>
      <c r="O176" s="83" t="n">
        <f aca="false">(VLOOKUP(K176,$A$3:$D$465,3,FALSE()))*1000*-1</f>
        <v>-17381316.11</v>
      </c>
      <c r="P176" s="30" t="n">
        <f aca="false">VLOOKUP(K176,'Power Summary by Day '!$AL$18:$AO$400,3,FALSE())</f>
        <v>-17381316.1089913</v>
      </c>
      <c r="Q176" s="82" t="n">
        <f aca="false">O176-P176</f>
        <v>-0.00100870057940483</v>
      </c>
      <c r="R176" s="83" t="n">
        <f aca="false">(VLOOKUP(K176,'BNK Org Sheet'!$A$2:$D$464,4,FALSE()))*1000*-1</f>
        <v>-52510200.5768182</v>
      </c>
      <c r="S176" s="30" t="n">
        <f aca="false">VLOOKUP(K176,CORP!$A$14:$D4698,3,FALSE())</f>
        <v>-58277094.7364149</v>
      </c>
      <c r="T176" s="84" t="n">
        <f aca="false">R176-S176</f>
        <v>5766894.15959667</v>
      </c>
      <c r="V176" s="83" t="n">
        <f aca="false">(VLOOKUP(K176,'BNK Org Sheet'!$F$2:$I$464,2,FALSE()))*1000</f>
        <v>5557334.74700001</v>
      </c>
      <c r="W176" s="30" t="n">
        <f aca="false">VLOOKUP(K176,'NG Summary by Day'!$T$20:$W$486,4,FALSE())</f>
        <v>5557334.74700001</v>
      </c>
      <c r="X176" s="85" t="n">
        <f aca="false">V176-W176</f>
        <v>0</v>
      </c>
      <c r="Y176" s="83" t="n">
        <f aca="false">VLOOKUP(K176,'BNK Org Sheet'!$F$2:$I$464,3,FALSE())*1000</f>
        <v>6572646.39679702</v>
      </c>
      <c r="Z176" s="30" t="n">
        <f aca="false">VLOOKUP(K176,'Power Summary by Day '!$AL$18:$AO$400,4,FALSE())</f>
        <v>6572646.39679702</v>
      </c>
      <c r="AA176" s="82" t="n">
        <f aca="false">Y176-Z176</f>
        <v>0</v>
      </c>
      <c r="AB176" s="83" t="n">
        <f aca="false">VLOOKUP(K176,'BNK Org Sheet'!$F$2:$I$464,4,FALSE())*1000</f>
        <v>-1617616.87623987</v>
      </c>
      <c r="AC176" s="30" t="n">
        <f aca="false">VLOOKUP(K176,'NG Summary by Day'!$AG$20:$AJ$532,4,FALSE())</f>
        <v>17939808.2363815</v>
      </c>
      <c r="AD176" s="85" t="n">
        <f aca="false">AB176-AC176</f>
        <v>-19557425.1126214</v>
      </c>
    </row>
    <row r="177" customFormat="false" ht="12.75" hidden="false" customHeight="false" outlineLevel="0" collapsed="false">
      <c r="A177" s="48" t="n">
        <v>36776</v>
      </c>
      <c r="B177" s="61" t="n">
        <v>39077.17787</v>
      </c>
      <c r="C177" s="61" t="n">
        <v>17760.93609</v>
      </c>
      <c r="D177" s="61" t="n">
        <v>47127.9222294873</v>
      </c>
      <c r="E177" s="61"/>
      <c r="F177" s="61" t="n">
        <v>792.163275700006</v>
      </c>
      <c r="G177" s="61" t="n">
        <v>-2405.0457266234</v>
      </c>
      <c r="H177" s="61" t="n">
        <v>-5452.93611292949</v>
      </c>
      <c r="J177" s="75" t="n">
        <v>36781</v>
      </c>
      <c r="K177" s="76" t="n">
        <v>36781</v>
      </c>
      <c r="L177" s="83" t="n">
        <f aca="false">(VLOOKUP(K177,$A$3:$D$465,2,FALSE())*1000*-1)</f>
        <v>-41601208.42</v>
      </c>
      <c r="M177" s="30" t="n">
        <f aca="false">VLOOKUP(K177,'NG Summary by Day'!$L$21:$N$480,3,FALSE())</f>
        <v>-41601208.4222275</v>
      </c>
      <c r="N177" s="82" t="n">
        <f aca="false">L177-M177</f>
        <v>0.00222750008106232</v>
      </c>
      <c r="O177" s="83" t="n">
        <f aca="false">(VLOOKUP(K177,$A$3:$D$465,3,FALSE()))*1000*-1</f>
        <v>-17179823.67</v>
      </c>
      <c r="P177" s="30" t="n">
        <f aca="false">VLOOKUP(K177,'Power Summary by Day '!$AL$18:$AO$400,3,FALSE())</f>
        <v>-17179823.6733843</v>
      </c>
      <c r="Q177" s="82" t="n">
        <f aca="false">O177-P177</f>
        <v>0.0033842995762825</v>
      </c>
      <c r="R177" s="83" t="n">
        <f aca="false">(VLOOKUP(K177,'BNK Org Sheet'!$A$2:$D$464,4,FALSE()))*1000*-1</f>
        <v>-49686360.2533256</v>
      </c>
      <c r="S177" s="30" t="n">
        <f aca="false">VLOOKUP(K177,CORP!$A$14:$D4699,3,FALSE())</f>
        <v>-55224382.0821908</v>
      </c>
      <c r="T177" s="84" t="n">
        <f aca="false">R177-S177</f>
        <v>5538021.82886523</v>
      </c>
      <c r="V177" s="83" t="n">
        <f aca="false">(VLOOKUP(K177,'BNK Org Sheet'!$F$2:$I$464,2,FALSE()))*1000</f>
        <v>-22743333.4299</v>
      </c>
      <c r="W177" s="30" t="n">
        <f aca="false">VLOOKUP(K177,'NG Summary by Day'!$T$20:$W$486,4,FALSE())</f>
        <v>-22743333.4299</v>
      </c>
      <c r="X177" s="85" t="n">
        <f aca="false">V177-W177</f>
        <v>0</v>
      </c>
      <c r="Y177" s="83" t="n">
        <f aca="false">VLOOKUP(K177,'BNK Org Sheet'!$F$2:$I$464,3,FALSE())*1000</f>
        <v>5151061.35056544</v>
      </c>
      <c r="Z177" s="30" t="n">
        <f aca="false">VLOOKUP(K177,'Power Summary by Day '!$AL$18:$AO$400,4,FALSE())</f>
        <v>5151061.35056545</v>
      </c>
      <c r="AA177" s="82" t="n">
        <f aca="false">Y177-Z177</f>
        <v>0</v>
      </c>
      <c r="AB177" s="83" t="n">
        <f aca="false">VLOOKUP(K177,'BNK Org Sheet'!$F$2:$I$464,4,FALSE())*1000</f>
        <v>-25403655.1871266</v>
      </c>
      <c r="AC177" s="30" t="n">
        <f aca="false">VLOOKUP(K177,'NG Summary by Day'!$AG$20:$AJ$532,4,FALSE())</f>
        <v>-14286838.1651586</v>
      </c>
      <c r="AD177" s="85" t="n">
        <f aca="false">AB177-AC177</f>
        <v>-11116817.021968</v>
      </c>
    </row>
    <row r="178" customFormat="false" ht="12.75" hidden="false" customHeight="false" outlineLevel="0" collapsed="false">
      <c r="A178" s="48" t="n">
        <v>36777</v>
      </c>
      <c r="B178" s="61" t="n">
        <v>42937.88004</v>
      </c>
      <c r="C178" s="61" t="n">
        <v>17482.34239</v>
      </c>
      <c r="D178" s="61" t="n">
        <v>51080.2260356456</v>
      </c>
      <c r="E178" s="61"/>
      <c r="F178" s="61" t="n">
        <v>13954.304609</v>
      </c>
      <c r="G178" s="61" t="n">
        <v>-10532.156863346</v>
      </c>
      <c r="H178" s="61" t="n">
        <v>21463.5971402465</v>
      </c>
      <c r="J178" s="75" t="n">
        <v>36782</v>
      </c>
      <c r="K178" s="76" t="n">
        <v>36782</v>
      </c>
      <c r="L178" s="83" t="n">
        <f aca="false">(VLOOKUP(K178,$A$3:$D$465,2,FALSE())*1000*-1)</f>
        <v>-36395363.39</v>
      </c>
      <c r="M178" s="30" t="n">
        <f aca="false">VLOOKUP(K178,'NG Summary by Day'!$L$21:$N$480,3,FALSE())</f>
        <v>-36395363.3932935</v>
      </c>
      <c r="N178" s="82" t="n">
        <f aca="false">L178-M178</f>
        <v>0.00329349935054779</v>
      </c>
      <c r="O178" s="83" t="n">
        <f aca="false">(VLOOKUP(K178,$A$3:$D$465,3,FALSE()))*1000*-1</f>
        <v>-18753522.81</v>
      </c>
      <c r="P178" s="30" t="n">
        <f aca="false">VLOOKUP(K178,'Power Summary by Day '!$AL$18:$AO$400,3,FALSE())</f>
        <v>-18753522.8125528</v>
      </c>
      <c r="Q178" s="82" t="n">
        <f aca="false">O178-P178</f>
        <v>0.00255280360579491</v>
      </c>
      <c r="R178" s="83" t="n">
        <f aca="false">(VLOOKUP(K178,'BNK Org Sheet'!$A$2:$D$464,4,FALSE()))*1000*-1</f>
        <v>-46181710.7716027</v>
      </c>
      <c r="S178" s="30" t="n">
        <f aca="false">VLOOKUP(K178,CORP!$A$14:$D4700,3,FALSE())</f>
        <v>-48992420.1091455</v>
      </c>
      <c r="T178" s="84" t="n">
        <f aca="false">R178-S178</f>
        <v>2810709.3375428</v>
      </c>
      <c r="V178" s="83" t="n">
        <f aca="false">(VLOOKUP(K178,'BNK Org Sheet'!$F$2:$I$464,2,FALSE()))*1000</f>
        <v>-14826237.0218</v>
      </c>
      <c r="W178" s="30" t="n">
        <f aca="false">VLOOKUP(K178,'NG Summary by Day'!$T$20:$W$486,4,FALSE())</f>
        <v>-14826237.0218</v>
      </c>
      <c r="X178" s="85" t="n">
        <f aca="false">V178-W178</f>
        <v>0</v>
      </c>
      <c r="Y178" s="83" t="n">
        <f aca="false">VLOOKUP(K178,'BNK Org Sheet'!$F$2:$I$464,3,FALSE())*1000</f>
        <v>5229231.53220368</v>
      </c>
      <c r="Z178" s="30" t="n">
        <f aca="false">VLOOKUP(K178,'Power Summary by Day '!$AL$18:$AO$400,4,FALSE())</f>
        <v>5229231.53220368</v>
      </c>
      <c r="AA178" s="82" t="n">
        <f aca="false">Y178-Z178</f>
        <v>0</v>
      </c>
      <c r="AB178" s="83" t="n">
        <f aca="false">VLOOKUP(K178,'BNK Org Sheet'!$F$2:$I$464,4,FALSE())*1000</f>
        <v>-2606646.1341805</v>
      </c>
      <c r="AC178" s="30" t="n">
        <f aca="false">VLOOKUP(K178,'NG Summary by Day'!$AG$20:$AJ$532,4,FALSE())</f>
        <v>-26216465.6401149</v>
      </c>
      <c r="AD178" s="85" t="n">
        <f aca="false">AB178-AC178</f>
        <v>23609819.5059344</v>
      </c>
    </row>
    <row r="179" customFormat="false" ht="12.75" hidden="false" customHeight="false" outlineLevel="0" collapsed="false">
      <c r="A179" s="48" t="n">
        <v>36780</v>
      </c>
      <c r="B179" s="61" t="n">
        <v>44179.54077</v>
      </c>
      <c r="C179" s="61" t="n">
        <v>17381.31611</v>
      </c>
      <c r="D179" s="61" t="n">
        <v>52510.2005768182</v>
      </c>
      <c r="E179" s="61"/>
      <c r="F179" s="61" t="n">
        <v>5557.33474700001</v>
      </c>
      <c r="G179" s="61" t="n">
        <v>6572.64639679702</v>
      </c>
      <c r="H179" s="61" t="n">
        <v>-1617.61687623987</v>
      </c>
      <c r="J179" s="75" t="n">
        <v>36783</v>
      </c>
      <c r="K179" s="76" t="n">
        <v>36783</v>
      </c>
      <c r="L179" s="83" t="n">
        <f aca="false">(VLOOKUP(K179,$A$3:$D$465,2,FALSE())*1000*-1)</f>
        <v>-42362060.96</v>
      </c>
      <c r="M179" s="30" t="n">
        <f aca="false">VLOOKUP(K179,'NG Summary by Day'!$L$21:$N$480,3,FALSE())</f>
        <v>-42362060.9590619</v>
      </c>
      <c r="N179" s="82" t="n">
        <f aca="false">L179-M179</f>
        <v>-0.000938095152378082</v>
      </c>
      <c r="O179" s="83" t="n">
        <f aca="false">(VLOOKUP(K179,$A$3:$D$465,3,FALSE()))*1000*-1</f>
        <v>-23874352.58</v>
      </c>
      <c r="P179" s="30" t="n">
        <f aca="false">VLOOKUP(K179,'Power Summary by Day '!$AL$18:$AO$400,3,FALSE())</f>
        <v>-23317179.9888147</v>
      </c>
      <c r="Q179" s="82" t="n">
        <f aca="false">O179-P179</f>
        <v>-557172.591185298</v>
      </c>
      <c r="R179" s="83" t="n">
        <f aca="false">(VLOOKUP(K179,'BNK Org Sheet'!$A$2:$D$464,4,FALSE()))*1000*-1</f>
        <v>-52822359.420227</v>
      </c>
      <c r="S179" s="30" t="n">
        <f aca="false">VLOOKUP(K179,CORP!$A$14:$D4701,3,FALSE())</f>
        <v>-55508492.450188</v>
      </c>
      <c r="T179" s="84" t="n">
        <f aca="false">R179-S179</f>
        <v>2686133.02996098</v>
      </c>
      <c r="V179" s="83" t="n">
        <f aca="false">(VLOOKUP(K179,'BNK Org Sheet'!$F$2:$I$464,2,FALSE()))*1000</f>
        <v>-4936422.3171</v>
      </c>
      <c r="W179" s="30" t="n">
        <f aca="false">VLOOKUP(K179,'NG Summary by Day'!$T$20:$W$486,4,FALSE())</f>
        <v>-4936422.3171</v>
      </c>
      <c r="X179" s="85" t="n">
        <f aca="false">V179-W179</f>
        <v>0</v>
      </c>
      <c r="Y179" s="83" t="n">
        <f aca="false">VLOOKUP(K179,'BNK Org Sheet'!$F$2:$I$464,3,FALSE())*1000</f>
        <v>16399032.1394344</v>
      </c>
      <c r="Z179" s="30" t="n">
        <f aca="false">VLOOKUP(K179,'Power Summary by Day '!$AL$18:$AO$400,4,FALSE())</f>
        <v>16399032.1394344</v>
      </c>
      <c r="AA179" s="82" t="n">
        <f aca="false">Y179-Z179</f>
        <v>0</v>
      </c>
      <c r="AB179" s="83" t="n">
        <f aca="false">VLOOKUP(K179,'BNK Org Sheet'!$F$2:$I$464,4,FALSE())*1000</f>
        <v>22369053.1980649</v>
      </c>
      <c r="AC179" s="30" t="n">
        <f aca="false">VLOOKUP(K179,'NG Summary by Day'!$AG$20:$AJ$532,4,FALSE())</f>
        <v>10293629.7818761</v>
      </c>
      <c r="AD179" s="85" t="n">
        <f aca="false">AB179-AC179</f>
        <v>12075423.4161888</v>
      </c>
    </row>
    <row r="180" customFormat="false" ht="12.75" hidden="false" customHeight="false" outlineLevel="0" collapsed="false">
      <c r="A180" s="48" t="n">
        <v>36781</v>
      </c>
      <c r="B180" s="61" t="n">
        <v>41601.20842</v>
      </c>
      <c r="C180" s="61" t="n">
        <v>17179.82367</v>
      </c>
      <c r="D180" s="61" t="n">
        <v>49686.3602533256</v>
      </c>
      <c r="E180" s="61"/>
      <c r="F180" s="61" t="n">
        <v>-22743.3334299</v>
      </c>
      <c r="G180" s="61" t="n">
        <v>5151.06135056544</v>
      </c>
      <c r="H180" s="61" t="n">
        <v>-25403.6551871266</v>
      </c>
      <c r="J180" s="75" t="n">
        <v>36784</v>
      </c>
      <c r="K180" s="76" t="n">
        <v>36784</v>
      </c>
      <c r="L180" s="83" t="n">
        <f aca="false">(VLOOKUP(K180,$A$3:$D$465,2,FALSE())*1000*-1)</f>
        <v>-37181405.6</v>
      </c>
      <c r="M180" s="30" t="n">
        <f aca="false">VLOOKUP(K180,'NG Summary by Day'!$L$21:$N$480,3,FALSE())</f>
        <v>-37181405.6021842</v>
      </c>
      <c r="N180" s="82" t="n">
        <f aca="false">L180-M180</f>
        <v>0.002184197306633</v>
      </c>
      <c r="O180" s="83" t="n">
        <f aca="false">(VLOOKUP(K180,$A$3:$D$465,3,FALSE()))*1000*-1</f>
        <v>-22450449.82</v>
      </c>
      <c r="P180" s="30" t="n">
        <f aca="false">VLOOKUP(K180,'Power Summary by Day '!$AL$18:$AO$400,3,FALSE())</f>
        <v>-22450449.815057</v>
      </c>
      <c r="Q180" s="82" t="n">
        <f aca="false">O180-P180</f>
        <v>-0.00494299829006195</v>
      </c>
      <c r="R180" s="83" t="n">
        <f aca="false">(VLOOKUP(K180,'BNK Org Sheet'!$A$2:$D$464,4,FALSE()))*1000*-1</f>
        <v>-48497581.1480129</v>
      </c>
      <c r="S180" s="30" t="n">
        <f aca="false">VLOOKUP(K180,CORP!$A$14:$D4702,3,FALSE())</f>
        <v>-50485901.3120938</v>
      </c>
      <c r="T180" s="84" t="n">
        <f aca="false">R180-S180</f>
        <v>1988320.16408087</v>
      </c>
      <c r="V180" s="83" t="n">
        <f aca="false">(VLOOKUP(K180,'BNK Org Sheet'!$F$2:$I$464,2,FALSE()))*1000</f>
        <v>-41991378.65</v>
      </c>
      <c r="W180" s="30" t="n">
        <f aca="false">VLOOKUP(K180,'NG Summary by Day'!$T$20:$W$486,4,FALSE())</f>
        <v>-41991378.65</v>
      </c>
      <c r="X180" s="85" t="n">
        <f aca="false">V180-W180</f>
        <v>0</v>
      </c>
      <c r="Y180" s="83" t="n">
        <f aca="false">VLOOKUP(K180,'BNK Org Sheet'!$F$2:$I$464,3,FALSE())*1000</f>
        <v>5116792.13584466</v>
      </c>
      <c r="Z180" s="30" t="n">
        <f aca="false">VLOOKUP(K180,'Power Summary by Day '!$AL$18:$AO$400,4,FALSE())</f>
        <v>5116792.13584467</v>
      </c>
      <c r="AA180" s="82" t="n">
        <f aca="false">Y180-Z180</f>
        <v>0</v>
      </c>
      <c r="AB180" s="83" t="n">
        <f aca="false">VLOOKUP(K180,'BNK Org Sheet'!$F$2:$I$464,4,FALSE())*1000</f>
        <v>-50260294.6897326</v>
      </c>
      <c r="AC180" s="30" t="n">
        <f aca="false">VLOOKUP(K180,'NG Summary by Day'!$AG$20:$AJ$532,4,FALSE())</f>
        <v>-28620491.5911775</v>
      </c>
      <c r="AD180" s="85" t="n">
        <f aca="false">AB180-AC180</f>
        <v>-21639803.0985551</v>
      </c>
    </row>
    <row r="181" customFormat="false" ht="12.75" hidden="false" customHeight="false" outlineLevel="0" collapsed="false">
      <c r="A181" s="48" t="n">
        <v>36782</v>
      </c>
      <c r="B181" s="61" t="n">
        <v>36395.36339</v>
      </c>
      <c r="C181" s="61" t="n">
        <v>18753.52281</v>
      </c>
      <c r="D181" s="61" t="n">
        <v>46181.7107716027</v>
      </c>
      <c r="E181" s="61"/>
      <c r="F181" s="61" t="n">
        <v>-14826.2370218</v>
      </c>
      <c r="G181" s="61" t="n">
        <v>5229.23153220368</v>
      </c>
      <c r="H181" s="61" t="n">
        <v>-2606.6461341805</v>
      </c>
      <c r="J181" s="75" t="n">
        <v>36787</v>
      </c>
      <c r="K181" s="76" t="n">
        <v>36787</v>
      </c>
      <c r="L181" s="83" t="n">
        <f aca="false">(VLOOKUP(K181,$A$3:$D$465,2,FALSE())*1000*-1)</f>
        <v>-34082770.13</v>
      </c>
      <c r="M181" s="30" t="n">
        <f aca="false">VLOOKUP(K181,'NG Summary by Day'!$L$21:$N$480,3,FALSE())</f>
        <v>-34082770.1303093</v>
      </c>
      <c r="N181" s="82" t="n">
        <f aca="false">L181-M181</f>
        <v>0.000309295952320099</v>
      </c>
      <c r="O181" s="83" t="n">
        <f aca="false">(VLOOKUP(K181,$A$3:$D$465,3,FALSE()))*1000*-1</f>
        <v>-19946104.08</v>
      </c>
      <c r="P181" s="30" t="n">
        <f aca="false">VLOOKUP(K181,'Power Summary by Day '!$AL$18:$AO$400,3,FALSE())</f>
        <v>-19946104.0839798</v>
      </c>
      <c r="Q181" s="82" t="n">
        <f aca="false">O181-P181</f>
        <v>0.00397980213165283</v>
      </c>
      <c r="R181" s="83" t="n">
        <f aca="false">(VLOOKUP(K181,'BNK Org Sheet'!$A$2:$D$464,4,FALSE()))*1000*-1</f>
        <v>-44648548.4268949</v>
      </c>
      <c r="S181" s="30" t="n">
        <f aca="false">VLOOKUP(K181,CORP!$A$14:$D4703,3,FALSE())</f>
        <v>-46652693.8659992</v>
      </c>
      <c r="T181" s="84" t="n">
        <f aca="false">R181-S181</f>
        <v>2004145.43910429</v>
      </c>
      <c r="V181" s="83" t="n">
        <f aca="false">(VLOOKUP(K181,'BNK Org Sheet'!$F$2:$I$464,2,FALSE()))*1000</f>
        <v>13128642.2592</v>
      </c>
      <c r="W181" s="30" t="n">
        <f aca="false">VLOOKUP(K181,'NG Summary by Day'!$T$20:$W$486,4,FALSE())</f>
        <v>13128642.2592</v>
      </c>
      <c r="X181" s="85" t="n">
        <f aca="false">V181-W181</f>
        <v>0</v>
      </c>
      <c r="Y181" s="83" t="n">
        <f aca="false">VLOOKUP(K181,'BNK Org Sheet'!$F$2:$I$464,3,FALSE())*1000</f>
        <v>-3980497.88473423</v>
      </c>
      <c r="Z181" s="30" t="n">
        <f aca="false">VLOOKUP(K181,'Power Summary by Day '!$AL$18:$AO$400,4,FALSE())</f>
        <v>-3980497.88473423</v>
      </c>
      <c r="AA181" s="82" t="n">
        <f aca="false">Y181-Z181</f>
        <v>0</v>
      </c>
      <c r="AB181" s="83" t="n">
        <f aca="false">VLOOKUP(K181,'BNK Org Sheet'!$F$2:$I$464,4,FALSE())*1000</f>
        <v>8763896.34868967</v>
      </c>
      <c r="AC181" s="30" t="n">
        <f aca="false">VLOOKUP(K181,'NG Summary by Day'!$AG$20:$AJ$532,4,FALSE())</f>
        <v>12213882.8012139</v>
      </c>
      <c r="AD181" s="85" t="n">
        <f aca="false">AB181-AC181</f>
        <v>-3449986.45252423</v>
      </c>
    </row>
    <row r="182" customFormat="false" ht="12.75" hidden="false" customHeight="false" outlineLevel="0" collapsed="false">
      <c r="A182" s="48" t="n">
        <v>36783</v>
      </c>
      <c r="B182" s="61" t="n">
        <v>42362.06096</v>
      </c>
      <c r="C182" s="61" t="n">
        <v>23874.35258</v>
      </c>
      <c r="D182" s="61" t="n">
        <v>52822.359420227</v>
      </c>
      <c r="E182" s="61"/>
      <c r="F182" s="61" t="n">
        <v>-4936.4223171</v>
      </c>
      <c r="G182" s="61" t="n">
        <v>16399.0321394344</v>
      </c>
      <c r="H182" s="61" t="n">
        <v>22369.0531980649</v>
      </c>
      <c r="J182" s="75" t="n">
        <v>36788</v>
      </c>
      <c r="K182" s="76" t="n">
        <v>36788</v>
      </c>
      <c r="L182" s="83" t="n">
        <f aca="false">(VLOOKUP(K182,$A$3:$D$465,2,FALSE())*1000*-1)</f>
        <v>-33099293.78</v>
      </c>
      <c r="M182" s="30" t="n">
        <f aca="false">VLOOKUP(K182,'NG Summary by Day'!$L$21:$N$480,3,FALSE())</f>
        <v>-33099293.7784639</v>
      </c>
      <c r="N182" s="82" t="n">
        <f aca="false">L182-M182</f>
        <v>-0.00153610110282898</v>
      </c>
      <c r="O182" s="83" t="n">
        <f aca="false">(VLOOKUP(K182,$A$3:$D$465,3,FALSE()))*1000*-1</f>
        <v>-19869374.37</v>
      </c>
      <c r="P182" s="30" t="n">
        <f aca="false">VLOOKUP(K182,'Power Summary by Day '!$AL$18:$AO$400,3,FALSE())</f>
        <v>-19869374.3748164</v>
      </c>
      <c r="Q182" s="82" t="n">
        <f aca="false">O182-P182</f>
        <v>0.00481639802455902</v>
      </c>
      <c r="R182" s="83" t="n">
        <f aca="false">(VLOOKUP(K182,'BNK Org Sheet'!$A$2:$D$464,4,FALSE()))*1000*-1</f>
        <v>-43783929.6167226</v>
      </c>
      <c r="S182" s="30" t="n">
        <f aca="false">VLOOKUP(K182,CORP!$A$14:$D4704,3,FALSE())</f>
        <v>-44722902.4993727</v>
      </c>
      <c r="T182" s="84" t="n">
        <f aca="false">R182-S182</f>
        <v>938972.882650092</v>
      </c>
      <c r="V182" s="83" t="n">
        <f aca="false">(VLOOKUP(K182,'BNK Org Sheet'!$F$2:$I$464,2,FALSE()))*1000</f>
        <v>19366001.2435</v>
      </c>
      <c r="W182" s="30" t="n">
        <f aca="false">VLOOKUP(K182,'NG Summary by Day'!$T$20:$W$486,4,FALSE())</f>
        <v>19366001.2435</v>
      </c>
      <c r="X182" s="85" t="n">
        <f aca="false">V182-W182</f>
        <v>0</v>
      </c>
      <c r="Y182" s="83" t="n">
        <f aca="false">VLOOKUP(K182,'BNK Org Sheet'!$F$2:$I$464,3,FALSE())*1000</f>
        <v>14154231.1922969</v>
      </c>
      <c r="Z182" s="30" t="n">
        <f aca="false">VLOOKUP(K182,'Power Summary by Day '!$AL$18:$AO$400,4,FALSE())</f>
        <v>14154231.1922969</v>
      </c>
      <c r="AA182" s="82" t="n">
        <f aca="false">Y182-Z182</f>
        <v>0</v>
      </c>
      <c r="AB182" s="83" t="n">
        <f aca="false">VLOOKUP(K182,'BNK Org Sheet'!$F$2:$I$464,4,FALSE())*1000</f>
        <v>67429527.0724449</v>
      </c>
      <c r="AC182" s="30" t="n">
        <f aca="false">VLOOKUP(K182,'NG Summary by Day'!$AG$20:$AJ$532,4,FALSE())</f>
        <v>32104118.706353</v>
      </c>
      <c r="AD182" s="85" t="n">
        <f aca="false">AB182-AC182</f>
        <v>35325408.3660919</v>
      </c>
    </row>
    <row r="183" customFormat="false" ht="12.75" hidden="false" customHeight="false" outlineLevel="0" collapsed="false">
      <c r="A183" s="48" t="n">
        <v>36784</v>
      </c>
      <c r="B183" s="61" t="n">
        <v>37181.4056</v>
      </c>
      <c r="C183" s="61" t="n">
        <v>22450.44982</v>
      </c>
      <c r="D183" s="61" t="n">
        <v>48497.5811480129</v>
      </c>
      <c r="E183" s="61"/>
      <c r="F183" s="61" t="n">
        <v>-41991.37865</v>
      </c>
      <c r="G183" s="61" t="n">
        <v>5116.79213584466</v>
      </c>
      <c r="H183" s="61" t="n">
        <v>-50260.2946897326</v>
      </c>
      <c r="J183" s="75" t="n">
        <v>36789</v>
      </c>
      <c r="K183" s="76" t="n">
        <v>36789</v>
      </c>
      <c r="L183" s="83" t="n">
        <f aca="false">(VLOOKUP(K183,$A$3:$D$465,2,FALSE())*1000*-1)</f>
        <v>-34605398.99</v>
      </c>
      <c r="M183" s="30" t="n">
        <f aca="false">VLOOKUP(K183,'NG Summary by Day'!$L$21:$N$480,3,FALSE())</f>
        <v>-34605398.9865913</v>
      </c>
      <c r="N183" s="82" t="n">
        <f aca="false">L183-M183</f>
        <v>-0.00340870022773743</v>
      </c>
      <c r="O183" s="83" t="n">
        <f aca="false">(VLOOKUP(K183,$A$3:$D$465,3,FALSE()))*1000*-1</f>
        <v>-18787542.6</v>
      </c>
      <c r="P183" s="30" t="n">
        <f aca="false">VLOOKUP(K183,'Power Summary by Day '!$AL$18:$AO$400,3,FALSE())</f>
        <v>-18787542.6048842</v>
      </c>
      <c r="Q183" s="82" t="n">
        <f aca="false">O183-P183</f>
        <v>0.00488419830799103</v>
      </c>
      <c r="R183" s="83" t="n">
        <f aca="false">(VLOOKUP(K183,'BNK Org Sheet'!$A$2:$D$464,4,FALSE()))*1000*-1</f>
        <v>-45086146.2077585</v>
      </c>
      <c r="S183" s="30" t="n">
        <f aca="false">VLOOKUP(K183,CORP!$A$14:$D4705,3,FALSE())</f>
        <v>-48404245.1261975</v>
      </c>
      <c r="T183" s="84" t="n">
        <f aca="false">R183-S183</f>
        <v>3318098.91843897</v>
      </c>
      <c r="V183" s="83" t="n">
        <f aca="false">(VLOOKUP(K183,'BNK Org Sheet'!$F$2:$I$464,2,FALSE()))*1000</f>
        <v>-7800699.0207</v>
      </c>
      <c r="W183" s="30" t="n">
        <f aca="false">VLOOKUP(K183,'NG Summary by Day'!$T$20:$W$486,4,FALSE())</f>
        <v>-7800699.0207</v>
      </c>
      <c r="X183" s="85" t="n">
        <f aca="false">V183-W183</f>
        <v>0</v>
      </c>
      <c r="Y183" s="83" t="n">
        <f aca="false">VLOOKUP(K183,'BNK Org Sheet'!$F$2:$I$464,3,FALSE())*1000</f>
        <v>-20477881.4570041</v>
      </c>
      <c r="Z183" s="30" t="n">
        <f aca="false">VLOOKUP(K183,'Power Summary by Day '!$AL$18:$AO$400,4,FALSE())</f>
        <v>-20477881.4570041</v>
      </c>
      <c r="AA183" s="82" t="n">
        <f aca="false">Y183-Z183</f>
        <v>0</v>
      </c>
      <c r="AB183" s="83" t="n">
        <f aca="false">VLOOKUP(K183,'BNK Org Sheet'!$F$2:$I$464,4,FALSE())*1000</f>
        <v>-25615894.2531471</v>
      </c>
      <c r="AC183" s="30" t="n">
        <f aca="false">VLOOKUP(K183,'NG Summary by Day'!$AG$20:$AJ$532,4,FALSE())</f>
        <v>-30528859.0410226</v>
      </c>
      <c r="AD183" s="85" t="n">
        <f aca="false">AB183-AC183</f>
        <v>4912964.7878755</v>
      </c>
    </row>
    <row r="184" customFormat="false" ht="12.75" hidden="false" customHeight="false" outlineLevel="0" collapsed="false">
      <c r="A184" s="48" t="n">
        <v>36787</v>
      </c>
      <c r="B184" s="61" t="n">
        <v>34082.77013</v>
      </c>
      <c r="C184" s="61" t="n">
        <v>19946.10408</v>
      </c>
      <c r="D184" s="61" t="n">
        <v>44648.5484268949</v>
      </c>
      <c r="E184" s="61"/>
      <c r="F184" s="61" t="n">
        <v>13128.6422592</v>
      </c>
      <c r="G184" s="61" t="n">
        <v>-3980.49788473423</v>
      </c>
      <c r="H184" s="61" t="n">
        <v>8763.89634868967</v>
      </c>
      <c r="J184" s="75" t="n">
        <v>36790</v>
      </c>
      <c r="K184" s="76" t="n">
        <v>36790</v>
      </c>
      <c r="L184" s="83" t="n">
        <f aca="false">(VLOOKUP(K184,$A$3:$D$465,2,FALSE())*1000*-1)</f>
        <v>-35644541.94</v>
      </c>
      <c r="M184" s="30" t="n">
        <f aca="false">VLOOKUP(K184,'NG Summary by Day'!$L$21:$N$480,3,FALSE())</f>
        <v>-35644541.940166</v>
      </c>
      <c r="N184" s="82" t="n">
        <f aca="false">L184-M184</f>
        <v>0.000165998935699463</v>
      </c>
      <c r="O184" s="83" t="n">
        <f aca="false">(VLOOKUP(K184,$A$3:$D$465,3,FALSE()))*1000*-1</f>
        <v>-18368033.96</v>
      </c>
      <c r="P184" s="30" t="n">
        <f aca="false">VLOOKUP(K184,'Power Summary by Day '!$AL$18:$AO$400,3,FALSE())</f>
        <v>-18368033.9595059</v>
      </c>
      <c r="Q184" s="82" t="n">
        <f aca="false">O184-P184</f>
        <v>-0.000494103878736496</v>
      </c>
      <c r="R184" s="83" t="n">
        <f aca="false">(VLOOKUP(K184,'BNK Org Sheet'!$A$2:$D$464,4,FALSE()))*1000*-1</f>
        <v>-44881094.7944937</v>
      </c>
      <c r="S184" s="30" t="n">
        <f aca="false">VLOOKUP(K184,CORP!$A$14:$D4706,3,FALSE())</f>
        <v>-50669398.0257459</v>
      </c>
      <c r="T184" s="84" t="n">
        <f aca="false">R184-S184</f>
        <v>5788303.23125216</v>
      </c>
      <c r="V184" s="83" t="n">
        <f aca="false">(VLOOKUP(K184,'BNK Org Sheet'!$F$2:$I$464,2,FALSE()))*1000</f>
        <v>2053441.47710001</v>
      </c>
      <c r="W184" s="30" t="n">
        <f aca="false">VLOOKUP(K184,'NG Summary by Day'!$T$20:$W$486,4,FALSE())</f>
        <v>2053441.47710001</v>
      </c>
      <c r="X184" s="85" t="n">
        <f aca="false">V184-W184</f>
        <v>0</v>
      </c>
      <c r="Y184" s="83" t="n">
        <f aca="false">VLOOKUP(K184,'BNK Org Sheet'!$F$2:$I$464,3,FALSE())*1000</f>
        <v>-2305521.25029738</v>
      </c>
      <c r="Z184" s="30" t="n">
        <f aca="false">VLOOKUP(K184,'Power Summary by Day '!$AL$18:$AO$400,4,FALSE())</f>
        <v>-2305521.25029737</v>
      </c>
      <c r="AA184" s="82" t="n">
        <f aca="false">Y184-Z184</f>
        <v>0</v>
      </c>
      <c r="AB184" s="83" t="n">
        <f aca="false">VLOOKUP(K184,'BNK Org Sheet'!$F$2:$I$464,4,FALSE())*1000</f>
        <v>-1889873.54107715</v>
      </c>
      <c r="AC184" s="30" t="n">
        <f aca="false">VLOOKUP(K184,'NG Summary by Day'!$AG$20:$AJ$532,4,FALSE())</f>
        <v>-13561584.4032449</v>
      </c>
      <c r="AD184" s="85" t="n">
        <f aca="false">AB184-AC184</f>
        <v>11671710.8621678</v>
      </c>
    </row>
    <row r="185" customFormat="false" ht="12.75" hidden="false" customHeight="false" outlineLevel="0" collapsed="false">
      <c r="A185" s="48" t="n">
        <v>36788</v>
      </c>
      <c r="B185" s="61" t="n">
        <v>33099.29378</v>
      </c>
      <c r="C185" s="61" t="n">
        <v>19869.37437</v>
      </c>
      <c r="D185" s="61" t="n">
        <v>43783.9296167226</v>
      </c>
      <c r="E185" s="61"/>
      <c r="F185" s="61" t="n">
        <v>19366.0012435</v>
      </c>
      <c r="G185" s="61" t="n">
        <v>14154.2311922969</v>
      </c>
      <c r="H185" s="61" t="n">
        <v>67429.5270724449</v>
      </c>
      <c r="J185" s="75" t="n">
        <v>36791</v>
      </c>
      <c r="K185" s="76" t="n">
        <v>36791</v>
      </c>
      <c r="L185" s="83" t="n">
        <f aca="false">(VLOOKUP(K185,$A$3:$D$465,2,FALSE())*1000*-1)</f>
        <v>-39024328.28</v>
      </c>
      <c r="M185" s="30" t="n">
        <f aca="false">VLOOKUP(K185,'NG Summary by Day'!$L$21:$N$480,3,FALSE())</f>
        <v>-39024328.2809693</v>
      </c>
      <c r="N185" s="82" t="n">
        <f aca="false">L185-M185</f>
        <v>0.000969298183917999</v>
      </c>
      <c r="O185" s="83" t="n">
        <f aca="false">(VLOOKUP(K185,$A$3:$D$465,3,FALSE()))*1000*-1</f>
        <v>-18460221.16</v>
      </c>
      <c r="P185" s="30" t="n">
        <f aca="false">VLOOKUP(K185,'Power Summary by Day '!$AL$18:$AO$400,3,FALSE())</f>
        <v>-18460221.1554658</v>
      </c>
      <c r="Q185" s="82" t="n">
        <f aca="false">O185-P185</f>
        <v>-0.00453419983386993</v>
      </c>
      <c r="R185" s="83" t="n">
        <f aca="false">(VLOOKUP(K185,'BNK Org Sheet'!$A$2:$D$464,4,FALSE()))*1000*-1</f>
        <v>-47027615.3107894</v>
      </c>
      <c r="S185" s="30" t="n">
        <f aca="false">VLOOKUP(K185,CORP!$A$14:$D4707,3,FALSE())</f>
        <v>-54228200.9870028</v>
      </c>
      <c r="T185" s="84" t="n">
        <f aca="false">R185-S185</f>
        <v>7200585.67621336</v>
      </c>
      <c r="V185" s="83" t="n">
        <f aca="false">(VLOOKUP(K185,'BNK Org Sheet'!$F$2:$I$464,2,FALSE()))*1000</f>
        <v>-17970761.1412</v>
      </c>
      <c r="W185" s="30" t="n">
        <f aca="false">VLOOKUP(K185,'NG Summary by Day'!$T$20:$W$486,4,FALSE())</f>
        <v>-17970761.1412</v>
      </c>
      <c r="X185" s="85" t="n">
        <f aca="false">V185-W185</f>
        <v>0</v>
      </c>
      <c r="Y185" s="83" t="n">
        <f aca="false">VLOOKUP(K185,'BNK Org Sheet'!$F$2:$I$464,3,FALSE())*1000</f>
        <v>-7925169.07389569</v>
      </c>
      <c r="Z185" s="30" t="n">
        <f aca="false">VLOOKUP(K185,'Power Summary by Day '!$AL$18:$AO$400,4,FALSE())</f>
        <v>-7925169.07389569</v>
      </c>
      <c r="AA185" s="82" t="n">
        <f aca="false">Y185-Z185</f>
        <v>0</v>
      </c>
      <c r="AB185" s="83" t="n">
        <f aca="false">VLOOKUP(K185,'BNK Org Sheet'!$F$2:$I$464,4,FALSE())*1000</f>
        <v>-22260805.6186602</v>
      </c>
      <c r="AC185" s="30" t="n">
        <f aca="false">VLOOKUP(K185,'NG Summary by Day'!$AG$20:$AJ$532,4,FALSE())</f>
        <v>-31377261.1868272</v>
      </c>
      <c r="AD185" s="85" t="n">
        <f aca="false">AB185-AC185</f>
        <v>9116455.56816696</v>
      </c>
    </row>
    <row r="186" customFormat="false" ht="12.75" hidden="false" customHeight="false" outlineLevel="0" collapsed="false">
      <c r="A186" s="48" t="n">
        <v>36789</v>
      </c>
      <c r="B186" s="61" t="n">
        <v>34605.39899</v>
      </c>
      <c r="C186" s="61" t="n">
        <v>18787.5426</v>
      </c>
      <c r="D186" s="61" t="n">
        <v>45086.1462077585</v>
      </c>
      <c r="E186" s="61"/>
      <c r="F186" s="61" t="n">
        <v>-7800.6990207</v>
      </c>
      <c r="G186" s="61" t="n">
        <v>-20477.8814570041</v>
      </c>
      <c r="H186" s="61" t="n">
        <v>-25615.8942531471</v>
      </c>
      <c r="J186" s="75" t="n">
        <v>36794</v>
      </c>
      <c r="K186" s="76" t="n">
        <v>36794</v>
      </c>
      <c r="L186" s="83" t="n">
        <f aca="false">(VLOOKUP(K186,$A$3:$D$465,2,FALSE())*1000*-1)</f>
        <v>-37039452.02</v>
      </c>
      <c r="M186" s="30" t="n">
        <f aca="false">VLOOKUP(K186,'NG Summary by Day'!$L$21:$N$480,3,FALSE())</f>
        <v>-37039452.0193811</v>
      </c>
      <c r="N186" s="82" t="n">
        <f aca="false">L186-M186</f>
        <v>-0.000618904829025269</v>
      </c>
      <c r="O186" s="83" t="n">
        <f aca="false">(VLOOKUP(K186,$A$3:$D$465,3,FALSE()))*1000*-1</f>
        <v>-19302041.3</v>
      </c>
      <c r="P186" s="30" t="n">
        <f aca="false">VLOOKUP(K186,'Power Summary by Day '!$AL$18:$AO$400,3,FALSE())</f>
        <v>-19302041.2968788</v>
      </c>
      <c r="Q186" s="82" t="n">
        <f aca="false">O186-P186</f>
        <v>-0.00312120094895363</v>
      </c>
      <c r="R186" s="83" t="n">
        <f aca="false">(VLOOKUP(K186,'BNK Org Sheet'!$A$2:$D$464,4,FALSE()))*1000*-1</f>
        <v>-46036162.6393836</v>
      </c>
      <c r="S186" s="30" t="n">
        <f aca="false">VLOOKUP(K186,CORP!$A$14:$D4708,3,FALSE())</f>
        <v>-52045115.4124236</v>
      </c>
      <c r="T186" s="84" t="n">
        <f aca="false">R186-S186</f>
        <v>6008952.77304003</v>
      </c>
      <c r="V186" s="83" t="n">
        <f aca="false">(VLOOKUP(K186,'BNK Org Sheet'!$F$2:$I$464,2,FALSE()))*1000</f>
        <v>20681866.4576</v>
      </c>
      <c r="W186" s="30" t="n">
        <f aca="false">VLOOKUP(K186,'NG Summary by Day'!$T$20:$W$486,4,FALSE())</f>
        <v>20681866.4576</v>
      </c>
      <c r="X186" s="85" t="n">
        <f aca="false">V186-W186</f>
        <v>0</v>
      </c>
      <c r="Y186" s="83" t="n">
        <f aca="false">VLOOKUP(K186,'BNK Org Sheet'!$F$2:$I$464,3,FALSE())*1000</f>
        <v>18897863.0146809</v>
      </c>
      <c r="Z186" s="30" t="n">
        <f aca="false">VLOOKUP(K186,'Power Summary by Day '!$AL$18:$AO$400,4,FALSE())</f>
        <v>18897863.0146809</v>
      </c>
      <c r="AA186" s="82" t="n">
        <f aca="false">Y186-Z186</f>
        <v>0</v>
      </c>
      <c r="AB186" s="83" t="n">
        <f aca="false">VLOOKUP(K186,'BNK Org Sheet'!$F$2:$I$464,4,FALSE())*1000</f>
        <v>35327955.9574442</v>
      </c>
      <c r="AC186" s="30" t="n">
        <f aca="false">VLOOKUP(K186,'NG Summary by Day'!$AG$20:$AJ$532,4,FALSE())</f>
        <v>34326578.10541</v>
      </c>
      <c r="AD186" s="85" t="n">
        <f aca="false">AB186-AC186</f>
        <v>1001377.85203417</v>
      </c>
    </row>
    <row r="187" customFormat="false" ht="12.75" hidden="false" customHeight="false" outlineLevel="0" collapsed="false">
      <c r="A187" s="48" t="n">
        <v>36790</v>
      </c>
      <c r="B187" s="61" t="n">
        <v>35644.54194</v>
      </c>
      <c r="C187" s="61" t="n">
        <v>18368.03396</v>
      </c>
      <c r="D187" s="61" t="n">
        <v>44881.0947944937</v>
      </c>
      <c r="E187" s="61"/>
      <c r="F187" s="61" t="n">
        <v>2053.44147710001</v>
      </c>
      <c r="G187" s="61" t="n">
        <v>-2305.52125029738</v>
      </c>
      <c r="H187" s="61" t="n">
        <v>-1889.87354107715</v>
      </c>
      <c r="J187" s="75" t="n">
        <v>36795</v>
      </c>
      <c r="K187" s="76" t="n">
        <v>36795</v>
      </c>
      <c r="L187" s="83" t="n">
        <f aca="false">(VLOOKUP(K187,$A$3:$D$465,2,FALSE())*1000*-1)</f>
        <v>-43652350.27</v>
      </c>
      <c r="M187" s="30" t="n">
        <f aca="false">VLOOKUP(K187,'NG Summary by Day'!$L$21:$N$480,3,FALSE())</f>
        <v>-40925154.9588986</v>
      </c>
      <c r="N187" s="82" t="n">
        <f aca="false">L187-M187</f>
        <v>-2727195.31110141</v>
      </c>
      <c r="O187" s="83" t="n">
        <f aca="false">(VLOOKUP(K187,$A$3:$D$465,3,FALSE()))*1000*-1</f>
        <v>-20590696.66</v>
      </c>
      <c r="P187" s="30" t="n">
        <f aca="false">VLOOKUP(K187,'Power Summary by Day '!$AL$18:$AO$400,3,FALSE())</f>
        <v>-20590696.6639751</v>
      </c>
      <c r="Q187" s="82" t="n">
        <f aca="false">O187-P187</f>
        <v>0.00397509709000588</v>
      </c>
      <c r="R187" s="83" t="n">
        <f aca="false">(VLOOKUP(K187,'BNK Org Sheet'!$A$2:$D$464,4,FALSE()))*1000*-1</f>
        <v>-52124473.725132</v>
      </c>
      <c r="S187" s="30" t="n">
        <f aca="false">VLOOKUP(K187,CORP!$A$14:$D4709,3,FALSE())</f>
        <v>-57681318.2263233</v>
      </c>
      <c r="T187" s="84" t="n">
        <f aca="false">R187-S187</f>
        <v>5556844.50119133</v>
      </c>
      <c r="V187" s="83" t="n">
        <f aca="false">(VLOOKUP(K187,'BNK Org Sheet'!$F$2:$I$464,2,FALSE()))*1000</f>
        <v>-1200948.0884</v>
      </c>
      <c r="W187" s="30" t="n">
        <f aca="false">VLOOKUP(K187,'NG Summary by Day'!$T$20:$W$486,4,FALSE())</f>
        <v>-1200948.0884</v>
      </c>
      <c r="X187" s="85" t="n">
        <f aca="false">V187-W187</f>
        <v>0</v>
      </c>
      <c r="Y187" s="83" t="n">
        <f aca="false">VLOOKUP(K187,'BNK Org Sheet'!$F$2:$I$464,3,FALSE())*1000</f>
        <v>621146.68830006</v>
      </c>
      <c r="Z187" s="30" t="n">
        <f aca="false">VLOOKUP(K187,'Power Summary by Day '!$AL$18:$AO$400,4,FALSE())</f>
        <v>621146.688300063</v>
      </c>
      <c r="AA187" s="82" t="n">
        <f aca="false">Y187-Z187</f>
        <v>-2.91038304567337E-009</v>
      </c>
      <c r="AB187" s="83" t="n">
        <f aca="false">VLOOKUP(K187,'BNK Org Sheet'!$F$2:$I$464,4,FALSE())*1000</f>
        <v>9293297.02732809</v>
      </c>
      <c r="AC187" s="30" t="n">
        <f aca="false">VLOOKUP(K187,'NG Summary by Day'!$AG$20:$AJ$532,4,FALSE())</f>
        <v>-1136282.13573654</v>
      </c>
      <c r="AD187" s="85" t="n">
        <f aca="false">AB187-AC187</f>
        <v>10429579.1630646</v>
      </c>
    </row>
    <row r="188" customFormat="false" ht="12.75" hidden="false" customHeight="false" outlineLevel="0" collapsed="false">
      <c r="A188" s="48" t="n">
        <v>36791</v>
      </c>
      <c r="B188" s="61" t="n">
        <v>39024.32828</v>
      </c>
      <c r="C188" s="61" t="n">
        <v>18460.22116</v>
      </c>
      <c r="D188" s="61" t="n">
        <v>47027.6153107894</v>
      </c>
      <c r="E188" s="61"/>
      <c r="F188" s="61" t="n">
        <v>-17970.7611412</v>
      </c>
      <c r="G188" s="61" t="n">
        <v>-7925.16907389569</v>
      </c>
      <c r="H188" s="61" t="n">
        <v>-22260.8056186602</v>
      </c>
      <c r="J188" s="75" t="n">
        <v>36796</v>
      </c>
      <c r="K188" s="76" t="n">
        <v>36796</v>
      </c>
      <c r="L188" s="83" t="n">
        <f aca="false">(VLOOKUP(K188,$A$3:$D$465,2,FALSE())*1000*-1)</f>
        <v>-39874017.25</v>
      </c>
      <c r="M188" s="30" t="n">
        <f aca="false">VLOOKUP(K188,'NG Summary by Day'!$L$21:$N$480,3,FALSE())</f>
        <v>-39874017.2479272</v>
      </c>
      <c r="N188" s="82" t="n">
        <f aca="false">L188-M188</f>
        <v>-0.00207280367612839</v>
      </c>
      <c r="O188" s="83" t="n">
        <f aca="false">(VLOOKUP(K188,$A$3:$D$465,3,FALSE()))*1000*-1</f>
        <v>-20965945.86</v>
      </c>
      <c r="P188" s="30" t="n">
        <f aca="false">VLOOKUP(K188,'Power Summary by Day '!$AL$18:$AO$400,3,FALSE())</f>
        <v>-20965945.8639442</v>
      </c>
      <c r="Q188" s="82" t="n">
        <f aca="false">O188-P188</f>
        <v>0.00394420325756073</v>
      </c>
      <c r="R188" s="83" t="n">
        <f aca="false">(VLOOKUP(K188,'BNK Org Sheet'!$A$2:$D$464,4,FALSE()))*1000*-1</f>
        <v>-49102922.1111783</v>
      </c>
      <c r="S188" s="30" t="n">
        <f aca="false">VLOOKUP(K188,CORP!$A$14:$D4710,3,FALSE())</f>
        <v>-55841099.9117148</v>
      </c>
      <c r="T188" s="84" t="n">
        <f aca="false">R188-S188</f>
        <v>6738177.80053652</v>
      </c>
      <c r="V188" s="83" t="n">
        <f aca="false">(VLOOKUP(K188,'BNK Org Sheet'!$F$2:$I$464,2,FALSE()))*1000</f>
        <v>-6411880.9884</v>
      </c>
      <c r="W188" s="30" t="n">
        <f aca="false">VLOOKUP(K188,'NG Summary by Day'!$T$20:$W$486,4,FALSE())</f>
        <v>-6411880.9884</v>
      </c>
      <c r="X188" s="85" t="n">
        <f aca="false">V188-W188</f>
        <v>0</v>
      </c>
      <c r="Y188" s="83" t="n">
        <f aca="false">VLOOKUP(K188,'BNK Org Sheet'!$F$2:$I$464,3,FALSE())*1000</f>
        <v>1932095.22730141</v>
      </c>
      <c r="Z188" s="30" t="n">
        <f aca="false">VLOOKUP(K188,'Power Summary by Day '!$AL$18:$AO$400,4,FALSE())</f>
        <v>1932095.22730142</v>
      </c>
      <c r="AA188" s="82" t="n">
        <f aca="false">Y188-Z188</f>
        <v>-7.21774995326996E-009</v>
      </c>
      <c r="AB188" s="83" t="n">
        <f aca="false">VLOOKUP(K188,'BNK Org Sheet'!$F$2:$I$464,4,FALSE())*1000</f>
        <v>-5710526.17443515</v>
      </c>
      <c r="AC188" s="30" t="n">
        <f aca="false">VLOOKUP(K188,'NG Summary by Day'!$AG$20:$AJ$532,4,FALSE())</f>
        <v>1540836.03659783</v>
      </c>
      <c r="AD188" s="85" t="n">
        <f aca="false">AB188-AC188</f>
        <v>-7251362.21103298</v>
      </c>
    </row>
    <row r="189" customFormat="false" ht="12.75" hidden="false" customHeight="false" outlineLevel="0" collapsed="false">
      <c r="A189" s="48" t="n">
        <v>36794</v>
      </c>
      <c r="B189" s="61" t="n">
        <v>37039.45202</v>
      </c>
      <c r="C189" s="61" t="n">
        <v>19302.0413</v>
      </c>
      <c r="D189" s="61" t="n">
        <v>46036.1626393836</v>
      </c>
      <c r="E189" s="61"/>
      <c r="F189" s="61" t="n">
        <v>20681.8664576</v>
      </c>
      <c r="G189" s="61" t="n">
        <v>18897.8630146809</v>
      </c>
      <c r="H189" s="61" t="n">
        <v>35327.9559574442</v>
      </c>
      <c r="J189" s="75" t="n">
        <v>36797</v>
      </c>
      <c r="K189" s="76" t="n">
        <v>36797</v>
      </c>
      <c r="L189" s="83" t="n">
        <f aca="false">(VLOOKUP(K189,$A$3:$D$465,2,FALSE())*1000*-1)</f>
        <v>-40809267.18</v>
      </c>
      <c r="M189" s="30" t="n">
        <f aca="false">VLOOKUP(K189,'NG Summary by Day'!$L$21:$N$480,3,FALSE())</f>
        <v>-40809267.1768217</v>
      </c>
      <c r="N189" s="82" t="n">
        <f aca="false">L189-M189</f>
        <v>-0.00317829847335815</v>
      </c>
      <c r="O189" s="83" t="n">
        <f aca="false">(VLOOKUP(K189,$A$3:$D$465,3,FALSE()))*1000*-1</f>
        <v>-21774472.28</v>
      </c>
      <c r="P189" s="30" t="n">
        <f aca="false">VLOOKUP(K189,'Power Summary by Day '!$AL$18:$AO$400,3,FALSE())</f>
        <v>-21774472.2758929</v>
      </c>
      <c r="Q189" s="82" t="n">
        <f aca="false">O189-P189</f>
        <v>-0.00410710275173187</v>
      </c>
      <c r="R189" s="83" t="n">
        <f aca="false">(VLOOKUP(K189,'BNK Org Sheet'!$A$2:$D$464,4,FALSE()))*1000*-1</f>
        <v>-50310148.7246013</v>
      </c>
      <c r="S189" s="30" t="n">
        <f aca="false">VLOOKUP(K189,CORP!$A$14:$D4711,3,FALSE())</f>
        <v>-54823166.2911273</v>
      </c>
      <c r="T189" s="84" t="n">
        <f aca="false">R189-S189</f>
        <v>4513017.56652598</v>
      </c>
      <c r="V189" s="83" t="n">
        <f aca="false">(VLOOKUP(K189,'BNK Org Sheet'!$F$2:$I$464,2,FALSE()))*1000</f>
        <v>-14422725.3315</v>
      </c>
      <c r="W189" s="30" t="n">
        <f aca="false">VLOOKUP(K189,'NG Summary by Day'!$T$20:$W$486,4,FALSE())</f>
        <v>-14422725.3315</v>
      </c>
      <c r="X189" s="85" t="n">
        <f aca="false">V189-W189</f>
        <v>0</v>
      </c>
      <c r="Y189" s="83" t="n">
        <f aca="false">VLOOKUP(K189,'BNK Org Sheet'!$F$2:$I$464,3,FALSE())*1000</f>
        <v>-21245056.5402016</v>
      </c>
      <c r="Z189" s="30" t="n">
        <f aca="false">VLOOKUP(K189,'Power Summary by Day '!$AL$18:$AO$400,4,FALSE())</f>
        <v>-21245056.5402016</v>
      </c>
      <c r="AA189" s="82" t="n">
        <f aca="false">Y189-Z189</f>
        <v>0</v>
      </c>
      <c r="AB189" s="83" t="n">
        <f aca="false">VLOOKUP(K189,'BNK Org Sheet'!$F$2:$I$464,4,FALSE())*1000</f>
        <v>-34698709.6360089</v>
      </c>
      <c r="AC189" s="30" t="n">
        <f aca="false">VLOOKUP(K189,'NG Summary by Day'!$AG$20:$AJ$532,4,FALSE())</f>
        <v>-38386993.2816372</v>
      </c>
      <c r="AD189" s="85" t="n">
        <f aca="false">AB189-AC189</f>
        <v>3688283.6456283</v>
      </c>
    </row>
    <row r="190" customFormat="false" ht="12.75" hidden="false" customHeight="false" outlineLevel="0" collapsed="false">
      <c r="A190" s="48" t="n">
        <v>36795</v>
      </c>
      <c r="B190" s="61" t="n">
        <v>43652.35027</v>
      </c>
      <c r="C190" s="61" t="n">
        <v>20590.69666</v>
      </c>
      <c r="D190" s="61" t="n">
        <v>52124.473725132</v>
      </c>
      <c r="E190" s="61"/>
      <c r="F190" s="61" t="n">
        <v>-1200.9480884</v>
      </c>
      <c r="G190" s="61" t="n">
        <v>621.14668830006</v>
      </c>
      <c r="H190" s="61" t="n">
        <v>9293.29702732809</v>
      </c>
      <c r="J190" s="75" t="n">
        <v>36798</v>
      </c>
      <c r="K190" s="76" t="n">
        <v>36798</v>
      </c>
      <c r="L190" s="83" t="n">
        <f aca="false">(VLOOKUP(K190,$A$3:$D$465,2,FALSE())*1000*-1)</f>
        <v>-27737962.02</v>
      </c>
      <c r="M190" s="30" t="n">
        <f aca="false">VLOOKUP(K190,'NG Summary by Day'!$L$21:$N$480,3,FALSE())</f>
        <v>-27737962.0211402</v>
      </c>
      <c r="N190" s="82" t="n">
        <f aca="false">L190-M190</f>
        <v>0.00114020332694054</v>
      </c>
      <c r="O190" s="83" t="n">
        <f aca="false">(VLOOKUP(K190,$A$3:$D$465,3,FALSE()))*1000*-1</f>
        <v>-23100488.06</v>
      </c>
      <c r="P190" s="30" t="n">
        <f aca="false">VLOOKUP(K190,'Power Summary by Day '!$AL$18:$AO$400,3,FALSE())</f>
        <v>-23100488.0583537</v>
      </c>
      <c r="Q190" s="82" t="n">
        <f aca="false">O190-P190</f>
        <v>-0.00164629891514778</v>
      </c>
      <c r="R190" s="83" t="n">
        <f aca="false">(VLOOKUP(K190,'BNK Org Sheet'!$A$2:$D$464,4,FALSE()))*1000*-1</f>
        <v>-41088393.6773572</v>
      </c>
      <c r="S190" s="30" t="n">
        <f aca="false">VLOOKUP(K190,CORP!$A$14:$D4712,3,FALSE())</f>
        <v>-47000252.7202917</v>
      </c>
      <c r="T190" s="84" t="n">
        <f aca="false">R190-S190</f>
        <v>5911859.0429345</v>
      </c>
      <c r="V190" s="83" t="n">
        <f aca="false">(VLOOKUP(K190,'BNK Org Sheet'!$F$2:$I$464,2,FALSE()))*1000</f>
        <v>-35459721.5458</v>
      </c>
      <c r="W190" s="30" t="n">
        <f aca="false">VLOOKUP(K190,'NG Summary by Day'!$T$20:$W$486,4,FALSE())</f>
        <v>-35459721.5458</v>
      </c>
      <c r="X190" s="85" t="n">
        <f aca="false">V190-W190</f>
        <v>0</v>
      </c>
      <c r="Y190" s="83" t="n">
        <f aca="false">VLOOKUP(K190,'BNK Org Sheet'!$F$2:$I$464,3,FALSE())*1000</f>
        <v>3561718.3245029</v>
      </c>
      <c r="Z190" s="30" t="n">
        <f aca="false">VLOOKUP(K190,'Power Summary by Day '!$AL$18:$AO$400,4,FALSE())</f>
        <v>3561718.3245029</v>
      </c>
      <c r="AA190" s="82" t="n">
        <f aca="false">Y190-Z190</f>
        <v>0</v>
      </c>
      <c r="AB190" s="83" t="n">
        <f aca="false">VLOOKUP(K190,'BNK Org Sheet'!$F$2:$I$464,4,FALSE())*1000</f>
        <v>-17257766.4603549</v>
      </c>
      <c r="AC190" s="30" t="n">
        <f aca="false">VLOOKUP(K190,'NG Summary by Day'!$AG$20:$AJ$532,4,FALSE())</f>
        <v>-25517447.9133607</v>
      </c>
      <c r="AD190" s="85" t="n">
        <f aca="false">AB190-AC190</f>
        <v>8259681.45300584</v>
      </c>
    </row>
    <row r="191" customFormat="false" ht="12.75" hidden="false" customHeight="false" outlineLevel="0" collapsed="false">
      <c r="A191" s="48" t="n">
        <v>36796</v>
      </c>
      <c r="B191" s="61" t="n">
        <v>39874.01725</v>
      </c>
      <c r="C191" s="61" t="n">
        <v>20965.94586</v>
      </c>
      <c r="D191" s="61" t="n">
        <v>49102.9221111783</v>
      </c>
      <c r="E191" s="61"/>
      <c r="F191" s="61" t="n">
        <v>-6411.8809884</v>
      </c>
      <c r="G191" s="61" t="n">
        <v>1932.09522730141</v>
      </c>
      <c r="H191" s="61" t="n">
        <v>-5710.52617443515</v>
      </c>
      <c r="J191" s="75" t="n">
        <v>36801</v>
      </c>
      <c r="K191" s="76" t="n">
        <v>36801</v>
      </c>
      <c r="L191" s="83" t="n">
        <f aca="false">(VLOOKUP(K191,$A$3:$D$465,2,FALSE())*1000*-1)</f>
        <v>-33858565.18</v>
      </c>
      <c r="M191" s="30" t="n">
        <f aca="false">VLOOKUP(K191,'NG Summary by Day'!$L$21:$N$480,3,FALSE())</f>
        <v>-33858565.1780018</v>
      </c>
      <c r="N191" s="82" t="n">
        <f aca="false">L191-M191</f>
        <v>-0.00199819356203079</v>
      </c>
      <c r="O191" s="83" t="n">
        <f aca="false">(VLOOKUP(K191,$A$3:$D$465,3,FALSE()))*1000*-1</f>
        <v>-23773669.63</v>
      </c>
      <c r="P191" s="30" t="n">
        <f aca="false">VLOOKUP(K191,'Power Summary by Day '!$AL$18:$AO$400,3,FALSE())</f>
        <v>-23773669.6306878</v>
      </c>
      <c r="Q191" s="82" t="n">
        <f aca="false">O191-P191</f>
        <v>0.000687800347805023</v>
      </c>
      <c r="R191" s="83" t="n">
        <f aca="false">(VLOOKUP(K191,'BNK Org Sheet'!$A$2:$D$464,4,FALSE()))*1000*-1</f>
        <v>-45913330.3024901</v>
      </c>
      <c r="S191" s="30" t="n">
        <f aca="false">VLOOKUP(K191,CORP!$A$14:$D4713,3,FALSE())</f>
        <v>-51276806.9911218</v>
      </c>
      <c r="T191" s="84" t="n">
        <f aca="false">R191-S191</f>
        <v>5363476.68863175</v>
      </c>
      <c r="V191" s="83" t="n">
        <f aca="false">(VLOOKUP(K191,'BNK Org Sheet'!$F$2:$I$464,2,FALSE()))*1000</f>
        <v>13303260.9317</v>
      </c>
      <c r="W191" s="30" t="n">
        <f aca="false">VLOOKUP(K191,'NG Summary by Day'!$T$20:$W$486,4,FALSE())</f>
        <v>13303260.9317</v>
      </c>
      <c r="X191" s="85" t="n">
        <f aca="false">V191-W191</f>
        <v>0</v>
      </c>
      <c r="Y191" s="83" t="n">
        <f aca="false">VLOOKUP(K191,'BNK Org Sheet'!$F$2:$I$464,3,FALSE())*1000</f>
        <v>14289728.7471837</v>
      </c>
      <c r="Z191" s="30" t="n">
        <f aca="false">VLOOKUP(K191,'Power Summary by Day '!$AL$18:$AO$400,4,FALSE())</f>
        <v>14289728.7471837</v>
      </c>
      <c r="AA191" s="82" t="n">
        <f aca="false">Y191-Z191</f>
        <v>0</v>
      </c>
      <c r="AB191" s="83" t="n">
        <f aca="false">VLOOKUP(K191,'BNK Org Sheet'!$F$2:$I$464,4,FALSE())*1000</f>
        <v>33260445.1023678</v>
      </c>
      <c r="AC191" s="30" t="n">
        <f aca="false">VLOOKUP(K191,'NG Summary by Day'!$AG$20:$AJ$532,4,FALSE())</f>
        <v>30954312.4117833</v>
      </c>
      <c r="AD191" s="85" t="n">
        <f aca="false">AB191-AC191</f>
        <v>2306132.69058451</v>
      </c>
    </row>
    <row r="192" customFormat="false" ht="12.75" hidden="false" customHeight="false" outlineLevel="0" collapsed="false">
      <c r="A192" s="48" t="n">
        <v>36797</v>
      </c>
      <c r="B192" s="61" t="n">
        <v>40809.26718</v>
      </c>
      <c r="C192" s="61" t="n">
        <v>21774.47228</v>
      </c>
      <c r="D192" s="61" t="n">
        <v>50310.1487246013</v>
      </c>
      <c r="E192" s="61"/>
      <c r="F192" s="61" t="n">
        <v>-14422.7253315</v>
      </c>
      <c r="G192" s="61" t="n">
        <v>-21245.0565402016</v>
      </c>
      <c r="H192" s="61" t="n">
        <v>-34698.7096360089</v>
      </c>
      <c r="J192" s="75" t="n">
        <v>36802</v>
      </c>
      <c r="K192" s="76" t="n">
        <v>36802</v>
      </c>
      <c r="L192" s="83" t="n">
        <f aca="false">(VLOOKUP(K192,$A$3:$D$465,2,FALSE())*1000*-1)</f>
        <v>-33159756.89</v>
      </c>
      <c r="M192" s="30" t="n">
        <f aca="false">VLOOKUP(K192,'NG Summary by Day'!$L$21:$N$480,3,FALSE())</f>
        <v>-33159756.8863448</v>
      </c>
      <c r="N192" s="82" t="n">
        <f aca="false">L192-M192</f>
        <v>-0.00365520268678665</v>
      </c>
      <c r="O192" s="83" t="n">
        <f aca="false">(VLOOKUP(K192,$A$3:$D$465,3,FALSE()))*1000*-1</f>
        <v>-24242879.63</v>
      </c>
      <c r="P192" s="30" t="n">
        <f aca="false">VLOOKUP(K192,'Power Summary by Day '!$AL$18:$AO$400,3,FALSE())</f>
        <v>-24242879.6273592</v>
      </c>
      <c r="Q192" s="82" t="n">
        <f aca="false">O192-P192</f>
        <v>-0.00264079868793488</v>
      </c>
      <c r="R192" s="83" t="n">
        <f aca="false">(VLOOKUP(K192,'BNK Org Sheet'!$A$2:$D$464,4,FALSE()))*1000*-1</f>
        <v>-45606385.3823841</v>
      </c>
      <c r="S192" s="30" t="n">
        <f aca="false">VLOOKUP(K192,CORP!$A$14:$D4714,3,FALSE())</f>
        <v>-51786744.4169662</v>
      </c>
      <c r="T192" s="84" t="n">
        <f aca="false">R192-S192</f>
        <v>6180359.03458213</v>
      </c>
      <c r="V192" s="83" t="n">
        <f aca="false">(VLOOKUP(K192,'BNK Org Sheet'!$F$2:$I$464,2,FALSE()))*1000</f>
        <v>2036593.1612</v>
      </c>
      <c r="W192" s="30" t="n">
        <f aca="false">VLOOKUP(K192,'NG Summary by Day'!$T$20:$W$486,4,FALSE())</f>
        <v>2036593.1612</v>
      </c>
      <c r="X192" s="85" t="n">
        <f aca="false">V192-W192</f>
        <v>0</v>
      </c>
      <c r="Y192" s="83" t="n">
        <f aca="false">VLOOKUP(K192,'BNK Org Sheet'!$F$2:$I$464,3,FALSE())*1000</f>
        <v>-6391755.77084715</v>
      </c>
      <c r="Z192" s="30" t="n">
        <f aca="false">VLOOKUP(K192,'Power Summary by Day '!$AL$18:$AO$400,4,FALSE())</f>
        <v>-6391755.77084716</v>
      </c>
      <c r="AA192" s="82" t="n">
        <f aca="false">Y192-Z192</f>
        <v>0</v>
      </c>
      <c r="AB192" s="83" t="n">
        <f aca="false">VLOOKUP(K192,'BNK Org Sheet'!$F$2:$I$464,4,FALSE())*1000</f>
        <v>1433448.91033904</v>
      </c>
      <c r="AC192" s="30" t="n">
        <f aca="false">VLOOKUP(K192,'NG Summary by Day'!$AG$20:$AJ$532,4,FALSE())</f>
        <v>-12234301.4457161</v>
      </c>
      <c r="AD192" s="85" t="n">
        <f aca="false">AB192-AC192</f>
        <v>13667750.3560551</v>
      </c>
    </row>
    <row r="193" customFormat="false" ht="12.75" hidden="false" customHeight="false" outlineLevel="0" collapsed="false">
      <c r="A193" s="48" t="n">
        <v>36798</v>
      </c>
      <c r="B193" s="61" t="n">
        <v>27737.96202</v>
      </c>
      <c r="C193" s="61" t="n">
        <v>23100.48806</v>
      </c>
      <c r="D193" s="61" t="n">
        <v>41088.3936773572</v>
      </c>
      <c r="E193" s="61"/>
      <c r="F193" s="61" t="n">
        <v>-35459.7215458</v>
      </c>
      <c r="G193" s="61" t="n">
        <v>3561.7183245029</v>
      </c>
      <c r="H193" s="61" t="n">
        <v>-17257.7664603549</v>
      </c>
      <c r="J193" s="75" t="n">
        <v>36803</v>
      </c>
      <c r="K193" s="76" t="n">
        <v>36803</v>
      </c>
      <c r="L193" s="83" t="n">
        <f aca="false">(VLOOKUP(K193,$A$3:$D$465,2,FALSE())*1000*-1)</f>
        <v>-37681161.19</v>
      </c>
      <c r="M193" s="30" t="n">
        <f aca="false">VLOOKUP(K193,'NG Summary by Day'!$L$21:$N$480,3,FALSE())</f>
        <v>-37681161.1867498</v>
      </c>
      <c r="N193" s="82" t="n">
        <f aca="false">L193-M193</f>
        <v>-0.00325019657611847</v>
      </c>
      <c r="O193" s="83" t="n">
        <f aca="false">(VLOOKUP(K193,$A$3:$D$465,3,FALSE()))*1000*-1</f>
        <v>-25237889.09</v>
      </c>
      <c r="P193" s="30" t="n">
        <f aca="false">VLOOKUP(K193,'Power Summary by Day '!$AL$18:$AO$400,3,FALSE())</f>
        <v>-25237889.0944094</v>
      </c>
      <c r="Q193" s="82" t="n">
        <f aca="false">O193-P193</f>
        <v>0.00440940260887146</v>
      </c>
      <c r="R193" s="83" t="n">
        <f aca="false">(VLOOKUP(K193,'BNK Org Sheet'!$A$2:$D$464,4,FALSE()))*1000*-1</f>
        <v>-49251934.9164581</v>
      </c>
      <c r="S193" s="30" t="n">
        <f aca="false">VLOOKUP(K193,CORP!$A$14:$D4715,3,FALSE())</f>
        <v>-57869947.2832451</v>
      </c>
      <c r="T193" s="84" t="n">
        <f aca="false">R193-S193</f>
        <v>8618012.36678702</v>
      </c>
      <c r="V193" s="83" t="n">
        <f aca="false">(VLOOKUP(K193,'BNK Org Sheet'!$F$2:$I$464,2,FALSE()))*1000</f>
        <v>-20324823.7513</v>
      </c>
      <c r="W193" s="30" t="n">
        <f aca="false">VLOOKUP(K193,'NG Summary by Day'!$T$20:$W$486,4,FALSE())</f>
        <v>-20324823.7513</v>
      </c>
      <c r="X193" s="85" t="n">
        <f aca="false">V193-W193</f>
        <v>0</v>
      </c>
      <c r="Y193" s="83" t="n">
        <f aca="false">VLOOKUP(K193,'BNK Org Sheet'!$F$2:$I$464,3,FALSE())*1000</f>
        <v>-5267605.18367506</v>
      </c>
      <c r="Z193" s="30" t="n">
        <f aca="false">VLOOKUP(K193,'Power Summary by Day '!$AL$18:$AO$400,4,FALSE())</f>
        <v>-5267605.18367507</v>
      </c>
      <c r="AA193" s="82" t="n">
        <f aca="false">Y193-Z193</f>
        <v>0</v>
      </c>
      <c r="AB193" s="83" t="n">
        <f aca="false">VLOOKUP(K193,'BNK Org Sheet'!$F$2:$I$464,4,FALSE())*1000</f>
        <v>-17747725.8661075</v>
      </c>
      <c r="AC193" s="30" t="n">
        <f aca="false">VLOOKUP(K193,'NG Summary by Day'!$AG$20:$AJ$532,4,FALSE())</f>
        <v>-20273270.142148</v>
      </c>
      <c r="AD193" s="85" t="n">
        <f aca="false">AB193-AC193</f>
        <v>2525544.27604049</v>
      </c>
    </row>
    <row r="194" customFormat="false" ht="12.75" hidden="false" customHeight="false" outlineLevel="0" collapsed="false">
      <c r="A194" s="48" t="n">
        <v>36801</v>
      </c>
      <c r="B194" s="61" t="n">
        <v>33858.56518</v>
      </c>
      <c r="C194" s="61" t="n">
        <v>23773.66963</v>
      </c>
      <c r="D194" s="61" t="n">
        <v>45913.3303024901</v>
      </c>
      <c r="E194" s="61"/>
      <c r="F194" s="61" t="n">
        <v>13303.2609317</v>
      </c>
      <c r="G194" s="61" t="n">
        <v>14289.7287471837</v>
      </c>
      <c r="H194" s="61" t="n">
        <v>33260.4451023678</v>
      </c>
      <c r="J194" s="75" t="n">
        <v>36804</v>
      </c>
      <c r="K194" s="76" t="n">
        <v>36804</v>
      </c>
      <c r="L194" s="83" t="n">
        <f aca="false">(VLOOKUP(K194,$A$3:$D$465,2,FALSE())*1000*-1)</f>
        <v>-40462000</v>
      </c>
      <c r="M194" s="30" t="n">
        <f aca="false">VLOOKUP(K194,'NG Summary by Day'!$L$21:$N$480,3,FALSE())</f>
        <v>-40461584.9823268</v>
      </c>
      <c r="N194" s="82" t="n">
        <f aca="false">L194-M194</f>
        <v>-415.017673201859</v>
      </c>
      <c r="O194" s="83" t="n">
        <f aca="false">(VLOOKUP(K194,$A$3:$D$465,3,FALSE()))*1000*-1</f>
        <v>-24547000</v>
      </c>
      <c r="P194" s="30" t="n">
        <f aca="false">VLOOKUP(K194,'Power Summary by Day '!$AL$18:$AO$400,3,FALSE())</f>
        <v>-26483204.5295312</v>
      </c>
      <c r="Q194" s="82" t="n">
        <f aca="false">O194-P194</f>
        <v>1936204.5295312</v>
      </c>
      <c r="R194" s="83" t="n">
        <f aca="false">(VLOOKUP(K194,'BNK Org Sheet'!$A$2:$D$464,4,FALSE()))*1000*-1</f>
        <v>-50979256.3598176</v>
      </c>
      <c r="S194" s="30" t="n">
        <f aca="false">VLOOKUP(K194,CORP!$A$14:$D4716,3,FALSE())</f>
        <v>-60120934.6863522</v>
      </c>
      <c r="T194" s="84" t="n">
        <f aca="false">R194-S194</f>
        <v>9141678.32653463</v>
      </c>
      <c r="V194" s="83" t="n">
        <f aca="false">(VLOOKUP(K194,'BNK Org Sheet'!$F$2:$I$464,2,FALSE()))*1000</f>
        <v>-3890181.62850001</v>
      </c>
      <c r="W194" s="30" t="n">
        <f aca="false">VLOOKUP(K194,'NG Summary by Day'!$T$20:$W$486,4,FALSE())</f>
        <v>-3890181.62850001</v>
      </c>
      <c r="X194" s="85" t="n">
        <f aca="false">V194-W194</f>
        <v>0</v>
      </c>
      <c r="Y194" s="83" t="n">
        <f aca="false">VLOOKUP(K194,'BNK Org Sheet'!$F$2:$I$464,3,FALSE())*1000</f>
        <v>-17500320.6166612</v>
      </c>
      <c r="Z194" s="30" t="n">
        <f aca="false">VLOOKUP(K194,'Power Summary by Day '!$AL$18:$AO$400,4,FALSE())</f>
        <v>-17500320.6166612</v>
      </c>
      <c r="AA194" s="82" t="n">
        <f aca="false">Y194-Z194</f>
        <v>0</v>
      </c>
      <c r="AB194" s="83" t="n">
        <f aca="false">VLOOKUP(K194,'BNK Org Sheet'!$F$2:$I$464,4,FALSE())*1000</f>
        <v>-29098197.4337353</v>
      </c>
      <c r="AC194" s="30" t="n">
        <f aca="false">VLOOKUP(K194,'NG Summary by Day'!$AG$20:$AJ$532,4,FALSE())</f>
        <v>-29791807.7103579</v>
      </c>
      <c r="AD194" s="85" t="n">
        <f aca="false">AB194-AC194</f>
        <v>693610.276622638</v>
      </c>
    </row>
    <row r="195" customFormat="false" ht="12.75" hidden="false" customHeight="false" outlineLevel="0" collapsed="false">
      <c r="A195" s="48" t="n">
        <v>36802</v>
      </c>
      <c r="B195" s="61" t="n">
        <v>33159.75689</v>
      </c>
      <c r="C195" s="61" t="n">
        <v>24242.87963</v>
      </c>
      <c r="D195" s="61" t="n">
        <v>45606.3853823841</v>
      </c>
      <c r="E195" s="61"/>
      <c r="F195" s="61" t="n">
        <v>2036.5931612</v>
      </c>
      <c r="G195" s="61" t="n">
        <v>-6391.75577084715</v>
      </c>
      <c r="H195" s="61" t="n">
        <v>1433.44891033904</v>
      </c>
      <c r="J195" s="75" t="n">
        <v>36805</v>
      </c>
      <c r="K195" s="76" t="n">
        <v>36805</v>
      </c>
      <c r="L195" s="83" t="n">
        <f aca="false">(VLOOKUP(K195,$A$3:$D$465,2,FALSE())*1000*-1)</f>
        <v>-34098000</v>
      </c>
      <c r="M195" s="30" t="n">
        <f aca="false">VLOOKUP(K195,'NG Summary by Day'!$L$21:$N$480,3,FALSE())</f>
        <v>-34098309.4012829</v>
      </c>
      <c r="N195" s="82" t="n">
        <f aca="false">L195-M195</f>
        <v>309.401282899082</v>
      </c>
      <c r="O195" s="83" t="n">
        <f aca="false">(VLOOKUP(K195,$A$3:$D$465,3,FALSE()))*1000*-1</f>
        <v>-27421000</v>
      </c>
      <c r="P195" s="30" t="n">
        <f aca="false">VLOOKUP(K195,'Power Summary by Day '!$AL$18:$AO$400,3,FALSE())</f>
        <v>-27421154.785325</v>
      </c>
      <c r="Q195" s="82" t="n">
        <f aca="false">O195-P195</f>
        <v>154.7853249982</v>
      </c>
      <c r="R195" s="83" t="n">
        <f aca="false">(VLOOKUP(K195,'BNK Org Sheet'!$A$2:$D$464,4,FALSE()))*1000*-1</f>
        <v>-47560593.0997501</v>
      </c>
      <c r="S195" s="30" t="n">
        <f aca="false">VLOOKUP(K195,CORP!$A$14:$D4717,3,FALSE())</f>
        <v>-53886382.028909</v>
      </c>
      <c r="T195" s="84" t="n">
        <f aca="false">R195-S195</f>
        <v>6325788.92915887</v>
      </c>
      <c r="V195" s="83" t="n">
        <f aca="false">(VLOOKUP(K195,'BNK Org Sheet'!$F$2:$I$464,2,FALSE()))*1000</f>
        <v>-10199209.1093</v>
      </c>
      <c r="W195" s="30" t="n">
        <f aca="false">VLOOKUP(K195,'NG Summary by Day'!$T$20:$W$486,4,FALSE())</f>
        <v>-10199209.1093</v>
      </c>
      <c r="X195" s="85" t="n">
        <f aca="false">V195-W195</f>
        <v>0</v>
      </c>
      <c r="Y195" s="83" t="n">
        <f aca="false">VLOOKUP(K195,'BNK Org Sheet'!$F$2:$I$464,3,FALSE())*1000</f>
        <v>-15316532.6018556</v>
      </c>
      <c r="Z195" s="30" t="n">
        <f aca="false">VLOOKUP(K195,'Power Summary by Day '!$AL$18:$AO$400,4,FALSE())</f>
        <v>-2125909559296.67</v>
      </c>
      <c r="AA195" s="82" t="n">
        <f aca="false">Y195-Z195</f>
        <v>2125894242764.07</v>
      </c>
      <c r="AB195" s="83" t="n">
        <f aca="false">VLOOKUP(K195,'BNK Org Sheet'!$F$2:$I$464,4,FALSE())*1000</f>
        <v>-29148223.1138951</v>
      </c>
      <c r="AC195" s="30" t="n">
        <f aca="false">VLOOKUP(K195,'NG Summary by Day'!$AG$20:$AJ$532,4,FALSE())</f>
        <v>-2125921641654.8</v>
      </c>
      <c r="AD195" s="85" t="n">
        <f aca="false">AB195-AC195</f>
        <v>2125892493431.69</v>
      </c>
    </row>
    <row r="196" customFormat="false" ht="12.75" hidden="false" customHeight="false" outlineLevel="0" collapsed="false">
      <c r="A196" s="48" t="n">
        <v>36803</v>
      </c>
      <c r="B196" s="61" t="n">
        <v>37681.16119</v>
      </c>
      <c r="C196" s="61" t="n">
        <v>25237.88909</v>
      </c>
      <c r="D196" s="61" t="n">
        <v>49251.9349164581</v>
      </c>
      <c r="E196" s="61"/>
      <c r="F196" s="61" t="n">
        <v>-20324.8237513</v>
      </c>
      <c r="G196" s="61" t="n">
        <v>-5267.60518367506</v>
      </c>
      <c r="H196" s="61" t="n">
        <v>-17747.7258661075</v>
      </c>
      <c r="J196" s="75" t="n">
        <v>36808</v>
      </c>
      <c r="K196" s="76" t="n">
        <v>36808</v>
      </c>
      <c r="L196" s="83" t="n">
        <f aca="false">(VLOOKUP(K196,$A$3:$D$465,2,FALSE())*1000*-1)</f>
        <v>-43476000</v>
      </c>
      <c r="M196" s="30" t="n">
        <f aca="false">VLOOKUP(K196,'NG Summary by Day'!$L$21:$N$480,3,FALSE())</f>
        <v>-43475917.1049534</v>
      </c>
      <c r="N196" s="82" t="n">
        <f aca="false">L196-M196</f>
        <v>-82.8950465992093</v>
      </c>
      <c r="O196" s="83" t="n">
        <f aca="false">(VLOOKUP(K196,$A$3:$D$465,3,FALSE()))*1000*-1</f>
        <v>-24785000</v>
      </c>
      <c r="P196" s="30" t="n">
        <f aca="false">VLOOKUP(K196,'Power Summary by Day '!$AL$18:$AO$400,3,FALSE())</f>
        <v>-24784634.213914</v>
      </c>
      <c r="Q196" s="82" t="n">
        <f aca="false">O196-P196</f>
        <v>-365.786086000502</v>
      </c>
      <c r="R196" s="83" t="n">
        <f aca="false">(VLOOKUP(K196,'BNK Org Sheet'!$A$2:$D$464,4,FALSE()))*1000*-1</f>
        <v>-53619044.6949589</v>
      </c>
      <c r="S196" s="30" t="n">
        <f aca="false">VLOOKUP(K196,CORP!$A$14:$D4718,3,FALSE())</f>
        <v>-54870854.5939373</v>
      </c>
      <c r="T196" s="84" t="n">
        <f aca="false">R196-S196</f>
        <v>1251809.8989784</v>
      </c>
      <c r="V196" s="83" t="n">
        <f aca="false">(VLOOKUP(K196,'BNK Org Sheet'!$F$2:$I$464,2,FALSE()))*1000</f>
        <v>7396059.547</v>
      </c>
      <c r="W196" s="30" t="n">
        <f aca="false">VLOOKUP(K196,'NG Summary by Day'!$T$20:$W$486,4,FALSE())</f>
        <v>7396059.547</v>
      </c>
      <c r="X196" s="85" t="n">
        <f aca="false">V196-W196</f>
        <v>0</v>
      </c>
      <c r="Y196" s="83" t="n">
        <f aca="false">VLOOKUP(K196,'BNK Org Sheet'!$F$2:$I$464,3,FALSE())*1000</f>
        <v>3602306.60104938</v>
      </c>
      <c r="Z196" s="30" t="n">
        <f aca="false">VLOOKUP(K196,'Power Summary by Day '!$AL$18:$AO$400,4,FALSE())</f>
        <v>3602306.60104938</v>
      </c>
      <c r="AA196" s="82" t="n">
        <f aca="false">Y196-Z196</f>
        <v>0</v>
      </c>
      <c r="AB196" s="83" t="n">
        <f aca="false">VLOOKUP(K196,'BNK Org Sheet'!$F$2:$I$464,4,FALSE())*1000</f>
        <v>25828235.080998</v>
      </c>
      <c r="AC196" s="30" t="n">
        <f aca="false">VLOOKUP(K196,'NG Summary by Day'!$AG$20:$AJ$532,4,FALSE())</f>
        <v>20941684.8667509</v>
      </c>
      <c r="AD196" s="85" t="n">
        <f aca="false">AB196-AC196</f>
        <v>4886550.2142471</v>
      </c>
    </row>
    <row r="197" customFormat="false" ht="12.75" hidden="false" customHeight="false" outlineLevel="0" collapsed="false">
      <c r="A197" s="48" t="n">
        <v>36804</v>
      </c>
      <c r="B197" s="61" t="n">
        <v>40462</v>
      </c>
      <c r="C197" s="61" t="n">
        <v>24547</v>
      </c>
      <c r="D197" s="61" t="n">
        <v>50979.2563598176</v>
      </c>
      <c r="E197" s="61"/>
      <c r="F197" s="61" t="n">
        <v>-3890.18162850001</v>
      </c>
      <c r="G197" s="61" t="n">
        <v>-17500.3206166612</v>
      </c>
      <c r="H197" s="61" t="n">
        <v>-29098.1974337353</v>
      </c>
      <c r="J197" s="75" t="n">
        <v>36809</v>
      </c>
      <c r="K197" s="76" t="n">
        <v>36809</v>
      </c>
      <c r="L197" s="83" t="n">
        <f aca="false">(VLOOKUP(K197,$A$3:$D$465,2,FALSE())*1000*-1)</f>
        <v>-44251000</v>
      </c>
      <c r="M197" s="30" t="n">
        <f aca="false">VLOOKUP(K197,'NG Summary by Day'!$L$21:$N$480,3,FALSE())</f>
        <v>-44253257.0289276</v>
      </c>
      <c r="N197" s="82" t="n">
        <f aca="false">L197-M197</f>
        <v>2257.02892759442</v>
      </c>
      <c r="O197" s="83" t="n">
        <f aca="false">(VLOOKUP(K197,$A$3:$D$465,3,FALSE()))*1000*-1</f>
        <v>-24842000</v>
      </c>
      <c r="P197" s="30" t="n">
        <f aca="false">VLOOKUP(K197,'Power Summary by Day '!$AL$18:$AO$400,3,FALSE())</f>
        <v>-24841787.0769866</v>
      </c>
      <c r="Q197" s="82" t="n">
        <f aca="false">O197-P197</f>
        <v>-212.923013400286</v>
      </c>
      <c r="R197" s="83" t="n">
        <f aca="false">(VLOOKUP(K197,'BNK Org Sheet'!$A$2:$D$464,4,FALSE()))*1000*-1</f>
        <v>-53951635.5637158</v>
      </c>
      <c r="S197" s="30" t="n">
        <f aca="false">VLOOKUP(K197,CORP!$A$14:$D4719,3,FALSE())</f>
        <v>-52403358.8111775</v>
      </c>
      <c r="T197" s="84" t="n">
        <f aca="false">R197-S197</f>
        <v>-1548276.75253827</v>
      </c>
      <c r="V197" s="83" t="n">
        <f aca="false">(VLOOKUP(K197,'BNK Org Sheet'!$F$2:$I$464,2,FALSE()))*1000</f>
        <v>-9818156.6469</v>
      </c>
      <c r="W197" s="30" t="n">
        <f aca="false">VLOOKUP(K197,'NG Summary by Day'!$T$20:$W$486,4,FALSE())</f>
        <v>-9818156.6469</v>
      </c>
      <c r="X197" s="85" t="n">
        <f aca="false">V197-W197</f>
        <v>0</v>
      </c>
      <c r="Y197" s="83" t="n">
        <f aca="false">VLOOKUP(K197,'BNK Org Sheet'!$F$2:$I$464,3,FALSE())*1000</f>
        <v>-7961951.83015015</v>
      </c>
      <c r="Z197" s="30" t="n">
        <f aca="false">VLOOKUP(K197,'Power Summary by Day '!$AL$18:$AO$400,4,FALSE())</f>
        <v>-7961951.83015015</v>
      </c>
      <c r="AA197" s="82" t="n">
        <f aca="false">Y197-Z197</f>
        <v>0</v>
      </c>
      <c r="AB197" s="83" t="n">
        <f aca="false">VLOOKUP(K197,'BNK Org Sheet'!$F$2:$I$464,4,FALSE())*1000</f>
        <v>12999592.0782977</v>
      </c>
      <c r="AC197" s="30" t="n">
        <f aca="false">VLOOKUP(K197,'NG Summary by Day'!$AG$20:$AJ$532,4,FALSE())</f>
        <v>-3480705.64195988</v>
      </c>
      <c r="AD197" s="85" t="n">
        <f aca="false">AB197-AC197</f>
        <v>16480297.7202576</v>
      </c>
    </row>
    <row r="198" customFormat="false" ht="12.75" hidden="false" customHeight="false" outlineLevel="0" collapsed="false">
      <c r="A198" s="48" t="n">
        <v>36805</v>
      </c>
      <c r="B198" s="61" t="n">
        <v>34098</v>
      </c>
      <c r="C198" s="61" t="n">
        <v>27421</v>
      </c>
      <c r="D198" s="61" t="n">
        <v>47560.5930997501</v>
      </c>
      <c r="E198" s="61"/>
      <c r="F198" s="61" t="n">
        <v>-10199.2091093</v>
      </c>
      <c r="G198" s="61" t="n">
        <v>-15316.5326018556</v>
      </c>
      <c r="H198" s="61" t="n">
        <v>-29148.2231138951</v>
      </c>
      <c r="J198" s="75" t="n">
        <v>36810</v>
      </c>
      <c r="K198" s="76" t="n">
        <v>36810</v>
      </c>
      <c r="L198" s="83" t="n">
        <f aca="false">(VLOOKUP(K198,$A$3:$D$465,2,FALSE())*1000*-1)</f>
        <v>-38394000</v>
      </c>
      <c r="M198" s="30" t="n">
        <f aca="false">VLOOKUP(K198,'NG Summary by Day'!$L$21:$N$480,3,FALSE())</f>
        <v>-38394305.3281591</v>
      </c>
      <c r="N198" s="82" t="n">
        <f aca="false">L198-M198</f>
        <v>305.328159101307</v>
      </c>
      <c r="O198" s="83" t="n">
        <f aca="false">(VLOOKUP(K198,$A$3:$D$465,3,FALSE()))*1000*-1</f>
        <v>-25326000</v>
      </c>
      <c r="P198" s="30" t="n">
        <f aca="false">VLOOKUP(K198,'Power Summary by Day '!$AL$18:$AO$400,3,FALSE())</f>
        <v>-25325885.2584565</v>
      </c>
      <c r="Q198" s="82" t="n">
        <f aca="false">O198-P198</f>
        <v>-114.74154349789</v>
      </c>
      <c r="R198" s="83" t="n">
        <f aca="false">(VLOOKUP(K198,'BNK Org Sheet'!$A$2:$D$464,4,FALSE()))*1000*-1</f>
        <v>-49699800.0398392</v>
      </c>
      <c r="S198" s="30" t="n">
        <f aca="false">VLOOKUP(K198,CORP!$A$14:$D4720,3,FALSE())</f>
        <v>-46629910.9810711</v>
      </c>
      <c r="T198" s="84" t="n">
        <f aca="false">R198-S198</f>
        <v>-3069889.05876809</v>
      </c>
      <c r="V198" s="83" t="n">
        <f aca="false">(VLOOKUP(K198,'BNK Org Sheet'!$F$2:$I$464,2,FALSE()))*1000</f>
        <v>25705082.2716</v>
      </c>
      <c r="W198" s="30" t="n">
        <f aca="false">VLOOKUP(K198,'NG Summary by Day'!$T$20:$W$486,4,FALSE())</f>
        <v>25705082.2716</v>
      </c>
      <c r="X198" s="85" t="n">
        <f aca="false">V198-W198</f>
        <v>0</v>
      </c>
      <c r="Y198" s="83" t="n">
        <f aca="false">VLOOKUP(K198,'BNK Org Sheet'!$F$2:$I$464,3,FALSE())*1000</f>
        <v>1667330.91373616</v>
      </c>
      <c r="Z198" s="30" t="n">
        <f aca="false">VLOOKUP(K198,'Power Summary by Day '!$AL$18:$AO$400,4,FALSE())</f>
        <v>1667330.91373616</v>
      </c>
      <c r="AA198" s="82" t="n">
        <f aca="false">Y198-Z198</f>
        <v>0</v>
      </c>
      <c r="AB198" s="83" t="n">
        <f aca="false">VLOOKUP(K198,'BNK Org Sheet'!$F$2:$I$464,4,FALSE())*1000</f>
        <v>37202156.6574347</v>
      </c>
      <c r="AC198" s="30" t="n">
        <f aca="false">VLOOKUP(K198,'NG Summary by Day'!$AG$20:$AJ$532,4,FALSE())</f>
        <v>36131719.5195969</v>
      </c>
      <c r="AD198" s="85" t="n">
        <f aca="false">AB198-AC198</f>
        <v>1070437.13783778</v>
      </c>
    </row>
    <row r="199" customFormat="false" ht="12.75" hidden="false" customHeight="false" outlineLevel="0" collapsed="false">
      <c r="A199" s="48" t="n">
        <v>36808</v>
      </c>
      <c r="B199" s="61" t="n">
        <v>43476</v>
      </c>
      <c r="C199" s="61" t="n">
        <v>24785</v>
      </c>
      <c r="D199" s="61" t="n">
        <v>53619.0446949589</v>
      </c>
      <c r="E199" s="61"/>
      <c r="F199" s="61" t="n">
        <v>7396.059547</v>
      </c>
      <c r="G199" s="61" t="n">
        <v>3602.30660104938</v>
      </c>
      <c r="H199" s="61" t="n">
        <v>25828.235080998</v>
      </c>
      <c r="J199" s="75" t="n">
        <v>36811</v>
      </c>
      <c r="K199" s="76" t="n">
        <v>36811</v>
      </c>
      <c r="L199" s="83" t="n">
        <f aca="false">(VLOOKUP(K199,$A$3:$D$465,2,FALSE())*1000*-1)</f>
        <v>-34705000</v>
      </c>
      <c r="M199" s="30" t="n">
        <f aca="false">VLOOKUP(K199,'NG Summary by Day'!$L$21:$N$480,3,FALSE())</f>
        <v>-34705092.0913879</v>
      </c>
      <c r="N199" s="82" t="n">
        <f aca="false">L199-M199</f>
        <v>92.0913878977299</v>
      </c>
      <c r="O199" s="83" t="n">
        <f aca="false">(VLOOKUP(K199,$A$3:$D$465,3,FALSE()))*1000*-1</f>
        <v>-25038000</v>
      </c>
      <c r="P199" s="30" t="n">
        <f aca="false">VLOOKUP(K199,'Power Summary by Day '!$AL$18:$AO$400,3,FALSE())</f>
        <v>-25038336.3825204</v>
      </c>
      <c r="Q199" s="82" t="n">
        <f aca="false">O199-P199</f>
        <v>336.382520399988</v>
      </c>
      <c r="R199" s="83" t="n">
        <f aca="false">(VLOOKUP(K199,'BNK Org Sheet'!$A$2:$D$464,4,FALSE()))*1000*-1</f>
        <v>-46686699.8405327</v>
      </c>
      <c r="S199" s="30" t="n">
        <f aca="false">VLOOKUP(K199,CORP!$A$14:$D4721,3,FALSE())</f>
        <v>-43387265.7677338</v>
      </c>
      <c r="T199" s="84" t="n">
        <f aca="false">R199-S199</f>
        <v>-3299434.07279894</v>
      </c>
      <c r="V199" s="83" t="n">
        <f aca="false">(VLOOKUP(K199,'BNK Org Sheet'!$F$2:$I$464,2,FALSE()))*1000</f>
        <v>26020510.9866</v>
      </c>
      <c r="W199" s="30" t="n">
        <f aca="false">VLOOKUP(K199,'NG Summary by Day'!$T$20:$W$486,4,FALSE())</f>
        <v>26020510.9866</v>
      </c>
      <c r="X199" s="85" t="n">
        <f aca="false">V199-W199</f>
        <v>0</v>
      </c>
      <c r="Y199" s="83" t="n">
        <f aca="false">VLOOKUP(K199,'BNK Org Sheet'!$F$2:$I$464,3,FALSE())*1000</f>
        <v>24480903.2901298</v>
      </c>
      <c r="Z199" s="30" t="n">
        <f aca="false">VLOOKUP(K199,'Power Summary by Day '!$AL$18:$AO$400,4,FALSE())</f>
        <v>24480903.2901298</v>
      </c>
      <c r="AA199" s="82" t="n">
        <f aca="false">Y199-Z199</f>
        <v>0</v>
      </c>
      <c r="AB199" s="83" t="n">
        <f aca="false">VLOOKUP(K199,'BNK Org Sheet'!$F$2:$I$464,4,FALSE())*1000</f>
        <v>68073241.4037117</v>
      </c>
      <c r="AC199" s="30" t="n">
        <f aca="false">VLOOKUP(K199,'NG Summary by Day'!$AG$20:$AJ$532,4,FALSE())</f>
        <v>72286015.5956327</v>
      </c>
      <c r="AD199" s="85" t="n">
        <f aca="false">AB199-AC199</f>
        <v>-4212774.19192103</v>
      </c>
    </row>
    <row r="200" customFormat="false" ht="12.75" hidden="false" customHeight="false" outlineLevel="0" collapsed="false">
      <c r="A200" s="48" t="n">
        <v>36809</v>
      </c>
      <c r="B200" s="61" t="n">
        <v>44251</v>
      </c>
      <c r="C200" s="61" t="n">
        <v>24842</v>
      </c>
      <c r="D200" s="61" t="n">
        <v>53951.6355637158</v>
      </c>
      <c r="E200" s="61"/>
      <c r="F200" s="61" t="n">
        <v>-9818.1566469</v>
      </c>
      <c r="G200" s="61" t="n">
        <v>-7961.95183015015</v>
      </c>
      <c r="H200" s="61" t="n">
        <v>12999.5920782977</v>
      </c>
      <c r="J200" s="75" t="n">
        <v>36812</v>
      </c>
      <c r="K200" s="76" t="n">
        <v>36812</v>
      </c>
      <c r="L200" s="83" t="n">
        <f aca="false">(VLOOKUP(K200,$A$3:$D$465,2,FALSE())*1000*-1)</f>
        <v>-59858000</v>
      </c>
      <c r="M200" s="30" t="n">
        <f aca="false">VLOOKUP(K200,'NG Summary by Day'!$L$21:$N$480,3,FALSE())</f>
        <v>-59858279.8080951</v>
      </c>
      <c r="N200" s="82" t="n">
        <f aca="false">L200-M200</f>
        <v>279.808095104992</v>
      </c>
      <c r="O200" s="83" t="n">
        <f aca="false">(VLOOKUP(K200,$A$3:$D$465,3,FALSE()))*1000*-1</f>
        <v>-24945000</v>
      </c>
      <c r="P200" s="30" t="n">
        <f aca="false">VLOOKUP(K200,'Power Summary by Day '!$AL$18:$AO$400,3,FALSE())</f>
        <v>-24945411.7849745</v>
      </c>
      <c r="Q200" s="82" t="n">
        <f aca="false">O200-P200</f>
        <v>411.784974500537</v>
      </c>
      <c r="R200" s="83" t="n">
        <f aca="false">(VLOOKUP(K200,'BNK Org Sheet'!$A$2:$D$464,4,FALSE()))*1000*-1</f>
        <v>-67418115.8517501</v>
      </c>
      <c r="S200" s="30" t="n">
        <f aca="false">VLOOKUP(K200,CORP!$A$14:$D4722,3,FALSE())</f>
        <v>-62411446.1357763</v>
      </c>
      <c r="T200" s="84" t="n">
        <f aca="false">R200-S200</f>
        <v>-5006669.71597382</v>
      </c>
      <c r="V200" s="83" t="n">
        <f aca="false">(VLOOKUP(K200,'BNK Org Sheet'!$F$2:$I$464,2,FALSE()))*1000</f>
        <v>-8673220.0026</v>
      </c>
      <c r="W200" s="30" t="n">
        <f aca="false">VLOOKUP(K200,'NG Summary by Day'!$T$20:$W$486,4,FALSE())</f>
        <v>-8673220.0026</v>
      </c>
      <c r="X200" s="85" t="n">
        <f aca="false">V200-W200</f>
        <v>0</v>
      </c>
      <c r="Y200" s="83" t="n">
        <f aca="false">VLOOKUP(K200,'BNK Org Sheet'!$F$2:$I$464,3,FALSE())*1000</f>
        <v>-5266916.79569621</v>
      </c>
      <c r="Z200" s="30" t="n">
        <f aca="false">VLOOKUP(K200,'Power Summary by Day '!$AL$18:$AO$400,4,FALSE())</f>
        <v>-5266916.79569621</v>
      </c>
      <c r="AA200" s="82" t="n">
        <f aca="false">Y200-Z200</f>
        <v>0</v>
      </c>
      <c r="AB200" s="83" t="n">
        <f aca="false">VLOOKUP(K200,'BNK Org Sheet'!$F$2:$I$464,4,FALSE())*1000</f>
        <v>-25262554.9191245</v>
      </c>
      <c r="AC200" s="30" t="n">
        <f aca="false">VLOOKUP(K200,'NG Summary by Day'!$AG$20:$AJ$532,4,FALSE())</f>
        <v>-24120858.0091224</v>
      </c>
      <c r="AD200" s="85" t="n">
        <f aca="false">AB200-AC200</f>
        <v>-1141696.91000214</v>
      </c>
    </row>
    <row r="201" customFormat="false" ht="12.75" hidden="false" customHeight="false" outlineLevel="0" collapsed="false">
      <c r="A201" s="48" t="n">
        <v>36810</v>
      </c>
      <c r="B201" s="61" t="n">
        <v>38394</v>
      </c>
      <c r="C201" s="61" t="n">
        <v>25326</v>
      </c>
      <c r="D201" s="61" t="n">
        <v>49699.8000398392</v>
      </c>
      <c r="E201" s="61"/>
      <c r="F201" s="61" t="n">
        <v>25705.0822716</v>
      </c>
      <c r="G201" s="61" t="n">
        <v>1667.33091373616</v>
      </c>
      <c r="H201" s="61" t="n">
        <v>37202.1566574347</v>
      </c>
      <c r="J201" s="75" t="n">
        <v>36815</v>
      </c>
      <c r="K201" s="76" t="n">
        <v>36815</v>
      </c>
      <c r="L201" s="83" t="n">
        <f aca="false">(VLOOKUP(K201,$A$3:$D$465,2,FALSE())*1000*-1)</f>
        <v>-48090000</v>
      </c>
      <c r="M201" s="30" t="n">
        <f aca="false">VLOOKUP(K201,'NG Summary by Day'!$L$21:$N$480,3,FALSE())</f>
        <v>-48090174.2534614</v>
      </c>
      <c r="N201" s="82" t="n">
        <f aca="false">L201-M201</f>
        <v>174.253461405635</v>
      </c>
      <c r="O201" s="83" t="n">
        <f aca="false">(VLOOKUP(K201,$A$3:$D$465,3,FALSE()))*1000*-1</f>
        <v>-25171000</v>
      </c>
      <c r="P201" s="30" t="n">
        <f aca="false">VLOOKUP(K201,'Power Summary by Day '!$AL$18:$AO$400,3,FALSE())</f>
        <v>-25171129.8096335</v>
      </c>
      <c r="Q201" s="82" t="n">
        <f aca="false">O201-P201</f>
        <v>129.809633497149</v>
      </c>
      <c r="R201" s="83" t="n">
        <f aca="false">(VLOOKUP(K201,'BNK Org Sheet'!$A$2:$D$464,4,FALSE()))*1000*-1</f>
        <v>-57221686.1425806</v>
      </c>
      <c r="S201" s="30" t="n">
        <f aca="false">VLOOKUP(K201,CORP!$A$14:$D4723,3,FALSE())</f>
        <v>-53790996.7587154</v>
      </c>
      <c r="T201" s="84" t="n">
        <f aca="false">R201-S201</f>
        <v>-3430689.38386519</v>
      </c>
      <c r="V201" s="83" t="n">
        <f aca="false">(VLOOKUP(K201,'BNK Org Sheet'!$F$2:$I$464,2,FALSE()))*1000</f>
        <v>-26376102.9461</v>
      </c>
      <c r="W201" s="30" t="n">
        <f aca="false">VLOOKUP(K201,'NG Summary by Day'!$T$20:$W$486,4,FALSE())</f>
        <v>-26376102.9461</v>
      </c>
      <c r="X201" s="85" t="n">
        <f aca="false">V201-W201</f>
        <v>0</v>
      </c>
      <c r="Y201" s="83" t="n">
        <f aca="false">VLOOKUP(K201,'BNK Org Sheet'!$F$2:$I$464,3,FALSE())*1000</f>
        <v>-8184160.71206985</v>
      </c>
      <c r="Z201" s="30" t="n">
        <f aca="false">VLOOKUP(K201,'Power Summary by Day '!$AL$18:$AO$400,4,FALSE())</f>
        <v>-8184160.71206985</v>
      </c>
      <c r="AA201" s="82" t="n">
        <f aca="false">Y201-Z201</f>
        <v>0</v>
      </c>
      <c r="AB201" s="83" t="n">
        <f aca="false">VLOOKUP(K201,'BNK Org Sheet'!$F$2:$I$464,4,FALSE())*1000</f>
        <v>-49210827.5555184</v>
      </c>
      <c r="AC201" s="30" t="n">
        <f aca="false">VLOOKUP(K201,'NG Summary by Day'!$AG$20:$AJ$532,4,FALSE())</f>
        <v>-47136772.0965129</v>
      </c>
      <c r="AD201" s="85" t="n">
        <f aca="false">AB201-AC201</f>
        <v>-2074055.45900545</v>
      </c>
    </row>
    <row r="202" customFormat="false" ht="12.75" hidden="false" customHeight="false" outlineLevel="0" collapsed="false">
      <c r="A202" s="48" t="n">
        <v>36811</v>
      </c>
      <c r="B202" s="61" t="n">
        <v>34705</v>
      </c>
      <c r="C202" s="61" t="n">
        <v>25038</v>
      </c>
      <c r="D202" s="61" t="n">
        <v>46686.6998405327</v>
      </c>
      <c r="E202" s="61"/>
      <c r="F202" s="61" t="n">
        <v>26020.5109866</v>
      </c>
      <c r="G202" s="61" t="n">
        <v>24480.9032901298</v>
      </c>
      <c r="H202" s="61" t="n">
        <v>68073.2414037117</v>
      </c>
      <c r="J202" s="75" t="n">
        <v>36816</v>
      </c>
      <c r="K202" s="76" t="n">
        <v>36816</v>
      </c>
      <c r="L202" s="83" t="n">
        <f aca="false">(VLOOKUP(K202,$A$3:$D$465,2,FALSE())*1000*-1)</f>
        <v>-38694000</v>
      </c>
      <c r="M202" s="30" t="n">
        <f aca="false">VLOOKUP(K202,'NG Summary by Day'!$L$21:$N$480,3,FALSE())</f>
        <v>-38694075.8631096</v>
      </c>
      <c r="N202" s="82" t="n">
        <f aca="false">L202-M202</f>
        <v>75.8631095960736</v>
      </c>
      <c r="O202" s="83" t="n">
        <f aca="false">(VLOOKUP(K202,$A$3:$D$465,3,FALSE()))*1000*-1</f>
        <v>-24074000</v>
      </c>
      <c r="P202" s="30" t="n">
        <f aca="false">VLOOKUP(K202,'Power Summary by Day '!$AL$18:$AO$400,3,FALSE())</f>
        <v>-24073919.3264252</v>
      </c>
      <c r="Q202" s="82" t="n">
        <f aca="false">O202-P202</f>
        <v>-80.6735748015344</v>
      </c>
      <c r="R202" s="83" t="n">
        <f aca="false">(VLOOKUP(K202,'BNK Org Sheet'!$A$2:$D$464,4,FALSE()))*1000*-1</f>
        <v>-49122614.40518</v>
      </c>
      <c r="S202" s="30" t="n">
        <f aca="false">VLOOKUP(K202,CORP!$A$14:$D4724,3,FALSE())</f>
        <v>-45753486.8322649</v>
      </c>
      <c r="T202" s="84" t="n">
        <f aca="false">R202-S202</f>
        <v>-3369127.57291512</v>
      </c>
      <c r="V202" s="83" t="n">
        <f aca="false">(VLOOKUP(K202,'BNK Org Sheet'!$F$2:$I$464,2,FALSE()))*1000</f>
        <v>2173689.21820001</v>
      </c>
      <c r="W202" s="30" t="n">
        <f aca="false">VLOOKUP(K202,'NG Summary by Day'!$T$20:$W$486,4,FALSE())</f>
        <v>2173689.21820001</v>
      </c>
      <c r="X202" s="85" t="n">
        <f aca="false">V202-W202</f>
        <v>0</v>
      </c>
      <c r="Y202" s="83" t="n">
        <f aca="false">VLOOKUP(K202,'BNK Org Sheet'!$F$2:$I$464,3,FALSE())*1000</f>
        <v>-6705191.49006787</v>
      </c>
      <c r="Z202" s="30" t="n">
        <f aca="false">VLOOKUP(K202,'Power Summary by Day '!$AL$18:$AO$400,4,FALSE())</f>
        <v>-6705191.49006787</v>
      </c>
      <c r="AA202" s="82" t="n">
        <f aca="false">Y202-Z202</f>
        <v>0</v>
      </c>
      <c r="AB202" s="83" t="n">
        <f aca="false">VLOOKUP(K202,'BNK Org Sheet'!$F$2:$I$464,4,FALSE())*1000</f>
        <v>-6871834.21598856</v>
      </c>
      <c r="AC202" s="30" t="n">
        <f aca="false">VLOOKUP(K202,'NG Summary by Day'!$AG$20:$AJ$532,4,FALSE())</f>
        <v>-3879590.34192562</v>
      </c>
      <c r="AD202" s="85" t="n">
        <f aca="false">AB202-AC202</f>
        <v>-2992243.87406294</v>
      </c>
    </row>
    <row r="203" customFormat="false" ht="12.75" hidden="false" customHeight="false" outlineLevel="0" collapsed="false">
      <c r="A203" s="48" t="n">
        <v>36812</v>
      </c>
      <c r="B203" s="61" t="n">
        <v>59858</v>
      </c>
      <c r="C203" s="61" t="n">
        <v>24945</v>
      </c>
      <c r="D203" s="61" t="n">
        <v>67418.1158517501</v>
      </c>
      <c r="E203" s="61"/>
      <c r="F203" s="61" t="n">
        <v>-8673.2200026</v>
      </c>
      <c r="G203" s="61" t="n">
        <v>-5266.91679569621</v>
      </c>
      <c r="H203" s="61" t="n">
        <v>-25262.5549191245</v>
      </c>
      <c r="J203" s="75" t="n">
        <v>36817</v>
      </c>
      <c r="K203" s="76" t="n">
        <v>36817</v>
      </c>
      <c r="L203" s="83" t="n">
        <f aca="false">(VLOOKUP(K203,$A$3:$D$465,2,FALSE())*1000*-1)</f>
        <v>-37320000</v>
      </c>
      <c r="M203" s="30" t="n">
        <f aca="false">VLOOKUP(K203,'NG Summary by Day'!$L$21:$N$480,3,FALSE())</f>
        <v>-37513010.5556345</v>
      </c>
      <c r="N203" s="82" t="n">
        <f aca="false">L203-M203</f>
        <v>193010.555634499</v>
      </c>
      <c r="O203" s="83" t="n">
        <f aca="false">(VLOOKUP(K203,$A$3:$D$465,3,FALSE()))*1000*-1</f>
        <v>-24813000</v>
      </c>
      <c r="P203" s="30" t="n">
        <f aca="false">VLOOKUP(K203,'Power Summary by Day '!$AL$18:$AO$400,3,FALSE())</f>
        <v>-24836363.4059584</v>
      </c>
      <c r="Q203" s="82" t="n">
        <f aca="false">O203-P203</f>
        <v>23363.4059583992</v>
      </c>
      <c r="R203" s="83" t="n">
        <f aca="false">(VLOOKUP(K203,'BNK Org Sheet'!$A$2:$D$464,4,FALSE()))*1000*-1</f>
        <v>-48371653.6930463</v>
      </c>
      <c r="S203" s="30" t="n">
        <f aca="false">VLOOKUP(K203,CORP!$A$14:$D4725,3,FALSE())</f>
        <v>-44626848.6970988</v>
      </c>
      <c r="T203" s="84" t="n">
        <f aca="false">R203-S203</f>
        <v>-3744804.9959475</v>
      </c>
      <c r="V203" s="83" t="n">
        <f aca="false">(VLOOKUP(K203,'BNK Org Sheet'!$F$2:$I$464,2,FALSE()))*1000</f>
        <v>-20839360.5633</v>
      </c>
      <c r="W203" s="30" t="n">
        <f aca="false">VLOOKUP(K203,'NG Summary by Day'!$T$20:$W$486,4,FALSE())</f>
        <v>-20839360.5633</v>
      </c>
      <c r="X203" s="85" t="n">
        <f aca="false">V203-W203</f>
        <v>0</v>
      </c>
      <c r="Y203" s="83" t="n">
        <f aca="false">VLOOKUP(K203,'BNK Org Sheet'!$F$2:$I$464,3,FALSE())*1000</f>
        <v>4145837.65642767</v>
      </c>
      <c r="Z203" s="30" t="n">
        <f aca="false">VLOOKUP(K203,'Power Summary by Day '!$AL$18:$AO$400,4,FALSE())</f>
        <v>4145837.65642768</v>
      </c>
      <c r="AA203" s="82" t="n">
        <f aca="false">Y203-Z203</f>
        <v>0</v>
      </c>
      <c r="AB203" s="83" t="n">
        <f aca="false">VLOOKUP(K203,'BNK Org Sheet'!$F$2:$I$464,4,FALSE())*1000</f>
        <v>-18589524.0290259</v>
      </c>
      <c r="AC203" s="30" t="n">
        <f aca="false">VLOOKUP(K203,'NG Summary by Day'!$AG$20:$AJ$532,4,FALSE())</f>
        <v>-16191259.6666589</v>
      </c>
      <c r="AD203" s="85" t="n">
        <f aca="false">AB203-AC203</f>
        <v>-2398264.36236696</v>
      </c>
    </row>
    <row r="204" customFormat="false" ht="12.75" hidden="false" customHeight="false" outlineLevel="0" collapsed="false">
      <c r="A204" s="48" t="n">
        <v>36815</v>
      </c>
      <c r="B204" s="61" t="n">
        <v>48090</v>
      </c>
      <c r="C204" s="61" t="n">
        <v>25171</v>
      </c>
      <c r="D204" s="61" t="n">
        <v>57221.6861425806</v>
      </c>
      <c r="E204" s="61"/>
      <c r="F204" s="61" t="n">
        <v>-26376.1029461</v>
      </c>
      <c r="G204" s="61" t="n">
        <v>-8184.16071206985</v>
      </c>
      <c r="H204" s="61" t="n">
        <v>-49210.8275555184</v>
      </c>
      <c r="J204" s="75" t="n">
        <v>36818</v>
      </c>
      <c r="K204" s="76" t="n">
        <v>36818</v>
      </c>
      <c r="L204" s="83" t="n">
        <f aca="false">(VLOOKUP(K204,$A$3:$D$465,2,FALSE())*1000*-1)</f>
        <v>-27970000</v>
      </c>
      <c r="M204" s="30" t="n">
        <f aca="false">VLOOKUP(K204,'NG Summary by Day'!$L$21:$N$480,3,FALSE())</f>
        <v>-27969953.9670923</v>
      </c>
      <c r="N204" s="82" t="n">
        <f aca="false">L204-M204</f>
        <v>-46.0329077020288</v>
      </c>
      <c r="O204" s="83" t="n">
        <f aca="false">(VLOOKUP(K204,$A$3:$D$465,3,FALSE()))*1000*-1</f>
        <v>-24385000</v>
      </c>
      <c r="P204" s="30" t="n">
        <f aca="false">VLOOKUP(K204,'Power Summary by Day '!$AL$18:$AO$400,3,FALSE())</f>
        <v>-24385471.9252413</v>
      </c>
      <c r="Q204" s="82" t="n">
        <f aca="false">O204-P204</f>
        <v>471.925241298974</v>
      </c>
      <c r="R204" s="83" t="n">
        <f aca="false">(VLOOKUP(K204,'BNK Org Sheet'!$A$2:$D$464,4,FALSE()))*1000*-1</f>
        <v>-41584450.555466</v>
      </c>
      <c r="S204" s="30" t="n">
        <f aca="false">VLOOKUP(K204,CORP!$A$14:$D4726,3,FALSE())</f>
        <v>-36218702.6587597</v>
      </c>
      <c r="T204" s="84" t="n">
        <f aca="false">R204-S204</f>
        <v>-5365747.89670634</v>
      </c>
      <c r="V204" s="83" t="n">
        <f aca="false">(VLOOKUP(K204,'BNK Org Sheet'!$F$2:$I$464,2,FALSE()))*1000</f>
        <v>-9016289.6763</v>
      </c>
      <c r="W204" s="30" t="n">
        <f aca="false">VLOOKUP(K204,'NG Summary by Day'!$T$20:$W$486,4,FALSE())</f>
        <v>-9016289.6763</v>
      </c>
      <c r="X204" s="85" t="n">
        <f aca="false">V204-W204</f>
        <v>0</v>
      </c>
      <c r="Y204" s="83" t="n">
        <f aca="false">VLOOKUP(K204,'BNK Org Sheet'!$F$2:$I$464,3,FALSE())*1000</f>
        <v>-16320735.8478598</v>
      </c>
      <c r="Z204" s="30" t="n">
        <f aca="false">VLOOKUP(K204,'Power Summary by Day '!$AL$18:$AO$400,4,FALSE())</f>
        <v>-16320735.8478598</v>
      </c>
      <c r="AA204" s="82" t="n">
        <f aca="false">Y204-Z204</f>
        <v>0</v>
      </c>
      <c r="AB204" s="83" t="n">
        <f aca="false">VLOOKUP(K204,'BNK Org Sheet'!$F$2:$I$464,4,FALSE())*1000</f>
        <v>-23347619.8450986</v>
      </c>
      <c r="AC204" s="30" t="n">
        <f aca="false">VLOOKUP(K204,'NG Summary by Day'!$AG$20:$AJ$532,4,FALSE())</f>
        <v>-30917313.1164971</v>
      </c>
      <c r="AD204" s="85" t="n">
        <f aca="false">AB204-AC204</f>
        <v>7569693.27139852</v>
      </c>
    </row>
    <row r="205" customFormat="false" ht="12.75" hidden="false" customHeight="false" outlineLevel="0" collapsed="false">
      <c r="A205" s="48" t="n">
        <v>36816</v>
      </c>
      <c r="B205" s="61" t="n">
        <v>38694</v>
      </c>
      <c r="C205" s="61" t="n">
        <v>24074</v>
      </c>
      <c r="D205" s="61" t="n">
        <v>49122.61440518</v>
      </c>
      <c r="E205" s="61"/>
      <c r="F205" s="61" t="n">
        <v>2173.68921820001</v>
      </c>
      <c r="G205" s="61" t="n">
        <v>-6705.19149006787</v>
      </c>
      <c r="H205" s="61" t="n">
        <v>-6871.83421598856</v>
      </c>
      <c r="J205" s="75" t="n">
        <v>36819</v>
      </c>
      <c r="K205" s="76" t="n">
        <v>36819</v>
      </c>
      <c r="L205" s="83" t="n">
        <f aca="false">(VLOOKUP(K205,$A$3:$D$465,2,FALSE())*1000*-1)</f>
        <v>-26125000</v>
      </c>
      <c r="M205" s="30" t="n">
        <f aca="false">VLOOKUP(K205,'NG Summary by Day'!$L$21:$N$480,3,FALSE())</f>
        <v>-26125026.6986134</v>
      </c>
      <c r="N205" s="82" t="n">
        <f aca="false">L205-M205</f>
        <v>26.6986134015024</v>
      </c>
      <c r="O205" s="83" t="n">
        <f aca="false">(VLOOKUP(K205,$A$3:$D$465,3,FALSE()))*1000*-1</f>
        <v>-24822000</v>
      </c>
      <c r="P205" s="30" t="n">
        <f aca="false">VLOOKUP(K205,'Power Summary by Day '!$AL$18:$AO$400,3,FALSE())</f>
        <v>-24821604.9482374</v>
      </c>
      <c r="Q205" s="82" t="n">
        <f aca="false">O205-P205</f>
        <v>-395.051762599498</v>
      </c>
      <c r="R205" s="83" t="n">
        <f aca="false">(VLOOKUP(K205,'BNK Org Sheet'!$A$2:$D$464,4,FALSE()))*1000*-1</f>
        <v>-41840079.8995413</v>
      </c>
      <c r="S205" s="30" t="n">
        <f aca="false">VLOOKUP(K205,CORP!$A$14:$D4727,3,FALSE())</f>
        <v>-34968814.7484559</v>
      </c>
      <c r="T205" s="84" t="n">
        <f aca="false">R205-S205</f>
        <v>-6871265.1510854</v>
      </c>
      <c r="V205" s="83" t="n">
        <f aca="false">(VLOOKUP(K205,'BNK Org Sheet'!$F$2:$I$464,2,FALSE()))*1000</f>
        <v>7935314.9482</v>
      </c>
      <c r="W205" s="30" t="n">
        <f aca="false">VLOOKUP(K205,'NG Summary by Day'!$T$20:$W$486,4,FALSE())</f>
        <v>7935314.9482</v>
      </c>
      <c r="X205" s="85" t="n">
        <f aca="false">V205-W205</f>
        <v>0</v>
      </c>
      <c r="Y205" s="83" t="n">
        <f aca="false">VLOOKUP(K205,'BNK Org Sheet'!$F$2:$I$464,3,FALSE())*1000</f>
        <v>-14985658.3003586</v>
      </c>
      <c r="Z205" s="30" t="n">
        <f aca="false">VLOOKUP(K205,'Power Summary by Day '!$AL$18:$AO$400,4,FALSE())</f>
        <v>-14985658.3003586</v>
      </c>
      <c r="AA205" s="82" t="n">
        <f aca="false">Y205-Z205</f>
        <v>0</v>
      </c>
      <c r="AB205" s="83" t="n">
        <f aca="false">VLOOKUP(K205,'BNK Org Sheet'!$F$2:$I$464,4,FALSE())*1000</f>
        <v>-1396665.75829861</v>
      </c>
      <c r="AC205" s="30" t="n">
        <f aca="false">VLOOKUP(K205,'NG Summary by Day'!$AG$20:$AJ$532,4,FALSE())</f>
        <v>331331.117115652</v>
      </c>
      <c r="AD205" s="85" t="n">
        <f aca="false">AB205-AC205</f>
        <v>-1727996.87541426</v>
      </c>
    </row>
    <row r="206" customFormat="false" ht="12.75" hidden="false" customHeight="false" outlineLevel="0" collapsed="false">
      <c r="A206" s="48" t="n">
        <v>36817</v>
      </c>
      <c r="B206" s="61" t="n">
        <v>37320</v>
      </c>
      <c r="C206" s="61" t="n">
        <v>24813</v>
      </c>
      <c r="D206" s="61" t="n">
        <v>48371.6536930463</v>
      </c>
      <c r="E206" s="61"/>
      <c r="F206" s="61" t="n">
        <v>-20839.3605633</v>
      </c>
      <c r="G206" s="61" t="n">
        <v>4145.83765642767</v>
      </c>
      <c r="H206" s="61" t="n">
        <v>-18589.5240290259</v>
      </c>
      <c r="J206" s="75" t="n">
        <v>36822</v>
      </c>
      <c r="K206" s="76" t="n">
        <v>36822</v>
      </c>
      <c r="L206" s="83" t="n">
        <f aca="false">(VLOOKUP(K206,$A$3:$D$465,2,FALSE())*1000*-1)</f>
        <v>-29215000</v>
      </c>
      <c r="M206" s="30" t="n">
        <f aca="false">VLOOKUP(K206,'NG Summary by Day'!$L$21:$N$480,3,FALSE())</f>
        <v>-29215363.0670192</v>
      </c>
      <c r="N206" s="82" t="n">
        <f aca="false">L206-M206</f>
        <v>363.067019201815</v>
      </c>
      <c r="O206" s="83" t="n">
        <f aca="false">(VLOOKUP(K206,$A$3:$D$465,3,FALSE()))*1000*-1</f>
        <v>-24768000</v>
      </c>
      <c r="P206" s="30" t="n">
        <f aca="false">VLOOKUP(K206,'Power Summary by Day '!$AL$18:$AO$400,3,FALSE())</f>
        <v>-24767805.6354118</v>
      </c>
      <c r="Q206" s="82" t="n">
        <f aca="false">O206-P206</f>
        <v>-194.364588201046</v>
      </c>
      <c r="R206" s="83" t="n">
        <f aca="false">(VLOOKUP(K206,'BNK Org Sheet'!$A$2:$D$464,4,FALSE()))*1000*-1</f>
        <v>-43266347.9045782</v>
      </c>
      <c r="S206" s="30" t="n">
        <f aca="false">VLOOKUP(K206,CORP!$A$14:$D4728,3,FALSE())</f>
        <v>-36465620.8847519</v>
      </c>
      <c r="T206" s="84" t="n">
        <f aca="false">R206-S206</f>
        <v>-6800727.01982632</v>
      </c>
      <c r="V206" s="83" t="n">
        <f aca="false">(VLOOKUP(K206,'BNK Org Sheet'!$F$2:$I$464,2,FALSE()))*1000</f>
        <v>-1899396.9574</v>
      </c>
      <c r="W206" s="30" t="n">
        <f aca="false">VLOOKUP(K206,'NG Summary by Day'!$T$20:$W$486,4,FALSE())</f>
        <v>-1899396.9574</v>
      </c>
      <c r="X206" s="85" t="n">
        <f aca="false">V206-W206</f>
        <v>0</v>
      </c>
      <c r="Y206" s="83" t="n">
        <f aca="false">VLOOKUP(K206,'BNK Org Sheet'!$F$2:$I$464,3,FALSE())*1000</f>
        <v>-2210674.97441751</v>
      </c>
      <c r="Z206" s="30" t="n">
        <f aca="false">VLOOKUP(K206,'Power Summary by Day '!$AL$18:$AO$400,4,FALSE())</f>
        <v>-2210674.97441751</v>
      </c>
      <c r="AA206" s="82" t="n">
        <f aca="false">Y206-Z206</f>
        <v>0</v>
      </c>
      <c r="AB206" s="83" t="n">
        <f aca="false">VLOOKUP(K206,'BNK Org Sheet'!$F$2:$I$464,4,FALSE())*1000</f>
        <v>-10209918.5673256</v>
      </c>
      <c r="AC206" s="30" t="n">
        <f aca="false">VLOOKUP(K206,'NG Summary by Day'!$AG$20:$AJ$532,4,FALSE())</f>
        <v>-1184409.77126033</v>
      </c>
      <c r="AD206" s="85" t="n">
        <f aca="false">AB206-AC206</f>
        <v>-9025508.7960653</v>
      </c>
    </row>
    <row r="207" customFormat="false" ht="12.75" hidden="false" customHeight="false" outlineLevel="0" collapsed="false">
      <c r="A207" s="48" t="n">
        <v>36818</v>
      </c>
      <c r="B207" s="61" t="n">
        <v>27970</v>
      </c>
      <c r="C207" s="61" t="n">
        <v>24385</v>
      </c>
      <c r="D207" s="61" t="n">
        <v>41584.450555466</v>
      </c>
      <c r="E207" s="61"/>
      <c r="F207" s="61" t="n">
        <v>-9016.2896763</v>
      </c>
      <c r="G207" s="61" t="n">
        <v>-16320.7358478598</v>
      </c>
      <c r="H207" s="61" t="n">
        <v>-23347.6198450986</v>
      </c>
      <c r="J207" s="75" t="n">
        <v>36823</v>
      </c>
      <c r="K207" s="76" t="n">
        <v>36823</v>
      </c>
      <c r="L207" s="83" t="n">
        <f aca="false">(VLOOKUP(K207,$A$3:$D$465,2,FALSE())*1000*-1)</f>
        <v>-25518000</v>
      </c>
      <c r="M207" s="30" t="n">
        <f aca="false">VLOOKUP(K207,'NG Summary by Day'!$L$21:$N$480,3,FALSE())</f>
        <v>-25518099.2796082</v>
      </c>
      <c r="N207" s="82" t="n">
        <f aca="false">L207-M207</f>
        <v>99.2796082012355</v>
      </c>
      <c r="O207" s="83" t="n">
        <f aca="false">(VLOOKUP(K207,$A$3:$D$465,3,FALSE()))*1000*-1</f>
        <v>-23778000</v>
      </c>
      <c r="P207" s="30" t="n">
        <f aca="false">VLOOKUP(K207,'Power Summary by Day '!$AL$18:$AO$400,3,FALSE())</f>
        <v>-23777595.7165983</v>
      </c>
      <c r="Q207" s="82" t="n">
        <f aca="false">O207-P207</f>
        <v>-404.283401701599</v>
      </c>
      <c r="R207" s="83" t="n">
        <f aca="false">(VLOOKUP(K207,'BNK Org Sheet'!$A$2:$D$464,4,FALSE()))*1000*-1</f>
        <v>-39166258.0801383</v>
      </c>
      <c r="S207" s="30" t="n">
        <f aca="false">VLOOKUP(K207,CORP!$A$14:$D4729,3,FALSE())</f>
        <v>-33813156.9204008</v>
      </c>
      <c r="T207" s="84" t="n">
        <f aca="false">R207-S207</f>
        <v>-5353101.15973751</v>
      </c>
      <c r="V207" s="83" t="n">
        <f aca="false">(VLOOKUP(K207,'BNK Org Sheet'!$F$2:$I$464,2,FALSE()))*1000</f>
        <v>-18372237.4167</v>
      </c>
      <c r="W207" s="30" t="n">
        <f aca="false">VLOOKUP(K207,'NG Summary by Day'!$T$20:$W$486,4,FALSE())</f>
        <v>-18372237.4167</v>
      </c>
      <c r="X207" s="85" t="n">
        <f aca="false">V207-W207</f>
        <v>0</v>
      </c>
      <c r="Y207" s="83" t="n">
        <f aca="false">VLOOKUP(K207,'BNK Org Sheet'!$F$2:$I$464,3,FALSE())*1000</f>
        <v>-894002.94437985</v>
      </c>
      <c r="Z207" s="30" t="n">
        <f aca="false">VLOOKUP(K207,'Power Summary by Day '!$AL$18:$AO$400,4,FALSE())</f>
        <v>-894002.944379851</v>
      </c>
      <c r="AA207" s="82" t="n">
        <f aca="false">Y207-Z207</f>
        <v>0</v>
      </c>
      <c r="AB207" s="83" t="n">
        <f aca="false">VLOOKUP(K207,'BNK Org Sheet'!$F$2:$I$464,4,FALSE())*1000</f>
        <v>-25292261.3722732</v>
      </c>
      <c r="AC207" s="30" t="n">
        <f aca="false">VLOOKUP(K207,'NG Summary by Day'!$AG$20:$AJ$532,4,FALSE())</f>
        <v>-22223476.8414681</v>
      </c>
      <c r="AD207" s="85" t="n">
        <f aca="false">AB207-AC207</f>
        <v>-3068784.53080513</v>
      </c>
    </row>
    <row r="208" customFormat="false" ht="12.75" hidden="false" customHeight="false" outlineLevel="0" collapsed="false">
      <c r="A208" s="48" t="n">
        <v>36819</v>
      </c>
      <c r="B208" s="61" t="n">
        <v>26125</v>
      </c>
      <c r="C208" s="61" t="n">
        <v>24822</v>
      </c>
      <c r="D208" s="61" t="n">
        <v>41840.0798995413</v>
      </c>
      <c r="E208" s="61"/>
      <c r="F208" s="61" t="n">
        <v>7935.3149482</v>
      </c>
      <c r="G208" s="61" t="n">
        <v>-14985.6583003586</v>
      </c>
      <c r="H208" s="61" t="n">
        <v>-1396.66575829861</v>
      </c>
      <c r="J208" s="75" t="n">
        <v>36824</v>
      </c>
      <c r="K208" s="76" t="n">
        <v>36824</v>
      </c>
      <c r="L208" s="83" t="n">
        <f aca="false">(VLOOKUP(K208,$A$3:$D$465,2,FALSE())*1000*-1)</f>
        <v>-19315000</v>
      </c>
      <c r="M208" s="30" t="n">
        <f aca="false">VLOOKUP(K208,'NG Summary by Day'!$L$21:$N$480,3,FALSE())</f>
        <v>-19315105.7301334</v>
      </c>
      <c r="N208" s="82" t="n">
        <f aca="false">L208-M208</f>
        <v>105.730133399367</v>
      </c>
      <c r="O208" s="83" t="n">
        <f aca="false">(VLOOKUP(K208,$A$3:$D$465,3,FALSE()))*1000*-1</f>
        <v>-23933000</v>
      </c>
      <c r="P208" s="30" t="n">
        <f aca="false">VLOOKUP(K208,'Power Summary by Day '!$AL$18:$AO$400,3,FALSE())</f>
        <v>-23933237.0350792</v>
      </c>
      <c r="Q208" s="82" t="n">
        <f aca="false">O208-P208</f>
        <v>237.035079199821</v>
      </c>
      <c r="R208" s="83" t="n">
        <f aca="false">(VLOOKUP(K208,'BNK Org Sheet'!$A$2:$D$464,4,FALSE()))*1000*-1</f>
        <v>-35453788.3871386</v>
      </c>
      <c r="S208" s="30" t="n">
        <f aca="false">VLOOKUP(K208,CORP!$A$14:$D4730,3,FALSE())</f>
        <v>-30838015.5014625</v>
      </c>
      <c r="T208" s="84" t="n">
        <f aca="false">R208-S208</f>
        <v>-4615772.88567605</v>
      </c>
      <c r="V208" s="83" t="n">
        <f aca="false">(VLOOKUP(K208,'BNK Org Sheet'!$F$2:$I$464,2,FALSE()))*1000</f>
        <v>-10359901.8452</v>
      </c>
      <c r="W208" s="30" t="n">
        <f aca="false">VLOOKUP(K208,'NG Summary by Day'!$T$20:$W$486,4,FALSE())</f>
        <v>-10359901.8452</v>
      </c>
      <c r="X208" s="85" t="n">
        <f aca="false">V208-W208</f>
        <v>0</v>
      </c>
      <c r="Y208" s="83" t="n">
        <f aca="false">VLOOKUP(K208,'BNK Org Sheet'!$F$2:$I$464,3,FALSE())*1000</f>
        <v>-2817408.74351654</v>
      </c>
      <c r="Z208" s="30" t="n">
        <f aca="false">VLOOKUP(K208,'Power Summary by Day '!$AL$18:$AO$400,4,FALSE())</f>
        <v>-2817408.74351654</v>
      </c>
      <c r="AA208" s="82" t="n">
        <f aca="false">Y208-Z208</f>
        <v>0</v>
      </c>
      <c r="AB208" s="83" t="n">
        <f aca="false">VLOOKUP(K208,'BNK Org Sheet'!$F$2:$I$464,4,FALSE())*1000</f>
        <v>-30120518.6608421</v>
      </c>
      <c r="AC208" s="30" t="n">
        <f aca="false">VLOOKUP(K208,'NG Summary by Day'!$AG$20:$AJ$532,4,FALSE())</f>
        <v>-18594657.3965092</v>
      </c>
      <c r="AD208" s="85" t="n">
        <f aca="false">AB208-AC208</f>
        <v>-11525861.2643329</v>
      </c>
    </row>
    <row r="209" customFormat="false" ht="12.75" hidden="false" customHeight="false" outlineLevel="0" collapsed="false">
      <c r="A209" s="48" t="n">
        <v>36822</v>
      </c>
      <c r="B209" s="61" t="n">
        <v>29215</v>
      </c>
      <c r="C209" s="61" t="n">
        <v>24768</v>
      </c>
      <c r="D209" s="61" t="n">
        <v>43266.3479045782</v>
      </c>
      <c r="E209" s="61"/>
      <c r="F209" s="61" t="n">
        <v>-1899.3969574</v>
      </c>
      <c r="G209" s="61" t="n">
        <v>-2210.67497441751</v>
      </c>
      <c r="H209" s="61" t="n">
        <v>-10209.9185673256</v>
      </c>
      <c r="J209" s="75" t="n">
        <v>36825</v>
      </c>
      <c r="K209" s="76" t="n">
        <v>36825</v>
      </c>
      <c r="L209" s="83" t="n">
        <f aca="false">(VLOOKUP(K209,$A$3:$D$465,2,FALSE())*1000*-1)</f>
        <v>-18619000</v>
      </c>
      <c r="M209" s="30" t="n">
        <f aca="false">VLOOKUP(K209,'NG Summary by Day'!$L$21:$N$480,3,FALSE())</f>
        <v>-18618772.9581272</v>
      </c>
      <c r="N209" s="82" t="n">
        <f aca="false">L209-M209</f>
        <v>-227.041872799397</v>
      </c>
      <c r="O209" s="83" t="n">
        <f aca="false">(VLOOKUP(K209,$A$3:$D$465,3,FALSE()))*1000*-1</f>
        <v>-23915000</v>
      </c>
      <c r="P209" s="30" t="n">
        <f aca="false">VLOOKUP(K209,'Power Summary by Day '!$AL$18:$AO$400,3,FALSE())</f>
        <v>-23914699.3748632</v>
      </c>
      <c r="Q209" s="82" t="n">
        <f aca="false">O209-P209</f>
        <v>-300.62513680011</v>
      </c>
      <c r="R209" s="83" t="n">
        <f aca="false">(VLOOKUP(K209,'BNK Org Sheet'!$A$2:$D$464,4,FALSE()))*1000*-1</f>
        <v>-35299370.2635047</v>
      </c>
      <c r="S209" s="30" t="n">
        <f aca="false">VLOOKUP(K209,CORP!$A$14:$D4731,3,FALSE())</f>
        <v>-29236596.3963286</v>
      </c>
      <c r="T209" s="84" t="n">
        <f aca="false">R209-S209</f>
        <v>-6062773.8671761</v>
      </c>
      <c r="V209" s="83" t="n">
        <f aca="false">(VLOOKUP(K209,'BNK Org Sheet'!$F$2:$I$464,2,FALSE()))*1000</f>
        <v>-1102758.8522</v>
      </c>
      <c r="W209" s="30" t="n">
        <f aca="false">VLOOKUP(K209,'NG Summary by Day'!$T$20:$W$486,4,FALSE())</f>
        <v>-1102758.8522</v>
      </c>
      <c r="X209" s="85" t="n">
        <f aca="false">V209-W209</f>
        <v>0</v>
      </c>
      <c r="Y209" s="83" t="n">
        <f aca="false">VLOOKUP(K209,'BNK Org Sheet'!$F$2:$I$464,3,FALSE())*1000</f>
        <v>-98060.7784639504</v>
      </c>
      <c r="Z209" s="30" t="n">
        <f aca="false">VLOOKUP(K209,'Power Summary by Day '!$AL$18:$AO$400,4,FALSE())</f>
        <v>-98060.7784639555</v>
      </c>
      <c r="AA209" s="82" t="n">
        <f aca="false">Y209-Z209</f>
        <v>5.12227416038513E-009</v>
      </c>
      <c r="AB209" s="83" t="n">
        <f aca="false">VLOOKUP(K209,'BNK Org Sheet'!$F$2:$I$464,4,FALSE())*1000</f>
        <v>2076594.48267453</v>
      </c>
      <c r="AC209" s="30" t="n">
        <f aca="false">VLOOKUP(K209,'NG Summary by Day'!$AG$20:$AJ$532,4,FALSE())</f>
        <v>3280517.16475548</v>
      </c>
      <c r="AD209" s="85" t="n">
        <f aca="false">AB209-AC209</f>
        <v>-1203922.68208095</v>
      </c>
    </row>
    <row r="210" customFormat="false" ht="12.75" hidden="false" customHeight="false" outlineLevel="0" collapsed="false">
      <c r="A210" s="48" t="n">
        <v>36823</v>
      </c>
      <c r="B210" s="61" t="n">
        <v>25518</v>
      </c>
      <c r="C210" s="61" t="n">
        <v>23778</v>
      </c>
      <c r="D210" s="61" t="n">
        <v>39166.2580801383</v>
      </c>
      <c r="E210" s="61"/>
      <c r="F210" s="61" t="n">
        <v>-18372.2374167</v>
      </c>
      <c r="G210" s="61" t="n">
        <v>-894.00294437985</v>
      </c>
      <c r="H210" s="61" t="n">
        <v>-25292.2613722732</v>
      </c>
      <c r="J210" s="75" t="n">
        <v>36826</v>
      </c>
      <c r="K210" s="76" t="n">
        <v>36826</v>
      </c>
      <c r="L210" s="83" t="n">
        <f aca="false">(VLOOKUP(K210,$A$3:$D$465,2,FALSE())*1000*-1)</f>
        <v>-25904000</v>
      </c>
      <c r="M210" s="30" t="n">
        <f aca="false">VLOOKUP(K210,'NG Summary by Day'!$L$21:$N$480,3,FALSE())</f>
        <v>-28426144.8173314</v>
      </c>
      <c r="N210" s="82" t="n">
        <f aca="false">L210-M210</f>
        <v>2522144.8173314</v>
      </c>
      <c r="O210" s="83" t="n">
        <f aca="false">(VLOOKUP(K210,$A$3:$D$465,3,FALSE()))*1000*-1</f>
        <v>-24256000</v>
      </c>
      <c r="P210" s="30" t="n">
        <f aca="false">VLOOKUP(K210,'Power Summary by Day '!$AL$18:$AO$400,3,FALSE())</f>
        <v>-24255622.2178784</v>
      </c>
      <c r="Q210" s="82" t="n">
        <f aca="false">O210-P210</f>
        <v>-377.782121602446</v>
      </c>
      <c r="R210" s="83" t="n">
        <f aca="false">(VLOOKUP(K210,'BNK Org Sheet'!$A$2:$D$464,4,FALSE()))*1000*-1</f>
        <v>-39445094.8281279</v>
      </c>
      <c r="S210" s="30" t="n">
        <f aca="false">VLOOKUP(K210,CORP!$A$14:$D4732,3,FALSE())</f>
        <v>-33557639.4118602</v>
      </c>
      <c r="T210" s="84" t="n">
        <f aca="false">R210-S210</f>
        <v>-5887455.41626766</v>
      </c>
      <c r="V210" s="83" t="n">
        <f aca="false">(VLOOKUP(K210,'BNK Org Sheet'!$F$2:$I$464,2,FALSE()))*1000</f>
        <v>-13808953.2331</v>
      </c>
      <c r="W210" s="30" t="n">
        <f aca="false">VLOOKUP(K210,'NG Summary by Day'!$T$20:$W$486,4,FALSE())</f>
        <v>-13808953.2331</v>
      </c>
      <c r="X210" s="85" t="n">
        <f aca="false">V210-W210</f>
        <v>0</v>
      </c>
      <c r="Y210" s="83" t="n">
        <f aca="false">VLOOKUP(K210,'BNK Org Sheet'!$F$2:$I$464,3,FALSE())*1000</f>
        <v>-22730040.0174952</v>
      </c>
      <c r="Z210" s="30" t="n">
        <f aca="false">VLOOKUP(K210,'Power Summary by Day '!$AL$18:$AO$400,4,FALSE())</f>
        <v>-22730040.0174953</v>
      </c>
      <c r="AA210" s="82" t="n">
        <f aca="false">Y210-Z210</f>
        <v>8.19563865661621E-008</v>
      </c>
      <c r="AB210" s="83" t="n">
        <f aca="false">VLOOKUP(K210,'BNK Org Sheet'!$F$2:$I$464,4,FALSE())*1000</f>
        <v>-46403288.6062627</v>
      </c>
      <c r="AC210" s="30" t="n">
        <f aca="false">VLOOKUP(K210,'NG Summary by Day'!$AG$20:$AJ$532,4,FALSE())</f>
        <v>-49810149.7719242</v>
      </c>
      <c r="AD210" s="85" t="n">
        <f aca="false">AB210-AC210</f>
        <v>3406861.16566154</v>
      </c>
    </row>
    <row r="211" customFormat="false" ht="12.75" hidden="false" customHeight="false" outlineLevel="0" collapsed="false">
      <c r="A211" s="48" t="n">
        <v>36824</v>
      </c>
      <c r="B211" s="61" t="n">
        <v>19315</v>
      </c>
      <c r="C211" s="61" t="n">
        <v>23933</v>
      </c>
      <c r="D211" s="61" t="n">
        <v>35453.7883871386</v>
      </c>
      <c r="E211" s="61"/>
      <c r="F211" s="61" t="n">
        <v>-10359.9018452</v>
      </c>
      <c r="G211" s="61" t="n">
        <v>-2817.40874351654</v>
      </c>
      <c r="H211" s="61" t="n">
        <v>-30120.5186608421</v>
      </c>
      <c r="J211" s="75" t="n">
        <v>36829</v>
      </c>
      <c r="K211" s="76" t="n">
        <v>36829</v>
      </c>
      <c r="L211" s="83" t="n">
        <f aca="false">(VLOOKUP(K211,$A$3:$D$465,2,FALSE())*1000*-1)</f>
        <v>-26543000</v>
      </c>
      <c r="M211" s="30" t="n">
        <f aca="false">VLOOKUP(K211,'NG Summary by Day'!$L$21:$N$480,3,FALSE())</f>
        <v>-25135909.8091124</v>
      </c>
      <c r="N211" s="82" t="n">
        <f aca="false">L211-M211</f>
        <v>-1407090.1908876</v>
      </c>
      <c r="O211" s="83" t="n">
        <f aca="false">(VLOOKUP(K211,$A$3:$D$465,3,FALSE()))*1000*-1</f>
        <v>-26161000</v>
      </c>
      <c r="P211" s="30" t="n">
        <f aca="false">VLOOKUP(K211,'Power Summary by Day '!$AL$18:$AO$400,3,FALSE())</f>
        <v>-26160647.3046387</v>
      </c>
      <c r="Q211" s="82" t="n">
        <f aca="false">O211-P211</f>
        <v>-352.695361301303</v>
      </c>
      <c r="R211" s="83" t="n">
        <f aca="false">(VLOOKUP(K211,'BNK Org Sheet'!$A$2:$D$464,4,FALSE()))*1000*-1</f>
        <v>-41369797.666897</v>
      </c>
      <c r="S211" s="30" t="n">
        <f aca="false">VLOOKUP(K211,CORP!$A$14:$D4733,3,FALSE())</f>
        <v>-33968562.6711731</v>
      </c>
      <c r="T211" s="84" t="n">
        <f aca="false">R211-S211</f>
        <v>-7401234.99572394</v>
      </c>
      <c r="V211" s="83" t="n">
        <f aca="false">(VLOOKUP(K211,'BNK Org Sheet'!$F$2:$I$464,2,FALSE()))*1000</f>
        <v>-31583174.177</v>
      </c>
      <c r="W211" s="30" t="n">
        <f aca="false">VLOOKUP(K211,'NG Summary by Day'!$T$20:$W$486,4,FALSE())</f>
        <v>-31583174.177</v>
      </c>
      <c r="X211" s="85" t="n">
        <f aca="false">V211-W211</f>
        <v>0</v>
      </c>
      <c r="Y211" s="83" t="n">
        <f aca="false">VLOOKUP(K211,'BNK Org Sheet'!$F$2:$I$464,3,FALSE())*1000</f>
        <v>5140617.88459801</v>
      </c>
      <c r="Z211" s="30" t="n">
        <f aca="false">VLOOKUP(K211,'Power Summary by Day '!$AL$18:$AO$400,4,FALSE())</f>
        <v>5140617.88459801</v>
      </c>
      <c r="AA211" s="82" t="n">
        <f aca="false">Y211-Z211</f>
        <v>0</v>
      </c>
      <c r="AB211" s="83" t="n">
        <f aca="false">VLOOKUP(K211,'BNK Org Sheet'!$F$2:$I$464,4,FALSE())*1000</f>
        <v>-20620629.4968982</v>
      </c>
      <c r="AC211" s="30" t="n">
        <f aca="false">VLOOKUP(K211,'NG Summary by Day'!$AG$20:$AJ$532,4,FALSE())</f>
        <v>-32757950.4891475</v>
      </c>
      <c r="AD211" s="85" t="n">
        <f aca="false">AB211-AC211</f>
        <v>12137320.9922493</v>
      </c>
    </row>
    <row r="212" customFormat="false" ht="12.75" hidden="false" customHeight="false" outlineLevel="0" collapsed="false">
      <c r="A212" s="48" t="n">
        <v>36825</v>
      </c>
      <c r="B212" s="61" t="n">
        <v>18619</v>
      </c>
      <c r="C212" s="61" t="n">
        <v>23915</v>
      </c>
      <c r="D212" s="61" t="n">
        <v>35299.3702635047</v>
      </c>
      <c r="E212" s="61"/>
      <c r="F212" s="61" t="n">
        <v>-1102.7588522</v>
      </c>
      <c r="G212" s="61" t="n">
        <v>-98.0607784639504</v>
      </c>
      <c r="H212" s="61" t="n">
        <v>2076.59448267453</v>
      </c>
      <c r="J212" s="75" t="n">
        <v>36830</v>
      </c>
      <c r="K212" s="76" t="n">
        <v>36830</v>
      </c>
      <c r="L212" s="83" t="n">
        <f aca="false">(VLOOKUP(K212,$A$3:$D$465,2,FALSE())*1000*-1)</f>
        <v>-18857000</v>
      </c>
      <c r="M212" s="30" t="n">
        <f aca="false">VLOOKUP(K212,'NG Summary by Day'!$L$21:$N$480,3,FALSE())</f>
        <v>-18857365.8592284</v>
      </c>
      <c r="N212" s="82" t="n">
        <f aca="false">L212-M212</f>
        <v>365.859228398651</v>
      </c>
      <c r="O212" s="83" t="n">
        <f aca="false">(VLOOKUP(K212,$A$3:$D$465,3,FALSE()))*1000*-1</f>
        <v>-22574000</v>
      </c>
      <c r="P212" s="30" t="n">
        <f aca="false">VLOOKUP(K212,'Power Summary by Day '!$AL$18:$AO$400,3,FALSE())</f>
        <v>-22573979.6161018</v>
      </c>
      <c r="Q212" s="82" t="n">
        <f aca="false">O212-P212</f>
        <v>-20.3838982023299</v>
      </c>
      <c r="R212" s="83" t="n">
        <f aca="false">(VLOOKUP(K212,'BNK Org Sheet'!$A$2:$D$464,4,FALSE()))*1000*-1</f>
        <v>-34420629.3085992</v>
      </c>
      <c r="S212" s="30" t="n">
        <f aca="false">VLOOKUP(K212,CORP!$A$14:$D4734,3,FALSE())</f>
        <v>-27755226.3312541</v>
      </c>
      <c r="T212" s="84" t="n">
        <f aca="false">R212-S212</f>
        <v>-6665402.97734512</v>
      </c>
      <c r="V212" s="83" t="n">
        <f aca="false">(VLOOKUP(K212,'BNK Org Sheet'!$F$2:$I$464,2,FALSE()))*1000</f>
        <v>-1173175.8494</v>
      </c>
      <c r="W212" s="30" t="n">
        <f aca="false">VLOOKUP(K212,'NG Summary by Day'!$T$20:$W$486,4,FALSE())</f>
        <v>-1173175.8494</v>
      </c>
      <c r="X212" s="85" t="n">
        <f aca="false">V212-W212</f>
        <v>0</v>
      </c>
      <c r="Y212" s="83" t="n">
        <f aca="false">VLOOKUP(K212,'BNK Org Sheet'!$F$2:$I$464,3,FALSE())*1000</f>
        <v>444809.76756167</v>
      </c>
      <c r="Z212" s="30" t="n">
        <f aca="false">VLOOKUP(K212,'Power Summary by Day '!$AL$18:$AO$400,4,FALSE())</f>
        <v>444809.767561672</v>
      </c>
      <c r="AA212" s="82" t="n">
        <f aca="false">Y212-Z212</f>
        <v>-1.62981450557709E-009</v>
      </c>
      <c r="AB212" s="83" t="n">
        <f aca="false">VLOOKUP(K212,'BNK Org Sheet'!$F$2:$I$464,4,FALSE())*1000</f>
        <v>-26387.4234565177</v>
      </c>
      <c r="AC212" s="30" t="n">
        <f aca="false">VLOOKUP(K212,'NG Summary by Day'!$AG$20:$AJ$532,4,FALSE())</f>
        <v>-6227952.36501125</v>
      </c>
      <c r="AD212" s="85" t="n">
        <f aca="false">AB212-AC212</f>
        <v>6201564.94155473</v>
      </c>
    </row>
    <row r="213" customFormat="false" ht="12.75" hidden="false" customHeight="false" outlineLevel="0" collapsed="false">
      <c r="A213" s="48" t="n">
        <v>36826</v>
      </c>
      <c r="B213" s="61" t="n">
        <v>25904</v>
      </c>
      <c r="C213" s="61" t="n">
        <v>24256</v>
      </c>
      <c r="D213" s="61" t="n">
        <v>39445.0948281279</v>
      </c>
      <c r="E213" s="61"/>
      <c r="F213" s="61" t="n">
        <v>-13808.9532331</v>
      </c>
      <c r="G213" s="61" t="n">
        <v>-22730.0400174952</v>
      </c>
      <c r="H213" s="61" t="n">
        <v>-46403.2886062627</v>
      </c>
      <c r="J213" s="75" t="n">
        <v>36831</v>
      </c>
      <c r="K213" s="76" t="n">
        <v>36831</v>
      </c>
      <c r="L213" s="83" t="n">
        <f aca="false">(VLOOKUP(K213,$A$3:$D$465,2,FALSE())*1000*-1)</f>
        <v>-31397000</v>
      </c>
      <c r="M213" s="30" t="n">
        <f aca="false">VLOOKUP(K213,'NG Summary by Day'!$L$21:$N$480,3,FALSE())</f>
        <v>-31396603.7861555</v>
      </c>
      <c r="N213" s="82" t="n">
        <f aca="false">L213-M213</f>
        <v>-396.213844500482</v>
      </c>
      <c r="O213" s="83" t="n">
        <f aca="false">(VLOOKUP(K213,$A$3:$D$465,3,FALSE()))*1000*-1</f>
        <v>-22005000</v>
      </c>
      <c r="P213" s="30" t="n">
        <f aca="false">VLOOKUP(K213,'Power Summary by Day '!$AL$18:$AO$400,3,FALSE())</f>
        <v>-22005439.3275572</v>
      </c>
      <c r="Q213" s="82" t="n">
        <f aca="false">O213-P213</f>
        <v>439.327557198703</v>
      </c>
      <c r="R213" s="83" t="n">
        <f aca="false">(VLOOKUP(K213,'BNK Org Sheet'!$A$2:$D$464,4,FALSE()))*1000*-1</f>
        <v>-42254823.2631495</v>
      </c>
      <c r="S213" s="30" t="n">
        <f aca="false">VLOOKUP(K213,CORP!$A$14:$D4735,3,FALSE())</f>
        <v>-33412024.055194</v>
      </c>
      <c r="T213" s="84" t="n">
        <f aca="false">R213-S213</f>
        <v>-8842799.2079555</v>
      </c>
      <c r="V213" s="83" t="n">
        <f aca="false">(VLOOKUP(K213,'BNK Org Sheet'!$F$2:$I$464,2,FALSE()))*1000</f>
        <v>7406205</v>
      </c>
      <c r="W213" s="30" t="n">
        <f aca="false">VLOOKUP(K213,'NG Summary by Day'!$T$20:$W$486,4,FALSE())</f>
        <v>7406205.1669</v>
      </c>
      <c r="X213" s="85" t="n">
        <f aca="false">V213-W213</f>
        <v>-0.166900000534952</v>
      </c>
      <c r="Y213" s="83" t="n">
        <f aca="false">VLOOKUP(K213,'BNK Org Sheet'!$F$2:$I$464,3,FALSE())*1000</f>
        <v>-3139554</v>
      </c>
      <c r="Z213" s="30" t="n">
        <f aca="false">VLOOKUP(K213,'Power Summary by Day '!$AL$18:$AO$400,4,FALSE())</f>
        <v>-1959493.36643444</v>
      </c>
      <c r="AA213" s="82" t="n">
        <f aca="false">Y213-Z213</f>
        <v>-1180060.63356556</v>
      </c>
      <c r="AB213" s="83" t="n">
        <f aca="false">VLOOKUP(K213,'BNK Org Sheet'!$F$2:$I$464,4,FALSE())*1000</f>
        <v>-2403454.3725</v>
      </c>
      <c r="AC213" s="30" t="n">
        <f aca="false">VLOOKUP(K213,'NG Summary by Day'!$AG$20:$AJ$532,4,FALSE())</f>
        <v>8517034.62882729</v>
      </c>
      <c r="AD213" s="85" t="n">
        <f aca="false">AB213-AC213</f>
        <v>-10920489.0013273</v>
      </c>
    </row>
    <row r="214" customFormat="false" ht="12.75" hidden="false" customHeight="false" outlineLevel="0" collapsed="false">
      <c r="A214" s="48" t="n">
        <v>36829</v>
      </c>
      <c r="B214" s="61" t="n">
        <v>26543</v>
      </c>
      <c r="C214" s="61" t="n">
        <v>26161</v>
      </c>
      <c r="D214" s="61" t="n">
        <v>41369.797666897</v>
      </c>
      <c r="E214" s="61"/>
      <c r="F214" s="61" t="n">
        <v>-31583.174177</v>
      </c>
      <c r="G214" s="61" t="n">
        <v>5140.61788459801</v>
      </c>
      <c r="H214" s="61" t="n">
        <v>-20620.6294968982</v>
      </c>
      <c r="J214" s="75" t="n">
        <v>36832</v>
      </c>
      <c r="K214" s="76" t="n">
        <v>36832</v>
      </c>
      <c r="L214" s="83" t="n">
        <f aca="false">(VLOOKUP(K214,$A$3:$D$465,2,FALSE())*1000*-1)</f>
        <v>-34884000</v>
      </c>
      <c r="M214" s="30" t="n">
        <f aca="false">VLOOKUP(K214,'NG Summary by Day'!$L$21:$N$480,3,FALSE())</f>
        <v>-34884476.4405104</v>
      </c>
      <c r="N214" s="82" t="n">
        <f aca="false">L214-M214</f>
        <v>476.44051039964</v>
      </c>
      <c r="O214" s="83" t="n">
        <f aca="false">(VLOOKUP(K214,$A$3:$D$465,3,FALSE()))*1000*-1</f>
        <v>-20843000</v>
      </c>
      <c r="P214" s="30" t="n">
        <f aca="false">VLOOKUP(K214,'Power Summary by Day '!$AL$18:$AO$400,3,FALSE())</f>
        <v>-20843259.6579396</v>
      </c>
      <c r="Q214" s="82" t="n">
        <f aca="false">O214-P214</f>
        <v>259.65793960169</v>
      </c>
      <c r="R214" s="83" t="n">
        <f aca="false">(VLOOKUP(K214,'BNK Org Sheet'!$A$2:$D$464,4,FALSE()))*1000*-1</f>
        <v>-44239809.0298772</v>
      </c>
      <c r="S214" s="30" t="n">
        <f aca="false">VLOOKUP(K214,CORP!$A$14:$D4736,3,FALSE())</f>
        <v>-35022919.3847906</v>
      </c>
      <c r="T214" s="84" t="n">
        <f aca="false">R214-S214</f>
        <v>-9216889.64508655</v>
      </c>
      <c r="V214" s="83" t="n">
        <f aca="false">(VLOOKUP(K214,'BNK Org Sheet'!$F$2:$I$464,2,FALSE()))*1000</f>
        <v>-3853597</v>
      </c>
      <c r="W214" s="30" t="n">
        <f aca="false">VLOOKUP(K214,'NG Summary by Day'!$T$20:$W$486,4,FALSE())</f>
        <v>-3853596.5934</v>
      </c>
      <c r="X214" s="85" t="n">
        <f aca="false">V214-W214</f>
        <v>-0.406599999871105</v>
      </c>
      <c r="Y214" s="83" t="n">
        <f aca="false">VLOOKUP(K214,'BNK Org Sheet'!$F$2:$I$464,3,FALSE())*1000</f>
        <v>12064775</v>
      </c>
      <c r="Z214" s="30" t="n">
        <f aca="false">VLOOKUP(K214,'Power Summary by Day '!$AL$18:$AO$400,4,FALSE())</f>
        <v>14684667.4181708</v>
      </c>
      <c r="AA214" s="82" t="n">
        <f aca="false">Y214-Z214</f>
        <v>-2619892.4181708</v>
      </c>
      <c r="AB214" s="83" t="n">
        <f aca="false">VLOOKUP(K214,'BNK Org Sheet'!$F$2:$I$464,4,FALSE())*1000</f>
        <v>3985658</v>
      </c>
      <c r="AC214" s="30" t="n">
        <f aca="false">VLOOKUP(K214,'NG Summary by Day'!$AG$20:$AJ$532,4,FALSE())</f>
        <v>4246545.91936061</v>
      </c>
      <c r="AD214" s="85" t="n">
        <f aca="false">AB214-AC214</f>
        <v>-260887.919360611</v>
      </c>
    </row>
    <row r="215" customFormat="false" ht="12.75" hidden="false" customHeight="false" outlineLevel="0" collapsed="false">
      <c r="A215" s="48" t="n">
        <v>36830</v>
      </c>
      <c r="B215" s="61" t="n">
        <v>18857</v>
      </c>
      <c r="C215" s="61" t="n">
        <v>22574</v>
      </c>
      <c r="D215" s="61" t="n">
        <v>34420.6293085992</v>
      </c>
      <c r="E215" s="61"/>
      <c r="F215" s="61" t="n">
        <v>-1173.1758494</v>
      </c>
      <c r="G215" s="61" t="n">
        <v>444.80976756167</v>
      </c>
      <c r="H215" s="61" t="n">
        <v>-26.3874234565177</v>
      </c>
      <c r="J215" s="75" t="n">
        <v>36833</v>
      </c>
      <c r="K215" s="76" t="n">
        <v>36833</v>
      </c>
      <c r="L215" s="83" t="n">
        <f aca="false">(VLOOKUP(K215,$A$3:$D$465,2,FALSE())*1000*-1)</f>
        <v>-27295000</v>
      </c>
      <c r="M215" s="30" t="n">
        <f aca="false">VLOOKUP(K215,'NG Summary by Day'!$L$21:$N$480,3,FALSE())</f>
        <v>-27294748.1898946</v>
      </c>
      <c r="N215" s="82" t="n">
        <f aca="false">L215-M215</f>
        <v>-251.810105402023</v>
      </c>
      <c r="O215" s="83" t="n">
        <f aca="false">(VLOOKUP(K215,$A$3:$D$465,3,FALSE()))*1000*-1</f>
        <v>-20235000</v>
      </c>
      <c r="P215" s="30" t="n">
        <f aca="false">VLOOKUP(K215,'Power Summary by Day '!$AL$18:$AO$400,3,FALSE())</f>
        <v>-20235065.0149577</v>
      </c>
      <c r="Q215" s="82" t="n">
        <f aca="false">O215-P215</f>
        <v>65.0149576999247</v>
      </c>
      <c r="R215" s="83" t="n">
        <f aca="false">(VLOOKUP(K215,'BNK Org Sheet'!$A$2:$D$464,4,FALSE()))*1000*-1</f>
        <v>-38466150.379262</v>
      </c>
      <c r="S215" s="30" t="n">
        <f aca="false">VLOOKUP(K215,CORP!$A$14:$D4737,3,FALSE())</f>
        <v>-30309105.021556</v>
      </c>
      <c r="T215" s="84" t="n">
        <f aca="false">R215-S215</f>
        <v>-8157045.35770603</v>
      </c>
      <c r="V215" s="83" t="n">
        <f aca="false">(VLOOKUP(K215,'BNK Org Sheet'!$F$2:$I$464,2,FALSE()))*1000</f>
        <v>20411370</v>
      </c>
      <c r="W215" s="30" t="n">
        <f aca="false">VLOOKUP(K215,'NG Summary by Day'!$T$20:$W$486,4,FALSE())</f>
        <v>20411370.4838</v>
      </c>
      <c r="X215" s="85" t="n">
        <f aca="false">V215-W215</f>
        <v>-0.483800001442432</v>
      </c>
      <c r="Y215" s="83" t="n">
        <f aca="false">VLOOKUP(K215,'BNK Org Sheet'!$F$2:$I$464,3,FALSE())*1000</f>
        <v>5055695</v>
      </c>
      <c r="Z215" s="30" t="n">
        <f aca="false">VLOOKUP(K215,'Power Summary by Day '!$AL$18:$AO$400,4,FALSE())</f>
        <v>2581564.76214529</v>
      </c>
      <c r="AA215" s="82" t="n">
        <f aca="false">Y215-Z215</f>
        <v>2474130.23785471</v>
      </c>
      <c r="AB215" s="83" t="n">
        <f aca="false">VLOOKUP(K215,'BNK Org Sheet'!$F$2:$I$464,4,FALSE())*1000</f>
        <v>34403508</v>
      </c>
      <c r="AC215" s="30" t="n">
        <f aca="false">VLOOKUP(K215,'NG Summary by Day'!$AG$20:$AJ$532,4,FALSE())</f>
        <v>30353203.105913</v>
      </c>
      <c r="AD215" s="85" t="n">
        <f aca="false">AB215-AC215</f>
        <v>4050304.894087</v>
      </c>
    </row>
    <row r="216" customFormat="false" ht="12.75" hidden="false" customHeight="false" outlineLevel="0" collapsed="false">
      <c r="A216" s="48" t="n">
        <v>36831</v>
      </c>
      <c r="B216" s="61" t="n">
        <v>31397</v>
      </c>
      <c r="C216" s="61" t="n">
        <v>22005</v>
      </c>
      <c r="D216" s="61" t="n">
        <v>42254.8232631495</v>
      </c>
      <c r="E216" s="61"/>
      <c r="F216" s="61" t="n">
        <v>7406.205</v>
      </c>
      <c r="G216" s="61" t="n">
        <v>-3139.554</v>
      </c>
      <c r="H216" s="61" t="n">
        <v>-2403.4543725</v>
      </c>
      <c r="J216" s="75" t="n">
        <v>36836</v>
      </c>
      <c r="K216" s="76" t="n">
        <v>36836</v>
      </c>
      <c r="L216" s="83" t="n">
        <f aca="false">(VLOOKUP(K216,$A$3:$D$465,2,FALSE())*1000*-1)</f>
        <v>-35709000</v>
      </c>
      <c r="M216" s="30" t="n">
        <f aca="false">VLOOKUP(K216,'NG Summary by Day'!$L$21:$N$480,3,FALSE())</f>
        <v>-30302276.194107</v>
      </c>
      <c r="N216" s="82" t="n">
        <f aca="false">L216-M216</f>
        <v>-5406723.805893</v>
      </c>
      <c r="O216" s="83" t="n">
        <f aca="false">(VLOOKUP(K216,$A$3:$D$465,3,FALSE()))*1000*-1</f>
        <v>-19745000</v>
      </c>
      <c r="P216" s="30" t="n">
        <f aca="false">VLOOKUP(K216,'Power Summary by Day '!$AL$18:$AO$400,3,FALSE())</f>
        <v>-22302964.4483559</v>
      </c>
      <c r="Q216" s="82" t="n">
        <f aca="false">O216-P216</f>
        <v>2557964.4483559</v>
      </c>
      <c r="R216" s="83" t="n">
        <f aca="false">(VLOOKUP(K216,'BNK Org Sheet'!$A$2:$D$464,4,FALSE()))*1000*-1</f>
        <v>-44732120.8976279</v>
      </c>
      <c r="S216" s="30" t="n">
        <f aca="false">VLOOKUP(K216,CORP!$A$14:$D4738,3,FALSE())</f>
        <v>-33097719.4940838</v>
      </c>
      <c r="T216" s="84" t="n">
        <f aca="false">R216-S216</f>
        <v>-11634401.4035441</v>
      </c>
      <c r="V216" s="83" t="n">
        <f aca="false">(VLOOKUP(K216,'BNK Org Sheet'!$F$2:$I$464,2,FALSE()))*1000</f>
        <v>-8936200</v>
      </c>
      <c r="W216" s="30" t="n">
        <f aca="false">VLOOKUP(K216,'NG Summary by Day'!$T$20:$W$486,4,FALSE())</f>
        <v>-8936199.845</v>
      </c>
      <c r="X216" s="85" t="n">
        <f aca="false">V216-W216</f>
        <v>-0.155000001192093</v>
      </c>
      <c r="Y216" s="83" t="n">
        <f aca="false">VLOOKUP(K216,'BNK Org Sheet'!$F$2:$I$464,3,FALSE())*1000</f>
        <v>7222620</v>
      </c>
      <c r="Z216" s="30" t="n">
        <f aca="false">VLOOKUP(K216,'Power Summary by Day '!$AL$18:$AO$400,4,FALSE())</f>
        <v>8186960.17047574</v>
      </c>
      <c r="AA216" s="82" t="n">
        <f aca="false">Y216-Z216</f>
        <v>-964340.17047574</v>
      </c>
      <c r="AB216" s="83" t="n">
        <f aca="false">VLOOKUP(K216,'BNK Org Sheet'!$F$2:$I$464,4,FALSE())*1000</f>
        <v>-5729910</v>
      </c>
      <c r="AC216" s="30" t="n">
        <f aca="false">VLOOKUP(K216,'NG Summary by Day'!$AG$20:$AJ$532,4,FALSE())</f>
        <v>2338477.6468366</v>
      </c>
      <c r="AD216" s="85" t="n">
        <f aca="false">AB216-AC216</f>
        <v>-8068387.6468366</v>
      </c>
    </row>
    <row r="217" customFormat="false" ht="12.75" hidden="false" customHeight="false" outlineLevel="0" collapsed="false">
      <c r="A217" s="48" t="n">
        <v>36832</v>
      </c>
      <c r="B217" s="61" t="n">
        <v>34884</v>
      </c>
      <c r="C217" s="61" t="n">
        <v>20843</v>
      </c>
      <c r="D217" s="61" t="n">
        <v>44239.8090298772</v>
      </c>
      <c r="E217" s="61"/>
      <c r="F217" s="61" t="n">
        <v>-3853.597</v>
      </c>
      <c r="G217" s="61" t="n">
        <v>12064.775</v>
      </c>
      <c r="H217" s="61" t="n">
        <v>3985.658</v>
      </c>
      <c r="J217" s="75" t="n">
        <v>36837</v>
      </c>
      <c r="K217" s="76" t="n">
        <v>36837</v>
      </c>
      <c r="L217" s="83" t="n">
        <f aca="false">(VLOOKUP(K217,$A$3:$D$465,2,FALSE())*1000*-1)</f>
        <v>-11852000</v>
      </c>
      <c r="M217" s="30" t="n">
        <f aca="false">VLOOKUP(K217,'NG Summary by Day'!$L$21:$N$480,3,FALSE())</f>
        <v>-11852155.7306447</v>
      </c>
      <c r="N217" s="82" t="n">
        <f aca="false">L217-M217</f>
        <v>155.730644701049</v>
      </c>
      <c r="O217" s="83" t="n">
        <f aca="false">(VLOOKUP(K217,$A$3:$D$465,3,FALSE()))*1000*-1</f>
        <v>-21710000</v>
      </c>
      <c r="P217" s="30" t="n">
        <f aca="false">VLOOKUP(K217,'Power Summary by Day '!$AL$18:$AO$400,3,FALSE())</f>
        <v>-21710373.1296241</v>
      </c>
      <c r="Q217" s="82" t="n">
        <f aca="false">O217-P217</f>
        <v>373.129624098539</v>
      </c>
      <c r="R217" s="83" t="n">
        <f aca="false">(VLOOKUP(K217,'BNK Org Sheet'!$A$2:$D$464,4,FALSE()))*1000*-1</f>
        <v>-30116857.8208285</v>
      </c>
      <c r="S217" s="30" t="n">
        <f aca="false">VLOOKUP(K217,CORP!$A$14:$D4739,3,FALSE())</f>
        <v>-24293425.7714017</v>
      </c>
      <c r="T217" s="84" t="n">
        <f aca="false">R217-S217</f>
        <v>-5823432.04942682</v>
      </c>
      <c r="V217" s="83" t="n">
        <f aca="false">(VLOOKUP(K217,'BNK Org Sheet'!$F$2:$I$464,2,FALSE()))*1000</f>
        <v>18532323</v>
      </c>
      <c r="W217" s="30" t="n">
        <f aca="false">VLOOKUP(K217,'NG Summary by Day'!$T$20:$W$486,4,FALSE())</f>
        <v>18532322.5736</v>
      </c>
      <c r="X217" s="85" t="n">
        <f aca="false">V217-W217</f>
        <v>0.426399998366833</v>
      </c>
      <c r="Y217" s="83" t="n">
        <f aca="false">VLOOKUP(K217,'BNK Org Sheet'!$F$2:$I$464,3,FALSE())*1000</f>
        <v>-4500192</v>
      </c>
      <c r="Z217" s="30" t="n">
        <f aca="false">VLOOKUP(K217,'Power Summary by Day '!$AL$18:$AO$400,4,FALSE())</f>
        <v>-4216657.35063354</v>
      </c>
      <c r="AA217" s="82" t="n">
        <f aca="false">Y217-Z217</f>
        <v>-283534.64936646</v>
      </c>
      <c r="AB217" s="83" t="n">
        <f aca="false">VLOOKUP(K217,'BNK Org Sheet'!$F$2:$I$464,4,FALSE())*1000</f>
        <v>11908940</v>
      </c>
      <c r="AC217" s="30" t="n">
        <f aca="false">VLOOKUP(K217,'NG Summary by Day'!$AG$20:$AJ$532,4,FALSE())</f>
        <v>15481962.5918617</v>
      </c>
      <c r="AD217" s="85" t="n">
        <f aca="false">AB217-AC217</f>
        <v>-3573022.5918617</v>
      </c>
    </row>
    <row r="218" customFormat="false" ht="12.75" hidden="false" customHeight="false" outlineLevel="0" collapsed="false">
      <c r="A218" s="48" t="n">
        <v>36833</v>
      </c>
      <c r="B218" s="61" t="n">
        <v>27295</v>
      </c>
      <c r="C218" s="61" t="n">
        <v>20235</v>
      </c>
      <c r="D218" s="61" t="n">
        <v>38466.150379262</v>
      </c>
      <c r="E218" s="61"/>
      <c r="F218" s="61" t="n">
        <v>20411.37</v>
      </c>
      <c r="G218" s="61" t="n">
        <v>5055.695</v>
      </c>
      <c r="H218" s="61" t="n">
        <v>34403.508</v>
      </c>
      <c r="J218" s="75" t="n">
        <v>36838</v>
      </c>
      <c r="K218" s="76" t="n">
        <v>36838</v>
      </c>
      <c r="L218" s="83" t="n">
        <f aca="false">(VLOOKUP(K218,$A$3:$D$465,2,FALSE())*1000*-1)</f>
        <v>-13286000</v>
      </c>
      <c r="M218" s="30" t="n">
        <f aca="false">VLOOKUP(K218,'NG Summary by Day'!$L$21:$N$480,3,FALSE())</f>
        <v>-13286474.1991022</v>
      </c>
      <c r="N218" s="82" t="n">
        <f aca="false">L218-M218</f>
        <v>474.199102200568</v>
      </c>
      <c r="O218" s="83" t="n">
        <f aca="false">(VLOOKUP(K218,$A$3:$D$465,3,FALSE()))*1000*-1</f>
        <v>-22768000</v>
      </c>
      <c r="P218" s="30" t="n">
        <f aca="false">VLOOKUP(K218,'Power Summary by Day '!$AL$18:$AO$400,3,FALSE())</f>
        <v>-22767941.5662111</v>
      </c>
      <c r="Q218" s="82" t="n">
        <f aca="false">O218-P218</f>
        <v>-58.4337888993323</v>
      </c>
      <c r="R218" s="83" t="n">
        <f aca="false">(VLOOKUP(K218,'BNK Org Sheet'!$A$2:$D$464,4,FALSE()))*1000*-1</f>
        <v>-31574936.7695329</v>
      </c>
      <c r="S218" s="30" t="n">
        <f aca="false">VLOOKUP(K218,CORP!$A$14:$D4740,3,FALSE())</f>
        <v>-26359576.0667014</v>
      </c>
      <c r="T218" s="84" t="n">
        <f aca="false">R218-S218</f>
        <v>-5215360.70283149</v>
      </c>
      <c r="V218" s="83" t="n">
        <f aca="false">(VLOOKUP(K218,'BNK Org Sheet'!$F$2:$I$464,2,FALSE()))*1000</f>
        <v>5893011</v>
      </c>
      <c r="W218" s="30" t="n">
        <f aca="false">VLOOKUP(K218,'NG Summary by Day'!$T$20:$W$486,4,FALSE())</f>
        <v>5893011.09899999</v>
      </c>
      <c r="X218" s="85" t="n">
        <f aca="false">V218-W218</f>
        <v>-0.0989999901503325</v>
      </c>
      <c r="Y218" s="83" t="n">
        <f aca="false">VLOOKUP(K218,'BNK Org Sheet'!$F$2:$I$464,3,FALSE())*1000</f>
        <v>9093821</v>
      </c>
      <c r="Z218" s="30" t="n">
        <f aca="false">VLOOKUP(K218,'Power Summary by Day '!$AL$18:$AO$400,4,FALSE())</f>
        <v>9822817.09250569</v>
      </c>
      <c r="AA218" s="82" t="n">
        <f aca="false">Y218-Z218</f>
        <v>-728996.09250569</v>
      </c>
      <c r="AB218" s="83" t="n">
        <f aca="false">VLOOKUP(K218,'BNK Org Sheet'!$F$2:$I$464,4,FALSE())*1000</f>
        <v>12756814</v>
      </c>
      <c r="AC218" s="30" t="n">
        <f aca="false">VLOOKUP(K218,'NG Summary by Day'!$AG$20:$AJ$532,4,FALSE())</f>
        <v>18726500.2665431</v>
      </c>
      <c r="AD218" s="85" t="n">
        <f aca="false">AB218-AC218</f>
        <v>-5969686.2665431</v>
      </c>
    </row>
    <row r="219" customFormat="false" ht="12.75" hidden="false" customHeight="false" outlineLevel="0" collapsed="false">
      <c r="A219" s="48" t="n">
        <v>36836</v>
      </c>
      <c r="B219" s="61" t="n">
        <v>35709</v>
      </c>
      <c r="C219" s="61" t="n">
        <v>19745</v>
      </c>
      <c r="D219" s="61" t="n">
        <v>44732.1208976279</v>
      </c>
      <c r="E219" s="61"/>
      <c r="F219" s="61" t="n">
        <v>-8936.2</v>
      </c>
      <c r="G219" s="61" t="n">
        <v>7222.62</v>
      </c>
      <c r="H219" s="61" t="n">
        <v>-5729.91</v>
      </c>
      <c r="J219" s="75" t="n">
        <v>36839</v>
      </c>
      <c r="K219" s="76" t="n">
        <v>36839</v>
      </c>
      <c r="L219" s="83" t="n">
        <f aca="false">(VLOOKUP(K219,$A$3:$D$465,2,FALSE())*1000*-1)</f>
        <v>-25267000</v>
      </c>
      <c r="M219" s="30" t="n">
        <f aca="false">VLOOKUP(K219,'NG Summary by Day'!$L$21:$N$480,3,FALSE())</f>
        <v>-25267335.2273747</v>
      </c>
      <c r="N219" s="82" t="n">
        <f aca="false">L219-M219</f>
        <v>335.227374698967</v>
      </c>
      <c r="O219" s="83" t="n">
        <f aca="false">(VLOOKUP(K219,$A$3:$D$465,3,FALSE()))*1000*-1</f>
        <v>-23097000</v>
      </c>
      <c r="P219" s="30" t="n">
        <f aca="false">VLOOKUP(K219,'Power Summary by Day '!$AL$18:$AO$400,3,FALSE())</f>
        <v>-23096657.5875701</v>
      </c>
      <c r="Q219" s="82" t="n">
        <f aca="false">O219-P219</f>
        <v>-342.412429902703</v>
      </c>
      <c r="R219" s="83" t="n">
        <f aca="false">(VLOOKUP(K219,'BNK Org Sheet'!$A$2:$D$464,4,FALSE()))*1000*-1</f>
        <v>-38653587.1039157</v>
      </c>
      <c r="S219" s="30" t="n">
        <f aca="false">VLOOKUP(K219,CORP!$A$14:$D4741,3,FALSE())</f>
        <v>-37522623.4558953</v>
      </c>
      <c r="T219" s="84" t="n">
        <f aca="false">R219-S219</f>
        <v>-1130963.64802042</v>
      </c>
      <c r="V219" s="83" t="n">
        <f aca="false">(VLOOKUP(K219,'BNK Org Sheet'!$F$2:$I$464,2,FALSE()))*1000</f>
        <v>22822075</v>
      </c>
      <c r="W219" s="30" t="n">
        <f aca="false">VLOOKUP(K219,'NG Summary by Day'!$T$20:$W$486,4,FALSE())</f>
        <v>22822074.8293</v>
      </c>
      <c r="X219" s="85" t="n">
        <f aca="false">V219-W219</f>
        <v>0.170699998736382</v>
      </c>
      <c r="Y219" s="83" t="n">
        <f aca="false">VLOOKUP(K219,'BNK Org Sheet'!$F$2:$I$464,3,FALSE())*1000</f>
        <v>-410540</v>
      </c>
      <c r="Z219" s="30" t="n">
        <f aca="false">VLOOKUP(K219,'Power Summary by Day '!$AL$18:$AO$400,4,FALSE())</f>
        <v>1317138.10447113</v>
      </c>
      <c r="AA219" s="82" t="n">
        <f aca="false">Y219-Z219</f>
        <v>-1727678.10447113</v>
      </c>
      <c r="AB219" s="83" t="n">
        <f aca="false">VLOOKUP(K219,'BNK Org Sheet'!$F$2:$I$464,4,FALSE())*1000</f>
        <v>27624101</v>
      </c>
      <c r="AC219" s="30" t="n">
        <f aca="false">VLOOKUP(K219,'NG Summary by Day'!$AG$20:$AJ$532,4,FALSE())</f>
        <v>28914220.6176487</v>
      </c>
      <c r="AD219" s="85" t="n">
        <f aca="false">AB219-AC219</f>
        <v>-1290119.6176487</v>
      </c>
    </row>
    <row r="220" customFormat="false" ht="12.75" hidden="false" customHeight="false" outlineLevel="0" collapsed="false">
      <c r="A220" s="48" t="n">
        <v>36837</v>
      </c>
      <c r="B220" s="61" t="n">
        <v>11852</v>
      </c>
      <c r="C220" s="61" t="n">
        <v>21710</v>
      </c>
      <c r="D220" s="61" t="n">
        <v>30116.8578208285</v>
      </c>
      <c r="E220" s="61"/>
      <c r="F220" s="61" t="n">
        <v>18532.323</v>
      </c>
      <c r="G220" s="61" t="n">
        <v>-4500.192</v>
      </c>
      <c r="H220" s="61" t="n">
        <v>11908.94</v>
      </c>
      <c r="J220" s="75" t="n">
        <v>36840</v>
      </c>
      <c r="K220" s="76" t="n">
        <v>36840</v>
      </c>
      <c r="L220" s="83" t="n">
        <f aca="false">(VLOOKUP(K220,$A$3:$D$465,2,FALSE())*1000*-1)</f>
        <v>-21941000</v>
      </c>
      <c r="M220" s="30" t="n">
        <f aca="false">VLOOKUP(K220,'NG Summary by Day'!$L$21:$N$480,3,FALSE())</f>
        <v>-21940713.5179341</v>
      </c>
      <c r="N220" s="82" t="n">
        <f aca="false">L220-M220</f>
        <v>-286.48206590116</v>
      </c>
      <c r="O220" s="83" t="n">
        <f aca="false">(VLOOKUP(K220,$A$3:$D$465,3,FALSE()))*1000*-1</f>
        <v>-22973000</v>
      </c>
      <c r="P220" s="30" t="n">
        <f aca="false">VLOOKUP(K220,'Power Summary by Day '!$AL$18:$AO$400,3,FALSE())</f>
        <v>-22972762.687606</v>
      </c>
      <c r="Q220" s="82" t="n">
        <f aca="false">O220-P220</f>
        <v>-237.31239400059</v>
      </c>
      <c r="R220" s="83" t="n">
        <f aca="false">(VLOOKUP(K220,'BNK Org Sheet'!$A$2:$D$464,4,FALSE()))*1000*-1</f>
        <v>-36254339.7816041</v>
      </c>
      <c r="S220" s="30" t="n">
        <f aca="false">VLOOKUP(K220,CORP!$A$14:$D4742,3,FALSE())</f>
        <v>-34388088.3135227</v>
      </c>
      <c r="T220" s="84" t="n">
        <f aca="false">R220-S220</f>
        <v>-1866251.46808137</v>
      </c>
      <c r="V220" s="83" t="n">
        <f aca="false">(VLOOKUP(K220,'BNK Org Sheet'!$F$2:$I$464,2,FALSE()))*1000</f>
        <v>3795404</v>
      </c>
      <c r="W220" s="30" t="n">
        <f aca="false">VLOOKUP(K220,'NG Summary by Day'!$T$20:$W$486,4,FALSE())</f>
        <v>3795404.1141</v>
      </c>
      <c r="X220" s="85" t="n">
        <f aca="false">V220-W220</f>
        <v>-0.114099999889731</v>
      </c>
      <c r="Y220" s="83" t="n">
        <f aca="false">VLOOKUP(K220,'BNK Org Sheet'!$F$2:$I$464,3,FALSE())*1000</f>
        <v>-4107752</v>
      </c>
      <c r="Z220" s="30" t="n">
        <f aca="false">VLOOKUP(K220,'Power Summary by Day '!$AL$18:$AO$400,4,FALSE())</f>
        <v>-2153260.28118852</v>
      </c>
      <c r="AA220" s="82" t="n">
        <f aca="false">Y220-Z220</f>
        <v>-1954491.71881148</v>
      </c>
      <c r="AB220" s="83" t="n">
        <f aca="false">VLOOKUP(K220,'BNK Org Sheet'!$F$2:$I$464,4,FALSE())*1000</f>
        <v>-2687719</v>
      </c>
      <c r="AC220" s="30" t="n">
        <f aca="false">VLOOKUP(K220,'NG Summary by Day'!$AG$20:$AJ$532,4,FALSE())</f>
        <v>1360324.3544846</v>
      </c>
      <c r="AD220" s="85" t="n">
        <f aca="false">AB220-AC220</f>
        <v>-4048043.3544846</v>
      </c>
    </row>
    <row r="221" customFormat="false" ht="12.75" hidden="false" customHeight="false" outlineLevel="0" collapsed="false">
      <c r="A221" s="48" t="n">
        <v>36838</v>
      </c>
      <c r="B221" s="61" t="n">
        <v>13286</v>
      </c>
      <c r="C221" s="61" t="n">
        <v>22768</v>
      </c>
      <c r="D221" s="61" t="n">
        <v>31574.9367695329</v>
      </c>
      <c r="E221" s="61"/>
      <c r="F221" s="61" t="n">
        <v>5893.011</v>
      </c>
      <c r="G221" s="61" t="n">
        <v>9093.821</v>
      </c>
      <c r="H221" s="61" t="n">
        <v>12756.814</v>
      </c>
      <c r="J221" s="75" t="n">
        <v>36843</v>
      </c>
      <c r="K221" s="76" t="n">
        <v>36843</v>
      </c>
      <c r="L221" s="83" t="n">
        <f aca="false">(VLOOKUP(K221,$A$3:$D$465,2,FALSE())*1000*-1)</f>
        <v>-23790000</v>
      </c>
      <c r="M221" s="30" t="n">
        <f aca="false">VLOOKUP(K221,'NG Summary by Day'!$L$21:$N$480,3,FALSE())</f>
        <v>-23969866.2654823</v>
      </c>
      <c r="N221" s="82" t="n">
        <f aca="false">L221-M221</f>
        <v>179866.265482299</v>
      </c>
      <c r="O221" s="83" t="n">
        <f aca="false">(VLOOKUP(K221,$A$3:$D$465,3,FALSE()))*1000*-1</f>
        <v>-23480000</v>
      </c>
      <c r="P221" s="30" t="n">
        <f aca="false">VLOOKUP(K221,'Power Summary by Day '!$AL$18:$AO$400,3,FALSE())</f>
        <v>-23479692.1030017</v>
      </c>
      <c r="Q221" s="82" t="n">
        <f aca="false">O221-P221</f>
        <v>-307.896998301148</v>
      </c>
      <c r="R221" s="83" t="n">
        <f aca="false">(VLOOKUP(K221,'BNK Org Sheet'!$A$2:$D$464,4,FALSE()))*1000*-1</f>
        <v>-37774716.2265979</v>
      </c>
      <c r="S221" s="30" t="n">
        <f aca="false">VLOOKUP(K221,CORP!$A$14:$D4743,3,FALSE())</f>
        <v>-37544346.9877673</v>
      </c>
      <c r="T221" s="84" t="n">
        <f aca="false">R221-S221</f>
        <v>-230369.238830619</v>
      </c>
      <c r="V221" s="83" t="n">
        <f aca="false">(VLOOKUP(K221,'BNK Org Sheet'!$F$2:$I$464,2,FALSE()))*1000</f>
        <v>20719088</v>
      </c>
      <c r="W221" s="30" t="n">
        <f aca="false">VLOOKUP(K221,'NG Summary by Day'!$T$20:$W$486,4,FALSE())</f>
        <v>20719087.9618</v>
      </c>
      <c r="X221" s="85" t="n">
        <f aca="false">V221-W221</f>
        <v>0.0381999984383583</v>
      </c>
      <c r="Y221" s="83" t="n">
        <f aca="false">VLOOKUP(K221,'BNK Org Sheet'!$F$2:$I$464,3,FALSE())*1000</f>
        <v>10426474</v>
      </c>
      <c r="Z221" s="30" t="n">
        <f aca="false">VLOOKUP(K221,'Power Summary by Day '!$AL$18:$AO$400,4,FALSE())</f>
        <v>14551743.6176896</v>
      </c>
      <c r="AA221" s="82" t="n">
        <f aca="false">Y221-Z221</f>
        <v>-4125269.6176896</v>
      </c>
      <c r="AB221" s="83" t="n">
        <f aca="false">VLOOKUP(K221,'BNK Org Sheet'!$F$2:$I$464,4,FALSE())*1000</f>
        <v>26968929</v>
      </c>
      <c r="AC221" s="30" t="n">
        <f aca="false">VLOOKUP(K221,'NG Summary by Day'!$AG$20:$AJ$532,4,FALSE())</f>
        <v>32587616.3748091</v>
      </c>
      <c r="AD221" s="85" t="n">
        <f aca="false">AB221-AC221</f>
        <v>-5618687.3748091</v>
      </c>
    </row>
    <row r="222" customFormat="false" ht="12.75" hidden="false" customHeight="false" outlineLevel="0" collapsed="false">
      <c r="A222" s="48" t="n">
        <v>36839</v>
      </c>
      <c r="B222" s="61" t="n">
        <v>25267</v>
      </c>
      <c r="C222" s="61" t="n">
        <v>23097</v>
      </c>
      <c r="D222" s="61" t="n">
        <v>38653.5871039157</v>
      </c>
      <c r="E222" s="61"/>
      <c r="F222" s="61" t="n">
        <v>22822.075</v>
      </c>
      <c r="G222" s="61" t="n">
        <v>-410.54</v>
      </c>
      <c r="H222" s="61" t="n">
        <v>27624.101</v>
      </c>
      <c r="J222" s="75" t="n">
        <v>36844</v>
      </c>
      <c r="K222" s="76" t="n">
        <v>36844</v>
      </c>
      <c r="L222" s="83" t="n">
        <f aca="false">(VLOOKUP(K222,$A$3:$D$465,2,FALSE())*1000*-1)</f>
        <v>-20359000</v>
      </c>
      <c r="M222" s="30" t="n">
        <f aca="false">VLOOKUP(K222,'NG Summary by Day'!$L$21:$N$480,3,FALSE())</f>
        <v>-20359476.8746724</v>
      </c>
      <c r="N222" s="82" t="n">
        <f aca="false">L222-M222</f>
        <v>476.874672397971</v>
      </c>
      <c r="O222" s="83" t="n">
        <f aca="false">(VLOOKUP(K222,$A$3:$D$465,3,FALSE()))*1000*-1</f>
        <v>-23712000</v>
      </c>
      <c r="P222" s="30" t="n">
        <f aca="false">VLOOKUP(K222,'Power Summary by Day '!$AL$18:$AO$400,3,FALSE())</f>
        <v>-23711591.1334508</v>
      </c>
      <c r="Q222" s="82" t="n">
        <f aca="false">O222-P222</f>
        <v>-408.86654920131</v>
      </c>
      <c r="R222" s="83" t="n">
        <f aca="false">(VLOOKUP(K222,'BNK Org Sheet'!$A$2:$D$464,4,FALSE()))*1000*-1</f>
        <v>-36510133.8124089</v>
      </c>
      <c r="S222" s="30" t="n">
        <f aca="false">VLOOKUP(K222,CORP!$A$14:$D4744,3,FALSE())</f>
        <v>-35500445.4666695</v>
      </c>
      <c r="T222" s="84" t="n">
        <f aca="false">R222-S222</f>
        <v>-1009688.34573935</v>
      </c>
      <c r="V222" s="83" t="n">
        <f aca="false">(VLOOKUP(K222,'BNK Org Sheet'!$F$2:$I$464,2,FALSE()))*1000</f>
        <v>34481564</v>
      </c>
      <c r="W222" s="30" t="n">
        <f aca="false">VLOOKUP(K222,'NG Summary by Day'!$T$20:$W$486,4,FALSE())</f>
        <v>34481564.3979</v>
      </c>
      <c r="X222" s="85" t="n">
        <f aca="false">V222-W222</f>
        <v>-0.397900000214577</v>
      </c>
      <c r="Y222" s="83" t="n">
        <f aca="false">VLOOKUP(K222,'BNK Org Sheet'!$F$2:$I$464,3,FALSE())*1000</f>
        <v>6769001</v>
      </c>
      <c r="Z222" s="30" t="n">
        <f aca="false">VLOOKUP(K222,'Power Summary by Day '!$AL$18:$AO$400,4,FALSE())</f>
        <v>12771353.2250933</v>
      </c>
      <c r="AA222" s="82" t="n">
        <f aca="false">Y222-Z222</f>
        <v>-6002352.2250933</v>
      </c>
      <c r="AB222" s="83" t="n">
        <f aca="false">VLOOKUP(K222,'BNK Org Sheet'!$F$2:$I$464,4,FALSE())*1000</f>
        <v>99710886</v>
      </c>
      <c r="AC222" s="30" t="n">
        <f aca="false">VLOOKUP(K222,'NG Summary by Day'!$AG$20:$AJ$532,4,FALSE())</f>
        <v>64361802.1735914</v>
      </c>
      <c r="AD222" s="85" t="n">
        <f aca="false">AB222-AC222</f>
        <v>35349083.8264086</v>
      </c>
    </row>
    <row r="223" customFormat="false" ht="12.75" hidden="false" customHeight="false" outlineLevel="0" collapsed="false">
      <c r="A223" s="48" t="n">
        <v>36840</v>
      </c>
      <c r="B223" s="61" t="n">
        <v>21941</v>
      </c>
      <c r="C223" s="61" t="n">
        <v>22973</v>
      </c>
      <c r="D223" s="61" t="n">
        <v>36254.3397816041</v>
      </c>
      <c r="E223" s="61"/>
      <c r="F223" s="61" t="n">
        <v>3795.404</v>
      </c>
      <c r="G223" s="61" t="n">
        <v>-4107.752</v>
      </c>
      <c r="H223" s="61" t="n">
        <v>-2687.719</v>
      </c>
      <c r="J223" s="75" t="n">
        <v>36845</v>
      </c>
      <c r="K223" s="76" t="n">
        <v>36845</v>
      </c>
      <c r="L223" s="83" t="n">
        <f aca="false">(VLOOKUP(K223,$A$3:$D$465,2,FALSE())*1000*-1)</f>
        <v>-36904000</v>
      </c>
      <c r="M223" s="30" t="n">
        <f aca="false">VLOOKUP(K223,'NG Summary by Day'!$L$21:$N$480,3,FALSE())</f>
        <v>-36903694.5471288</v>
      </c>
      <c r="N223" s="82" t="n">
        <f aca="false">L223-M223</f>
        <v>-305.452871203423</v>
      </c>
      <c r="O223" s="83" t="n">
        <f aca="false">(VLOOKUP(K223,$A$3:$D$465,3,FALSE()))*1000*-1</f>
        <v>-19769000</v>
      </c>
      <c r="P223" s="30" t="n">
        <f aca="false">VLOOKUP(K223,'Power Summary by Day '!$AL$18:$AO$400,3,FALSE())</f>
        <v>-19769346.1337959</v>
      </c>
      <c r="Q223" s="82" t="n">
        <f aca="false">O223-P223</f>
        <v>346.133795898408</v>
      </c>
      <c r="R223" s="83" t="n">
        <f aca="false">(VLOOKUP(K223,'BNK Org Sheet'!$A$2:$D$464,4,FALSE()))*1000*-1</f>
        <v>-45468812.201332</v>
      </c>
      <c r="S223" s="30" t="n">
        <f aca="false">VLOOKUP(K223,CORP!$A$14:$D4745,3,FALSE())</f>
        <v>-37585724.5894677</v>
      </c>
      <c r="T223" s="84" t="n">
        <f aca="false">R223-S223</f>
        <v>-7883087.61186432</v>
      </c>
      <c r="V223" s="83" t="n">
        <f aca="false">(VLOOKUP(K223,'BNK Org Sheet'!$F$2:$I$464,2,FALSE()))*1000</f>
        <v>9192793</v>
      </c>
      <c r="W223" s="30" t="n">
        <f aca="false">VLOOKUP(K223,'NG Summary by Day'!$T$20:$W$486,4,FALSE())</f>
        <v>9192793.06629998</v>
      </c>
      <c r="X223" s="85" t="n">
        <f aca="false">V223-W223</f>
        <v>-0.0662999805063009</v>
      </c>
      <c r="Y223" s="83" t="n">
        <f aca="false">VLOOKUP(K223,'BNK Org Sheet'!$F$2:$I$464,3,FALSE())*1000</f>
        <v>6576446</v>
      </c>
      <c r="Z223" s="30" t="n">
        <f aca="false">VLOOKUP(K223,'Power Summary by Day '!$AL$18:$AO$400,4,FALSE())</f>
        <v>11338383.8900616</v>
      </c>
      <c r="AA223" s="82" t="n">
        <f aca="false">Y223-Z223</f>
        <v>-4761937.8900616</v>
      </c>
      <c r="AB223" s="83" t="n">
        <f aca="false">VLOOKUP(K223,'BNK Org Sheet'!$F$2:$I$464,4,FALSE())*1000</f>
        <v>23902377</v>
      </c>
      <c r="AC223" s="30" t="n">
        <f aca="false">VLOOKUP(K223,'NG Summary by Day'!$AG$20:$AJ$532,4,FALSE())</f>
        <v>24182304.9687344</v>
      </c>
      <c r="AD223" s="85" t="n">
        <f aca="false">AB223-AC223</f>
        <v>-279927.968734399</v>
      </c>
    </row>
    <row r="224" customFormat="false" ht="12.75" hidden="false" customHeight="false" outlineLevel="0" collapsed="false">
      <c r="A224" s="48" t="n">
        <v>36843</v>
      </c>
      <c r="B224" s="61" t="n">
        <v>23790</v>
      </c>
      <c r="C224" s="61" t="n">
        <v>23480</v>
      </c>
      <c r="D224" s="61" t="n">
        <v>37774.7162265979</v>
      </c>
      <c r="E224" s="61"/>
      <c r="F224" s="61" t="n">
        <v>20719.088</v>
      </c>
      <c r="G224" s="61" t="n">
        <v>10426.474</v>
      </c>
      <c r="H224" s="61" t="n">
        <v>26968.929</v>
      </c>
      <c r="J224" s="75" t="n">
        <v>36846</v>
      </c>
      <c r="K224" s="76" t="n">
        <v>36846</v>
      </c>
      <c r="L224" s="83" t="n">
        <f aca="false">(VLOOKUP(K224,$A$3:$D$465,2,FALSE())*1000*-1)</f>
        <v>-31053000</v>
      </c>
      <c r="M224" s="30" t="n">
        <f aca="false">VLOOKUP(K224,'NG Summary by Day'!$L$21:$N$480,3,FALSE())</f>
        <v>-31053419.8332851</v>
      </c>
      <c r="N224" s="82" t="n">
        <f aca="false">L224-M224</f>
        <v>419.833285097033</v>
      </c>
      <c r="O224" s="83" t="n">
        <f aca="false">(VLOOKUP(K224,$A$3:$D$465,3,FALSE()))*1000*-1</f>
        <v>-22083000</v>
      </c>
      <c r="P224" s="30" t="n">
        <f aca="false">VLOOKUP(K224,'Power Summary by Day '!$AL$18:$AO$400,3,FALSE())</f>
        <v>-22083098.3918659</v>
      </c>
      <c r="Q224" s="82" t="n">
        <f aca="false">O224-P224</f>
        <v>98.3918658979237</v>
      </c>
      <c r="R224" s="83" t="n">
        <f aca="false">(VLOOKUP(K224,'BNK Org Sheet'!$A$2:$D$464,4,FALSE()))*1000*-1</f>
        <v>-41969254.854</v>
      </c>
      <c r="S224" s="30" t="n">
        <f aca="false">VLOOKUP(K224,CORP!$A$14:$D4746,3,FALSE())</f>
        <v>-44781325.0506049</v>
      </c>
      <c r="T224" s="84" t="n">
        <f aca="false">R224-S224</f>
        <v>2812070.19660492</v>
      </c>
      <c r="V224" s="83" t="n">
        <f aca="false">(VLOOKUP(K224,'BNK Org Sheet'!$F$2:$I$464,2,FALSE()))*1000</f>
        <v>-52030708</v>
      </c>
      <c r="W224" s="30" t="n">
        <f aca="false">VLOOKUP(K224,'NG Summary by Day'!$T$20:$W$486,4,FALSE())</f>
        <v>-52030708.347</v>
      </c>
      <c r="X224" s="85" t="n">
        <f aca="false">V224-W224</f>
        <v>0.347000002861023</v>
      </c>
      <c r="Y224" s="83" t="n">
        <f aca="false">VLOOKUP(K224,'BNK Org Sheet'!$F$2:$I$464,3,FALSE())*1000</f>
        <v>-11567229</v>
      </c>
      <c r="Z224" s="30" t="n">
        <f aca="false">VLOOKUP(K224,'Power Summary by Day '!$AL$18:$AO$400,4,FALSE())</f>
        <v>-24485646.8040063</v>
      </c>
      <c r="AA224" s="82" t="n">
        <f aca="false">Y224-Z224</f>
        <v>12918417.8040063</v>
      </c>
      <c r="AB224" s="83" t="n">
        <f aca="false">VLOOKUP(K224,'BNK Org Sheet'!$F$2:$I$464,4,FALSE())*1000</f>
        <v>-86015132</v>
      </c>
      <c r="AC224" s="30" t="n">
        <f aca="false">VLOOKUP(K224,'NG Summary by Day'!$AG$20:$AJ$532,4,FALSE())</f>
        <v>-89923582.1808582</v>
      </c>
      <c r="AD224" s="85" t="n">
        <f aca="false">AB224-AC224</f>
        <v>3908450.1808582</v>
      </c>
    </row>
    <row r="225" customFormat="false" ht="12.75" hidden="false" customHeight="false" outlineLevel="0" collapsed="false">
      <c r="A225" s="48" t="n">
        <v>36844</v>
      </c>
      <c r="B225" s="61" t="n">
        <v>20359</v>
      </c>
      <c r="C225" s="61" t="n">
        <v>23712</v>
      </c>
      <c r="D225" s="61" t="n">
        <v>36510.1338124089</v>
      </c>
      <c r="E225" s="61"/>
      <c r="F225" s="61" t="n">
        <v>34481.564</v>
      </c>
      <c r="G225" s="61" t="n">
        <v>6769.001</v>
      </c>
      <c r="H225" s="61" t="n">
        <v>99710.886</v>
      </c>
      <c r="J225" s="75" t="n">
        <v>36847</v>
      </c>
      <c r="K225" s="76" t="n">
        <v>36847</v>
      </c>
      <c r="L225" s="83" t="n">
        <f aca="false">(VLOOKUP(K225,$A$3:$D$465,2,FALSE())*1000*-1)</f>
        <v>-29045000</v>
      </c>
      <c r="M225" s="30" t="n">
        <f aca="false">VLOOKUP(K225,'NG Summary by Day'!$L$21:$N$480,3,FALSE())</f>
        <v>-29044839.4614583</v>
      </c>
      <c r="N225" s="82" t="n">
        <f aca="false">L225-M225</f>
        <v>-160.538541700691</v>
      </c>
      <c r="O225" s="83" t="n">
        <f aca="false">(VLOOKUP(K225,$A$3:$D$465,3,FALSE()))*1000*-1</f>
        <v>-21911000</v>
      </c>
      <c r="P225" s="30" t="n">
        <f aca="false">VLOOKUP(K225,'Power Summary by Day '!$AL$18:$AO$400,3,FALSE())</f>
        <v>-21911248.3209584</v>
      </c>
      <c r="Q225" s="82" t="n">
        <f aca="false">O225-P225</f>
        <v>248.320958398283</v>
      </c>
      <c r="R225" s="83" t="n">
        <f aca="false">(VLOOKUP(K225,'BNK Org Sheet'!$A$2:$D$464,4,FALSE()))*1000*-1</f>
        <v>-40641037.794328</v>
      </c>
      <c r="S225" s="30" t="n">
        <f aca="false">VLOOKUP(K225,CORP!$A$14:$D4747,3,FALSE())</f>
        <v>-40356710.0950462</v>
      </c>
      <c r="T225" s="84" t="n">
        <f aca="false">R225-S225</f>
        <v>-284327.699281842</v>
      </c>
      <c r="V225" s="83" t="n">
        <f aca="false">(VLOOKUP(K225,'BNK Org Sheet'!$F$2:$I$464,2,FALSE()))*1000</f>
        <v>49586216.8082</v>
      </c>
      <c r="W225" s="30" t="n">
        <f aca="false">VLOOKUP(K225,'NG Summary by Day'!$T$20:$W$486,4,FALSE())</f>
        <v>49586216.8082</v>
      </c>
      <c r="X225" s="85" t="n">
        <f aca="false">V225-W225</f>
        <v>0</v>
      </c>
      <c r="Y225" s="83" t="n">
        <f aca="false">VLOOKUP(K225,'BNK Org Sheet'!$F$2:$I$464,3,FALSE())*1000</f>
        <v>14617561.4177097</v>
      </c>
      <c r="Z225" s="30" t="n">
        <f aca="false">VLOOKUP(K225,'Power Summary by Day '!$AL$18:$AO$400,4,FALSE())</f>
        <v>14617561.4177097</v>
      </c>
      <c r="AA225" s="82" t="n">
        <f aca="false">Y225-Z225</f>
        <v>0</v>
      </c>
      <c r="AB225" s="83" t="n">
        <f aca="false">VLOOKUP(K225,'BNK Org Sheet'!$F$2:$I$464,4,FALSE())*1000</f>
        <v>76966642.9666264</v>
      </c>
      <c r="AC225" s="30" t="n">
        <f aca="false">VLOOKUP(K225,'NG Summary by Day'!$AG$20:$AJ$532,4,FALSE())</f>
        <v>79062537.7649135</v>
      </c>
      <c r="AD225" s="85" t="n">
        <f aca="false">AB225-AC225</f>
        <v>-2095894.79828709</v>
      </c>
    </row>
    <row r="226" customFormat="false" ht="12.75" hidden="false" customHeight="false" outlineLevel="0" collapsed="false">
      <c r="A226" s="48" t="n">
        <v>36845</v>
      </c>
      <c r="B226" s="61" t="n">
        <v>36904</v>
      </c>
      <c r="C226" s="61" t="n">
        <v>19769</v>
      </c>
      <c r="D226" s="61" t="n">
        <v>45468.812201332</v>
      </c>
      <c r="E226" s="61"/>
      <c r="F226" s="61" t="n">
        <v>9192.793</v>
      </c>
      <c r="G226" s="61" t="n">
        <v>6576.446</v>
      </c>
      <c r="H226" s="61" t="n">
        <v>23902.377</v>
      </c>
      <c r="J226" s="75" t="n">
        <v>36850</v>
      </c>
      <c r="K226" s="76" t="n">
        <v>36850</v>
      </c>
      <c r="L226" s="83" t="n">
        <f aca="false">(VLOOKUP(K226,$A$3:$D$465,2,FALSE())*1000*-1)</f>
        <v>-39957000</v>
      </c>
      <c r="M226" s="30" t="n">
        <f aca="false">VLOOKUP(K226,'NG Summary by Day'!$L$21:$N$480,3,FALSE())</f>
        <v>-39956745.4528392</v>
      </c>
      <c r="N226" s="82" t="n">
        <f aca="false">L226-M226</f>
        <v>-254.547160804272</v>
      </c>
      <c r="O226" s="83" t="n">
        <f aca="false">(VLOOKUP(K226,$A$3:$D$465,3,FALSE()))*1000*-1</f>
        <v>-21104000</v>
      </c>
      <c r="P226" s="30" t="n">
        <f aca="false">VLOOKUP(K226,'Power Summary by Day '!$AL$18:$AO$400,3,FALSE())</f>
        <v>-21104000.7420703</v>
      </c>
      <c r="Q226" s="82" t="n">
        <f aca="false">O226-P226</f>
        <v>0.74207029864192</v>
      </c>
      <c r="R226" s="83" t="n">
        <f aca="false">(VLOOKUP(K226,'BNK Org Sheet'!$A$2:$D$464,4,FALSE()))*1000*-1</f>
        <v>-48227561.4664478</v>
      </c>
      <c r="S226" s="30" t="n">
        <f aca="false">VLOOKUP(K226,CORP!$A$14:$D4748,3,FALSE())</f>
        <v>-50115240.5176294</v>
      </c>
      <c r="T226" s="84" t="n">
        <f aca="false">R226-S226</f>
        <v>1887679.05118161</v>
      </c>
      <c r="V226" s="83" t="n">
        <f aca="false">(VLOOKUP(K226,'BNK Org Sheet'!$F$2:$I$464,2,FALSE()))*1000</f>
        <v>64039003.498</v>
      </c>
      <c r="W226" s="30" t="n">
        <f aca="false">VLOOKUP(K226,'NG Summary by Day'!$T$20:$W$486,4,FALSE())</f>
        <v>64039003.498</v>
      </c>
      <c r="X226" s="85" t="n">
        <f aca="false">V226-W226</f>
        <v>0</v>
      </c>
      <c r="Y226" s="83" t="n">
        <f aca="false">VLOOKUP(K226,'BNK Org Sheet'!$F$2:$I$464,3,FALSE())*1000</f>
        <v>37214474.5385324</v>
      </c>
      <c r="Z226" s="30" t="n">
        <f aca="false">VLOOKUP(K226,'Power Summary by Day '!$AL$18:$AO$400,4,FALSE())</f>
        <v>37214474.5385324</v>
      </c>
      <c r="AA226" s="82" t="n">
        <f aca="false">Y226-Z226</f>
        <v>0</v>
      </c>
      <c r="AB226" s="83" t="n">
        <f aca="false">VLOOKUP(K226,'BNK Org Sheet'!$F$2:$I$464,4,FALSE())*1000</f>
        <v>115520070.299503</v>
      </c>
      <c r="AC226" s="30" t="n">
        <f aca="false">VLOOKUP(K226,'NG Summary by Day'!$AG$20:$AJ$532,4,FALSE())</f>
        <v>114063239.769092</v>
      </c>
      <c r="AD226" s="85" t="n">
        <f aca="false">AB226-AC226</f>
        <v>1456830.53041132</v>
      </c>
    </row>
    <row r="227" customFormat="false" ht="12.75" hidden="false" customHeight="false" outlineLevel="0" collapsed="false">
      <c r="A227" s="48" t="n">
        <v>36846</v>
      </c>
      <c r="B227" s="61" t="n">
        <v>31053</v>
      </c>
      <c r="C227" s="61" t="n">
        <v>22083</v>
      </c>
      <c r="D227" s="61" t="n">
        <v>41969.254854</v>
      </c>
      <c r="E227" s="61"/>
      <c r="F227" s="61" t="n">
        <v>-52030.708</v>
      </c>
      <c r="G227" s="61" t="n">
        <v>-11567.229</v>
      </c>
      <c r="H227" s="61" t="n">
        <v>-86015.132</v>
      </c>
      <c r="J227" s="75" t="n">
        <v>36851</v>
      </c>
      <c r="K227" s="76" t="n">
        <v>36851</v>
      </c>
      <c r="L227" s="83" t="n">
        <f aca="false">(VLOOKUP(K227,$A$3:$D$465,2,FALSE())*1000*-1)</f>
        <v>-43300000</v>
      </c>
      <c r="M227" s="30" t="n">
        <f aca="false">VLOOKUP(K227,'NG Summary by Day'!$L$21:$N$480,3,FALSE())</f>
        <v>-43372964.3111369</v>
      </c>
      <c r="N227" s="82" t="n">
        <f aca="false">L227-M227</f>
        <v>72964.3111369014</v>
      </c>
      <c r="O227" s="83" t="n">
        <f aca="false">(VLOOKUP(K227,$A$3:$D$465,3,FALSE()))*1000*-1</f>
        <v>-22205000</v>
      </c>
      <c r="P227" s="30" t="n">
        <f aca="false">VLOOKUP(K227,'Power Summary by Day '!$AL$18:$AO$400,3,FALSE())</f>
        <v>-22205018.9428112</v>
      </c>
      <c r="Q227" s="82" t="n">
        <f aca="false">O227-P227</f>
        <v>18.9428111985326</v>
      </c>
      <c r="R227" s="83" t="n">
        <f aca="false">(VLOOKUP(K227,'BNK Org Sheet'!$A$2:$D$464,4,FALSE()))*1000*-1</f>
        <v>-51827935.3920258</v>
      </c>
      <c r="S227" s="30" t="n">
        <f aca="false">VLOOKUP(K227,CORP!$A$14:$D4749,3,FALSE())</f>
        <v>-54462325.0918243</v>
      </c>
      <c r="T227" s="84" t="n">
        <f aca="false">R227-S227</f>
        <v>2634389.69979851</v>
      </c>
      <c r="V227" s="83" t="n">
        <f aca="false">(VLOOKUP(K227,'BNK Org Sheet'!$F$2:$I$464,2,FALSE()))*1000</f>
        <v>101192297.2365</v>
      </c>
      <c r="W227" s="30" t="n">
        <f aca="false">VLOOKUP(K227,'NG Summary by Day'!$T$20:$W$486,4,FALSE())</f>
        <v>101192297.2365</v>
      </c>
      <c r="X227" s="85" t="n">
        <f aca="false">V227-W227</f>
        <v>0</v>
      </c>
      <c r="Y227" s="83" t="n">
        <f aca="false">VLOOKUP(K227,'BNK Org Sheet'!$F$2:$I$464,3,FALSE())*1000</f>
        <v>21228742.4937622</v>
      </c>
      <c r="Z227" s="30" t="n">
        <f aca="false">VLOOKUP(K227,'Power Summary by Day '!$AL$18:$AO$400,4,FALSE())</f>
        <v>21228742.4937623</v>
      </c>
      <c r="AA227" s="82" t="n">
        <f aca="false">Y227-Z227</f>
        <v>0</v>
      </c>
      <c r="AB227" s="83" t="n">
        <f aca="false">VLOOKUP(K227,'BNK Org Sheet'!$F$2:$I$464,4,FALSE())*1000</f>
        <v>129623140.495976</v>
      </c>
      <c r="AC227" s="30" t="n">
        <f aca="false">VLOOKUP(K227,'NG Summary by Day'!$AG$20:$AJ$532,4,FALSE())</f>
        <v>128453740.589391</v>
      </c>
      <c r="AD227" s="85" t="n">
        <f aca="false">AB227-AC227</f>
        <v>1169399.90658478</v>
      </c>
    </row>
    <row r="228" customFormat="false" ht="12.75" hidden="false" customHeight="false" outlineLevel="0" collapsed="false">
      <c r="A228" s="48" t="n">
        <v>36847</v>
      </c>
      <c r="B228" s="61" t="n">
        <v>29045</v>
      </c>
      <c r="C228" s="61" t="n">
        <v>21911</v>
      </c>
      <c r="D228" s="61" t="n">
        <v>40641.037794328</v>
      </c>
      <c r="E228" s="61"/>
      <c r="F228" s="61" t="n">
        <v>49586.2168082</v>
      </c>
      <c r="G228" s="61" t="n">
        <v>14617.5614177097</v>
      </c>
      <c r="H228" s="61" t="n">
        <v>76966.6429666264</v>
      </c>
      <c r="J228" s="75" t="n">
        <v>36852</v>
      </c>
      <c r="K228" s="76" t="n">
        <v>36852</v>
      </c>
      <c r="L228" s="83" t="n">
        <f aca="false">(VLOOKUP(K228,$A$3:$D$465,2,FALSE())*1000*-1)</f>
        <v>-54936000</v>
      </c>
      <c r="M228" s="30" t="n">
        <f aca="false">VLOOKUP(K228,'NG Summary by Day'!$L$21:$N$480,3,FALSE())</f>
        <v>-55703553.891384</v>
      </c>
      <c r="N228" s="82" t="n">
        <f aca="false">L228-M228</f>
        <v>767553.891384006</v>
      </c>
      <c r="O228" s="83" t="n">
        <f aca="false">(VLOOKUP(K228,$A$3:$D$465,3,FALSE()))*1000*-1</f>
        <v>-23560000</v>
      </c>
      <c r="P228" s="30" t="n">
        <f aca="false">VLOOKUP(K228,'Power Summary by Day '!$AL$18:$AO$400,3,FALSE())</f>
        <v>-23559923.905956</v>
      </c>
      <c r="Q228" s="82" t="n">
        <f aca="false">O228-P228</f>
        <v>-76.0940439999104</v>
      </c>
      <c r="R228" s="83" t="n">
        <f aca="false">(VLOOKUP(K228,'BNK Org Sheet'!$A$2:$D$464,4,FALSE()))*1000*-1</f>
        <v>-62393728.6832579</v>
      </c>
      <c r="S228" s="30" t="n">
        <f aca="false">VLOOKUP(K228,CORP!$A$14:$D4750,3,FALSE())</f>
        <v>-75651137.3756875</v>
      </c>
      <c r="T228" s="84" t="n">
        <f aca="false">R228-S228</f>
        <v>13257408.6924296</v>
      </c>
      <c r="V228" s="83" t="n">
        <f aca="false">(VLOOKUP(K228,'BNK Org Sheet'!$F$2:$I$464,2,FALSE()))*1000</f>
        <v>-23548867.29</v>
      </c>
      <c r="W228" s="30" t="n">
        <f aca="false">VLOOKUP(K228,'NG Summary by Day'!$T$20:$W$486,4,FALSE())</f>
        <v>-23548867.29</v>
      </c>
      <c r="X228" s="85" t="n">
        <f aca="false">V228-W228</f>
        <v>0</v>
      </c>
      <c r="Y228" s="83" t="n">
        <f aca="false">VLOOKUP(K228,'BNK Org Sheet'!$F$2:$I$464,3,FALSE())*1000</f>
        <v>-15785541.5023989</v>
      </c>
      <c r="Z228" s="30" t="n">
        <f aca="false">VLOOKUP(K228,'Power Summary by Day '!$AL$18:$AO$400,4,FALSE())</f>
        <v>-15785541.5023989</v>
      </c>
      <c r="AA228" s="82" t="n">
        <f aca="false">Y228-Z228</f>
        <v>0</v>
      </c>
      <c r="AB228" s="83" t="n">
        <f aca="false">VLOOKUP(K228,'BNK Org Sheet'!$F$2:$I$464,4,FALSE())*1000</f>
        <v>-46088860.4884236</v>
      </c>
      <c r="AC228" s="30" t="n">
        <f aca="false">VLOOKUP(K228,'NG Summary by Day'!$AG$20:$AJ$532,4,FALSE())</f>
        <v>-46355252.3032532</v>
      </c>
      <c r="AD228" s="85" t="n">
        <f aca="false">AB228-AC228</f>
        <v>266391.814829581</v>
      </c>
    </row>
    <row r="229" customFormat="false" ht="12.75" hidden="false" customHeight="false" outlineLevel="0" collapsed="false">
      <c r="A229" s="48" t="n">
        <v>36850</v>
      </c>
      <c r="B229" s="61" t="n">
        <v>39957</v>
      </c>
      <c r="C229" s="61" t="n">
        <v>21104</v>
      </c>
      <c r="D229" s="61" t="n">
        <v>48227.5614664478</v>
      </c>
      <c r="E229" s="61"/>
      <c r="F229" s="61" t="n">
        <v>64039.003498</v>
      </c>
      <c r="G229" s="61" t="n">
        <v>37214.4745385324</v>
      </c>
      <c r="H229" s="61" t="n">
        <v>115520.070299503</v>
      </c>
      <c r="J229" s="75" t="n">
        <v>36857</v>
      </c>
      <c r="K229" s="76" t="n">
        <v>36857</v>
      </c>
      <c r="L229" s="83" t="n">
        <f aca="false">(VLOOKUP(K229,$A$3:$D$465,2,FALSE())*1000*-1)</f>
        <v>-36409000</v>
      </c>
      <c r="M229" s="30" t="n">
        <f aca="false">VLOOKUP(K229,'NG Summary by Day'!$L$21:$N$480,3,FALSE())</f>
        <v>-34780340.4218056</v>
      </c>
      <c r="N229" s="82" t="n">
        <f aca="false">L229-M229</f>
        <v>-1628659.57819439</v>
      </c>
      <c r="O229" s="83" t="n">
        <f aca="false">(VLOOKUP(K229,$A$3:$D$465,3,FALSE()))*1000*-1</f>
        <v>-21755000</v>
      </c>
      <c r="P229" s="30" t="n">
        <f aca="false">VLOOKUP(K229,'Power Summary by Day '!$AL$18:$AO$400,3,FALSE())</f>
        <v>-21755291.1989656</v>
      </c>
      <c r="Q229" s="82" t="n">
        <f aca="false">O229-P229</f>
        <v>291.198965597898</v>
      </c>
      <c r="R229" s="83" t="n">
        <f aca="false">(VLOOKUP(K229,'BNK Org Sheet'!$A$2:$D$464,4,FALSE()))*1000*-1</f>
        <v>-45922770.1908324</v>
      </c>
      <c r="S229" s="30" t="n">
        <f aca="false">VLOOKUP(K229,CORP!$A$14:$D4751,3,FALSE())</f>
        <v>-48596665.0912529</v>
      </c>
      <c r="T229" s="84" t="n">
        <f aca="false">R229-S229</f>
        <v>2673894.90042055</v>
      </c>
      <c r="V229" s="83" t="n">
        <f aca="false">(VLOOKUP(K229,'BNK Org Sheet'!$F$2:$I$464,2,FALSE()))*1000</f>
        <v>92704368.8058</v>
      </c>
      <c r="W229" s="30" t="n">
        <f aca="false">VLOOKUP(K229,'NG Summary by Day'!$T$20:$W$486,4,FALSE())</f>
        <v>92704368.8058</v>
      </c>
      <c r="X229" s="85" t="n">
        <f aca="false">V229-W229</f>
        <v>0</v>
      </c>
      <c r="Y229" s="83" t="n">
        <f aca="false">VLOOKUP(K229,'BNK Org Sheet'!$F$2:$I$464,3,FALSE())*1000</f>
        <v>16442494.2235248</v>
      </c>
      <c r="Z229" s="30" t="n">
        <f aca="false">VLOOKUP(K229,'Power Summary by Day '!$AL$18:$AO$400,4,FALSE())</f>
        <v>16442494.2235248</v>
      </c>
      <c r="AA229" s="82" t="n">
        <f aca="false">Y229-Z229</f>
        <v>0</v>
      </c>
      <c r="AB229" s="83" t="n">
        <f aca="false">VLOOKUP(K229,'BNK Org Sheet'!$F$2:$I$464,4,FALSE())*1000</f>
        <v>128476737.233693</v>
      </c>
      <c r="AC229" s="30" t="n">
        <f aca="false">VLOOKUP(K229,'NG Summary by Day'!$AG$20:$AJ$532,4,FALSE())</f>
        <v>116275143.228892</v>
      </c>
      <c r="AD229" s="85" t="n">
        <f aca="false">AB229-AC229</f>
        <v>12201594.0048012</v>
      </c>
    </row>
    <row r="230" customFormat="false" ht="12.75" hidden="false" customHeight="false" outlineLevel="0" collapsed="false">
      <c r="A230" s="48" t="n">
        <v>36851</v>
      </c>
      <c r="B230" s="61" t="n">
        <v>43300</v>
      </c>
      <c r="C230" s="61" t="n">
        <v>22205</v>
      </c>
      <c r="D230" s="61" t="n">
        <v>51827.9353920258</v>
      </c>
      <c r="E230" s="61"/>
      <c r="F230" s="61" t="n">
        <v>101192.2972365</v>
      </c>
      <c r="G230" s="61" t="n">
        <v>21228.7424937622</v>
      </c>
      <c r="H230" s="61" t="n">
        <v>129623.140495976</v>
      </c>
      <c r="J230" s="75" t="n">
        <v>36858</v>
      </c>
      <c r="K230" s="76" t="n">
        <v>36858</v>
      </c>
      <c r="L230" s="83" t="n">
        <f aca="false">(VLOOKUP(K230,$A$3:$D$465,2,FALSE())*1000*-1)</f>
        <v>-34486000</v>
      </c>
      <c r="M230" s="30" t="n">
        <f aca="false">VLOOKUP(K230,'NG Summary by Day'!$L$21:$N$480,3,FALSE())</f>
        <v>-37818946.3290147</v>
      </c>
      <c r="N230" s="82" t="n">
        <f aca="false">L230-M230</f>
        <v>3332946.3290147</v>
      </c>
      <c r="O230" s="83" t="n">
        <f aca="false">(VLOOKUP(K230,$A$3:$D$465,3,FALSE()))*1000*-1</f>
        <v>-22324000</v>
      </c>
      <c r="P230" s="30" t="n">
        <f aca="false">VLOOKUP(K230,'Power Summary by Day '!$AL$18:$AO$400,3,FALSE())</f>
        <v>-22323590.7116792</v>
      </c>
      <c r="Q230" s="82" t="n">
        <f aca="false">O230-P230</f>
        <v>-409.288320798427</v>
      </c>
      <c r="R230" s="83" t="n">
        <f aca="false">(VLOOKUP(K230,'BNK Org Sheet'!$A$2:$D$464,4,FALSE()))*1000*-1</f>
        <v>-44922305.5953276</v>
      </c>
      <c r="S230" s="30" t="n">
        <f aca="false">VLOOKUP(K230,CORP!$A$14:$D4752,3,FALSE())</f>
        <v>-51757444.8653588</v>
      </c>
      <c r="T230" s="84" t="n">
        <f aca="false">R230-S230</f>
        <v>6835139.27003121</v>
      </c>
      <c r="V230" s="83" t="n">
        <f aca="false">(VLOOKUP(K230,'BNK Org Sheet'!$F$2:$I$464,2,FALSE()))*1000</f>
        <v>84340579.1639</v>
      </c>
      <c r="W230" s="30" t="n">
        <f aca="false">VLOOKUP(K230,'NG Summary by Day'!$T$20:$W$486,4,FALSE())</f>
        <v>84340579.1639</v>
      </c>
      <c r="X230" s="85" t="n">
        <f aca="false">V230-W230</f>
        <v>0</v>
      </c>
      <c r="Y230" s="83" t="n">
        <f aca="false">VLOOKUP(K230,'BNK Org Sheet'!$F$2:$I$464,3,FALSE())*1000</f>
        <v>-2077724.6970234</v>
      </c>
      <c r="Z230" s="30" t="n">
        <f aca="false">VLOOKUP(K230,'Power Summary by Day '!$AL$18:$AO$400,4,FALSE())</f>
        <v>-2077724.6970234</v>
      </c>
      <c r="AA230" s="82" t="n">
        <f aca="false">Y230-Z230</f>
        <v>0</v>
      </c>
      <c r="AB230" s="83" t="n">
        <f aca="false">VLOOKUP(K230,'BNK Org Sheet'!$F$2:$I$464,4,FALSE())*1000</f>
        <v>75732572.8655465</v>
      </c>
      <c r="AC230" s="30" t="n">
        <f aca="false">VLOOKUP(K230,'NG Summary by Day'!$AG$20:$AJ$532,4,FALSE())</f>
        <v>71283033.820984</v>
      </c>
      <c r="AD230" s="85" t="n">
        <f aca="false">AB230-AC230</f>
        <v>4449539.04456252</v>
      </c>
    </row>
    <row r="231" customFormat="false" ht="12.75" hidden="false" customHeight="false" outlineLevel="0" collapsed="false">
      <c r="A231" s="48" t="n">
        <v>36852</v>
      </c>
      <c r="B231" s="61" t="n">
        <v>54936</v>
      </c>
      <c r="C231" s="61" t="n">
        <v>23560</v>
      </c>
      <c r="D231" s="61" t="n">
        <v>62393.7286832579</v>
      </c>
      <c r="E231" s="61"/>
      <c r="F231" s="61" t="n">
        <v>-23548.86729</v>
      </c>
      <c r="G231" s="61" t="n">
        <v>-15785.5415023989</v>
      </c>
      <c r="H231" s="61" t="n">
        <v>-46088.8604884236</v>
      </c>
      <c r="J231" s="75" t="n">
        <v>36859</v>
      </c>
      <c r="K231" s="76" t="n">
        <v>36859</v>
      </c>
      <c r="L231" s="83" t="n">
        <f aca="false">(VLOOKUP(K231,$A$3:$D$465,2,FALSE())*1000*-1)</f>
        <v>-50408000</v>
      </c>
      <c r="M231" s="30" t="n">
        <f aca="false">VLOOKUP(K231,'NG Summary by Day'!$L$21:$N$480,3,FALSE())</f>
        <v>-50407850.1997656</v>
      </c>
      <c r="N231" s="82" t="n">
        <f aca="false">L231-M231</f>
        <v>-149.800234399736</v>
      </c>
      <c r="O231" s="83" t="n">
        <f aca="false">(VLOOKUP(K231,$A$3:$D$465,3,FALSE()))*1000*-1</f>
        <v>-22916000</v>
      </c>
      <c r="P231" s="30" t="n">
        <f aca="false">VLOOKUP(K231,'Power Summary by Day '!$AL$18:$AO$400,3,FALSE())</f>
        <v>-22916284.0754023</v>
      </c>
      <c r="Q231" s="82" t="n">
        <f aca="false">O231-P231</f>
        <v>284.075402300805</v>
      </c>
      <c r="R231" s="83" t="n">
        <f aca="false">(VLOOKUP(K231,'BNK Org Sheet'!$A$2:$D$464,4,FALSE()))*1000*-1</f>
        <v>-58242257.511192</v>
      </c>
      <c r="S231" s="30" t="n">
        <f aca="false">VLOOKUP(K231,CORP!$A$14:$D4753,3,FALSE())</f>
        <v>-67108290.7318191</v>
      </c>
      <c r="T231" s="84" t="n">
        <f aca="false">R231-S231</f>
        <v>8866033.22062711</v>
      </c>
      <c r="V231" s="83" t="n">
        <f aca="false">(VLOOKUP(K231,'BNK Org Sheet'!$F$2:$I$464,2,FALSE()))*1000</f>
        <v>37437218.3507</v>
      </c>
      <c r="W231" s="30" t="n">
        <f aca="false">VLOOKUP(K231,'NG Summary by Day'!$T$20:$W$486,4,FALSE())</f>
        <v>37437218.3507</v>
      </c>
      <c r="X231" s="85" t="n">
        <f aca="false">V231-W231</f>
        <v>0</v>
      </c>
      <c r="Y231" s="83" t="n">
        <f aca="false">VLOOKUP(K231,'BNK Org Sheet'!$F$2:$I$464,3,FALSE())*1000</f>
        <v>17955997.2986303</v>
      </c>
      <c r="Z231" s="30" t="n">
        <f aca="false">VLOOKUP(K231,'Power Summary by Day '!$AL$18:$AO$400,4,FALSE())</f>
        <v>17955997.2986303</v>
      </c>
      <c r="AA231" s="82" t="n">
        <f aca="false">Y231-Z231</f>
        <v>0</v>
      </c>
      <c r="AB231" s="83" t="n">
        <f aca="false">VLOOKUP(K231,'BNK Org Sheet'!$F$2:$I$464,4,FALSE())*1000</f>
        <v>78287545.1225263</v>
      </c>
      <c r="AC231" s="30" t="n">
        <f aca="false">VLOOKUP(K231,'NG Summary by Day'!$AG$20:$AJ$532,4,FALSE())</f>
        <v>74972336.6163706</v>
      </c>
      <c r="AD231" s="85" t="n">
        <f aca="false">AB231-AC231</f>
        <v>3315208.50615566</v>
      </c>
    </row>
    <row r="232" customFormat="false" ht="12.75" hidden="false" customHeight="false" outlineLevel="0" collapsed="false">
      <c r="A232" s="48" t="n">
        <v>36857</v>
      </c>
      <c r="B232" s="61" t="n">
        <v>36409</v>
      </c>
      <c r="C232" s="61" t="n">
        <v>21755</v>
      </c>
      <c r="D232" s="61" t="n">
        <v>45922.7701908324</v>
      </c>
      <c r="E232" s="61"/>
      <c r="F232" s="61" t="n">
        <v>92704.3688058</v>
      </c>
      <c r="G232" s="61" t="n">
        <v>16442.4942235248</v>
      </c>
      <c r="H232" s="61" t="n">
        <v>128476.737233693</v>
      </c>
      <c r="J232" s="75" t="n">
        <v>36860</v>
      </c>
      <c r="K232" s="76" t="n">
        <v>36860</v>
      </c>
      <c r="L232" s="83" t="n">
        <f aca="false">(VLOOKUP(K232,$A$3:$D$465,2,FALSE())*1000*-1)</f>
        <v>-51578000</v>
      </c>
      <c r="M232" s="30" t="n">
        <f aca="false">VLOOKUP(K232,'NG Summary by Day'!$L$21:$N$480,3,FALSE())</f>
        <v>-51577856.0788419</v>
      </c>
      <c r="N232" s="82" t="n">
        <f aca="false">L232-M232</f>
        <v>-143.921158105135</v>
      </c>
      <c r="O232" s="83" t="n">
        <f aca="false">(VLOOKUP(K232,$A$3:$D$465,3,FALSE()))*1000*-1</f>
        <v>-28649000</v>
      </c>
      <c r="P232" s="30" t="n">
        <f aca="false">VLOOKUP(K232,'Power Summary by Day '!$AL$18:$AO$400,3,FALSE())</f>
        <v>-28648864.5657183</v>
      </c>
      <c r="Q232" s="82" t="n">
        <f aca="false">O232-P232</f>
        <v>-135.434281699359</v>
      </c>
      <c r="R232" s="83" t="n">
        <f aca="false">(VLOOKUP(K232,'BNK Org Sheet'!$A$2:$D$464,4,FALSE()))*1000*-1</f>
        <v>-62120375.948637</v>
      </c>
      <c r="S232" s="30" t="n">
        <f aca="false">VLOOKUP(K232,CORP!$A$14:$D4754,3,FALSE())</f>
        <v>-71551459.7462032</v>
      </c>
      <c r="T232" s="84" t="n">
        <f aca="false">R232-S232</f>
        <v>9431083.79756619</v>
      </c>
      <c r="V232" s="83" t="n">
        <f aca="false">(VLOOKUP(K232,'BNK Org Sheet'!$F$2:$I$464,2,FALSE()))*1000</f>
        <v>35261263.6377</v>
      </c>
      <c r="W232" s="30" t="n">
        <f aca="false">VLOOKUP(K232,'NG Summary by Day'!$T$20:$W$486,4,FALSE())</f>
        <v>35261263.6377</v>
      </c>
      <c r="X232" s="85" t="n">
        <f aca="false">V232-W232</f>
        <v>0</v>
      </c>
      <c r="Y232" s="83" t="n">
        <f aca="false">VLOOKUP(K232,'BNK Org Sheet'!$F$2:$I$464,3,FALSE())*1000</f>
        <v>2818649.306881</v>
      </c>
      <c r="Z232" s="30" t="n">
        <f aca="false">VLOOKUP(K232,'Power Summary by Day '!$AL$18:$AO$400,4,FALSE())</f>
        <v>2818649.30688103</v>
      </c>
      <c r="AA232" s="82" t="n">
        <f aca="false">Y232-Z232</f>
        <v>-3.02679836750031E-008</v>
      </c>
      <c r="AB232" s="83" t="n">
        <f aca="false">VLOOKUP(K232,'BNK Org Sheet'!$F$2:$I$464,4,FALSE())*1000</f>
        <v>46912874.1480891</v>
      </c>
      <c r="AC232" s="30" t="n">
        <f aca="false">VLOOKUP(K232,'NG Summary by Day'!$AG$20:$AJ$532,4,FALSE())</f>
        <v>35700177.6557669</v>
      </c>
      <c r="AD232" s="85" t="n">
        <f aca="false">AB232-AC232</f>
        <v>11212696.4923222</v>
      </c>
    </row>
    <row r="233" customFormat="false" ht="12.75" hidden="false" customHeight="false" outlineLevel="0" collapsed="false">
      <c r="A233" s="48" t="n">
        <v>36858</v>
      </c>
      <c r="B233" s="61" t="n">
        <v>34486</v>
      </c>
      <c r="C233" s="61" t="n">
        <v>22324</v>
      </c>
      <c r="D233" s="61" t="n">
        <v>44922.3055953276</v>
      </c>
      <c r="E233" s="61"/>
      <c r="F233" s="61" t="n">
        <v>84340.5791639</v>
      </c>
      <c r="G233" s="61" t="n">
        <v>-2077.7246970234</v>
      </c>
      <c r="H233" s="61" t="n">
        <v>75732.5728655465</v>
      </c>
      <c r="J233" s="75" t="n">
        <v>36861</v>
      </c>
      <c r="K233" s="76" t="n">
        <v>36861</v>
      </c>
      <c r="L233" s="83" t="n">
        <f aca="false">(VLOOKUP(K233,$A$3:$D$465,2,FALSE())*1000*-1)</f>
        <v>-42509000</v>
      </c>
      <c r="M233" s="30" t="n">
        <f aca="false">VLOOKUP(K233,'NG Summary by Day'!$L$21:$N$480,3,FALSE())</f>
        <v>-41982823.5531616</v>
      </c>
      <c r="N233" s="82" t="n">
        <f aca="false">L233-M233</f>
        <v>-526176.446838401</v>
      </c>
      <c r="O233" s="83" t="n">
        <f aca="false">(VLOOKUP(K233,$A$3:$D$465,3,FALSE()))*1000*-1</f>
        <v>-25509000</v>
      </c>
      <c r="P233" s="30" t="n">
        <f aca="false">VLOOKUP(K233,'Power Summary by Day '!$AL$18:$AO$400,3,FALSE())</f>
        <v>-25509081.9019003</v>
      </c>
      <c r="Q233" s="82" t="n">
        <f aca="false">O233-P233</f>
        <v>81.9019002988935</v>
      </c>
      <c r="R233" s="83" t="n">
        <f aca="false">(VLOOKUP(K233,'BNK Org Sheet'!$A$2:$D$464,4,FALSE()))*1000*-1</f>
        <v>-53200765.6711818</v>
      </c>
      <c r="S233" s="30" t="n">
        <f aca="false">VLOOKUP(K233,CORP!$A$14:$D4755,3,FALSE())</f>
        <v>-65198196.6650434</v>
      </c>
      <c r="T233" s="84" t="n">
        <f aca="false">R233-S233</f>
        <v>11997430.9938616</v>
      </c>
      <c r="V233" s="83" t="n">
        <f aca="false">(VLOOKUP(K233,'BNK Org Sheet'!$F$2:$I$464,2,FALSE()))*1000</f>
        <v>-18588039.2406</v>
      </c>
      <c r="W233" s="30" t="n">
        <f aca="false">VLOOKUP(K233,'NG Summary by Day'!$T$20:$W$486,4,FALSE())</f>
        <v>-18588039.2406</v>
      </c>
      <c r="X233" s="85" t="n">
        <f aca="false">V233-W233</f>
        <v>0</v>
      </c>
      <c r="Y233" s="83" t="n">
        <f aca="false">VLOOKUP(K233,'BNK Org Sheet'!$F$2:$I$464,3,FALSE())*1000</f>
        <v>14991717.7311304</v>
      </c>
      <c r="Z233" s="30" t="n">
        <f aca="false">VLOOKUP(K233,'Power Summary by Day '!$AL$18:$AO$400,4,FALSE())</f>
        <v>14991717.7311305</v>
      </c>
      <c r="AA233" s="82" t="n">
        <f aca="false">Y233-Z233</f>
        <v>-6.89178705215454E-008</v>
      </c>
      <c r="AB233" s="83" t="n">
        <f aca="false">VLOOKUP(K233,'BNK Org Sheet'!$F$2:$I$464,4,FALSE())*1000</f>
        <v>-11096230.4022641</v>
      </c>
      <c r="AC233" s="30" t="n">
        <f aca="false">VLOOKUP(K233,'NG Summary by Day'!$AG$20:$AJ$532,4,FALSE())</f>
        <v>-12934075.9430929</v>
      </c>
      <c r="AD233" s="85" t="n">
        <f aca="false">AB233-AC233</f>
        <v>1837845.54082876</v>
      </c>
    </row>
    <row r="234" customFormat="false" ht="12.75" hidden="false" customHeight="false" outlineLevel="0" collapsed="false">
      <c r="A234" s="48" t="n">
        <v>36859</v>
      </c>
      <c r="B234" s="61" t="n">
        <v>50408</v>
      </c>
      <c r="C234" s="61" t="n">
        <v>22916</v>
      </c>
      <c r="D234" s="61" t="n">
        <v>58242.257511192</v>
      </c>
      <c r="E234" s="61"/>
      <c r="F234" s="61" t="n">
        <v>37437.2183507</v>
      </c>
      <c r="G234" s="61" t="n">
        <v>17955.9972986303</v>
      </c>
      <c r="H234" s="61" t="n">
        <v>78287.5451225263</v>
      </c>
      <c r="J234" s="75" t="n">
        <v>36864</v>
      </c>
      <c r="K234" s="76" t="n">
        <v>36864</v>
      </c>
      <c r="L234" s="83" t="n">
        <f aca="false">(VLOOKUP(K234,$A$3:$D$465,2,FALSE())*1000*-1)</f>
        <v>-72699000</v>
      </c>
      <c r="M234" s="30" t="n">
        <f aca="false">VLOOKUP(K234,'NG Summary by Day'!$L$21:$N$480,3,FALSE())</f>
        <v>-72698898.6207484</v>
      </c>
      <c r="N234" s="82" t="n">
        <f aca="false">L234-M234</f>
        <v>-101.379251599312</v>
      </c>
      <c r="O234" s="83" t="n">
        <f aca="false">(VLOOKUP(K234,$A$3:$D$465,3,FALSE()))*1000*-1</f>
        <v>-33194000</v>
      </c>
      <c r="P234" s="30" t="n">
        <f aca="false">VLOOKUP(K234,'Power Summary by Day '!$AL$18:$AO$400,3,FALSE())</f>
        <v>-33193915.4849793</v>
      </c>
      <c r="Q234" s="82" t="n">
        <f aca="false">O234-P234</f>
        <v>-84.5150207020342</v>
      </c>
      <c r="R234" s="83" t="n">
        <f aca="false">(VLOOKUP(K234,'BNK Org Sheet'!$A$2:$D$464,4,FALSE()))*1000*-1</f>
        <v>-82189157.0464134</v>
      </c>
      <c r="S234" s="30" t="n">
        <f aca="false">VLOOKUP(K234,CORP!$A$14:$D4756,3,FALSE())</f>
        <v>-102908939.996024</v>
      </c>
      <c r="T234" s="84" t="n">
        <f aca="false">R234-S234</f>
        <v>20719782.9496106</v>
      </c>
      <c r="V234" s="83" t="n">
        <f aca="false">(VLOOKUP(K234,'BNK Org Sheet'!$F$2:$I$464,2,FALSE()))*1000</f>
        <v>238542193.74</v>
      </c>
      <c r="W234" s="30" t="n">
        <f aca="false">VLOOKUP(K234,'NG Summary by Day'!$T$20:$W$486,4,FALSE())</f>
        <v>238542193.74</v>
      </c>
      <c r="X234" s="85" t="n">
        <f aca="false">V234-W234</f>
        <v>0</v>
      </c>
      <c r="Y234" s="83" t="n">
        <f aca="false">VLOOKUP(K234,'BNK Org Sheet'!$F$2:$I$464,3,FALSE())*1000</f>
        <v>222375238.978651</v>
      </c>
      <c r="Z234" s="30" t="n">
        <f aca="false">VLOOKUP(K234,'Power Summary by Day '!$AL$18:$AO$400,4,FALSE())</f>
        <v>222375238.978652</v>
      </c>
      <c r="AA234" s="82" t="n">
        <f aca="false">Y234-Z234</f>
        <v>-1.01327896118164E-006</v>
      </c>
      <c r="AB234" s="83" t="n">
        <f aca="false">VLOOKUP(K234,'BNK Org Sheet'!$F$2:$I$464,4,FALSE())*1000</f>
        <v>484833547.899074</v>
      </c>
      <c r="AC234" s="30" t="n">
        <f aca="false">VLOOKUP(K234,'NG Summary by Day'!$AG$20:$AJ$532,4,FALSE())</f>
        <v>476729355.832553</v>
      </c>
      <c r="AD234" s="85" t="n">
        <f aca="false">AB234-AC234</f>
        <v>8104192.06652093</v>
      </c>
    </row>
    <row r="235" customFormat="false" ht="12.75" hidden="false" customHeight="false" outlineLevel="0" collapsed="false">
      <c r="A235" s="48" t="n">
        <v>36860</v>
      </c>
      <c r="B235" s="61" t="n">
        <v>51578</v>
      </c>
      <c r="C235" s="61" t="n">
        <v>28649</v>
      </c>
      <c r="D235" s="61" t="n">
        <v>62120.375948637</v>
      </c>
      <c r="E235" s="61"/>
      <c r="F235" s="61" t="n">
        <v>35261.2636377</v>
      </c>
      <c r="G235" s="61" t="n">
        <v>2818.649306881</v>
      </c>
      <c r="H235" s="61" t="n">
        <v>46912.8741480891</v>
      </c>
      <c r="J235" s="75" t="n">
        <v>36865</v>
      </c>
      <c r="K235" s="76" t="n">
        <v>36865</v>
      </c>
      <c r="L235" s="83" t="n">
        <f aca="false">(VLOOKUP(K235,$A$3:$D$465,2,FALSE())*1000*-1)</f>
        <v>-71131000</v>
      </c>
      <c r="M235" s="30" t="n">
        <f aca="false">VLOOKUP(K235,'NG Summary by Day'!$L$21:$N$480,3,FALSE())</f>
        <v>-71130762.7317197</v>
      </c>
      <c r="N235" s="82" t="n">
        <f aca="false">L235-M235</f>
        <v>-237.268280297518</v>
      </c>
      <c r="O235" s="83" t="n">
        <f aca="false">(VLOOKUP(K235,$A$3:$D$465,3,FALSE()))*1000*-1</f>
        <v>-51387000</v>
      </c>
      <c r="P235" s="30" t="n">
        <f aca="false">VLOOKUP(K235,'Power Summary by Day '!$AL$18:$AO$400,3,FALSE())</f>
        <v>-51386955.7354149</v>
      </c>
      <c r="Q235" s="82" t="n">
        <f aca="false">O235-P235</f>
        <v>-44.2645851001143</v>
      </c>
      <c r="R235" s="83" t="n">
        <f aca="false">(VLOOKUP(K235,'BNK Org Sheet'!$A$2:$D$464,4,FALSE()))*1000*-1</f>
        <v>-89868398.5725794</v>
      </c>
      <c r="S235" s="30" t="n">
        <f aca="false">VLOOKUP(K235,CORP!$A$14:$D4757,3,FALSE())</f>
        <v>-107494642.82789</v>
      </c>
      <c r="T235" s="84" t="n">
        <f aca="false">R235-S235</f>
        <v>17626244.2553106</v>
      </c>
      <c r="V235" s="83" t="n">
        <f aca="false">(VLOOKUP(K235,'BNK Org Sheet'!$F$2:$I$464,2,FALSE()))*1000</f>
        <v>107831454.1279</v>
      </c>
      <c r="W235" s="30" t="n">
        <f aca="false">VLOOKUP(K235,'NG Summary by Day'!$T$20:$W$486,4,FALSE())</f>
        <v>107831454.1279</v>
      </c>
      <c r="X235" s="85" t="n">
        <f aca="false">V235-W235</f>
        <v>0</v>
      </c>
      <c r="Y235" s="83" t="n">
        <f aca="false">VLOOKUP(K235,'BNK Org Sheet'!$F$2:$I$464,3,FALSE())*1000</f>
        <v>-15628126.2317265</v>
      </c>
      <c r="Z235" s="30" t="n">
        <f aca="false">VLOOKUP(K235,'Power Summary by Day '!$AL$18:$AO$400,4,FALSE())</f>
        <v>-1.55875176379623E+018</v>
      </c>
      <c r="AA235" s="82" t="n">
        <f aca="false">Y235-Z235</f>
        <v>1.5587517637806E+018</v>
      </c>
      <c r="AB235" s="83" t="n">
        <f aca="false">VLOOKUP(K235,'BNK Org Sheet'!$F$2:$I$464,4,FALSE())*1000</f>
        <v>107528391.536089</v>
      </c>
      <c r="AC235" s="30" t="n">
        <f aca="false">VLOOKUP(K235,'NG Summary by Day'!$AG$20:$AJ$532,4,FALSE())</f>
        <v>-1.55875176371626E+018</v>
      </c>
      <c r="AD235" s="85" t="n">
        <f aca="false">AB235-AC235</f>
        <v>1.55875176382379E+018</v>
      </c>
    </row>
    <row r="236" customFormat="false" ht="12.75" hidden="false" customHeight="false" outlineLevel="0" collapsed="false">
      <c r="A236" s="48" t="n">
        <v>36861</v>
      </c>
      <c r="B236" s="61" t="n">
        <v>42509</v>
      </c>
      <c r="C236" s="61" t="n">
        <v>25509</v>
      </c>
      <c r="D236" s="61" t="n">
        <v>53200.7656711818</v>
      </c>
      <c r="E236" s="61"/>
      <c r="F236" s="61" t="n">
        <v>-18588.0392406</v>
      </c>
      <c r="G236" s="61" t="n">
        <v>14991.7177311304</v>
      </c>
      <c r="H236" s="61" t="n">
        <v>-11096.2304022641</v>
      </c>
      <c r="J236" s="75" t="n">
        <v>36866</v>
      </c>
      <c r="K236" s="76" t="n">
        <v>36866</v>
      </c>
      <c r="L236" s="83" t="n">
        <f aca="false">(VLOOKUP(K236,$A$3:$D$465,2,FALSE())*1000*-1)</f>
        <v>-87247000</v>
      </c>
      <c r="M236" s="30" t="n">
        <f aca="false">VLOOKUP(K236,'NG Summary by Day'!$L$21:$N$480,3,FALSE())</f>
        <v>-87246826.7539346</v>
      </c>
      <c r="N236" s="82" t="n">
        <f aca="false">L236-M236</f>
        <v>-173.24606539309</v>
      </c>
      <c r="O236" s="83" t="n">
        <f aca="false">(VLOOKUP(K236,$A$3:$D$465,3,FALSE()))*1000*-1</f>
        <v>-44639000</v>
      </c>
      <c r="P236" s="30" t="n">
        <f aca="false">VLOOKUP(K236,'Power Summary by Day '!$AL$18:$AO$400,3,FALSE())</f>
        <v>-44639159.0384822</v>
      </c>
      <c r="Q236" s="82" t="n">
        <f aca="false">O236-P236</f>
        <v>159.038482196629</v>
      </c>
      <c r="R236" s="83" t="n">
        <f aca="false">(VLOOKUP(K236,'BNK Org Sheet'!$A$2:$D$464,4,FALSE()))*1000*-1</f>
        <v>-100256919.855938</v>
      </c>
      <c r="S236" s="30" t="n">
        <f aca="false">VLOOKUP(K236,CORP!$A$14:$D4758,3,FALSE())</f>
        <v>-118687354.760484</v>
      </c>
      <c r="T236" s="84" t="n">
        <f aca="false">R236-S236</f>
        <v>18430434.9045459</v>
      </c>
      <c r="V236" s="83" t="n">
        <f aca="false">(VLOOKUP(K236,'BNK Org Sheet'!$F$2:$I$464,2,FALSE()))*1000</f>
        <v>5358453.21119998</v>
      </c>
      <c r="W236" s="30" t="n">
        <f aca="false">VLOOKUP(K236,'NG Summary by Day'!$T$20:$W$486,4,FALSE())</f>
        <v>5358453.21119998</v>
      </c>
      <c r="X236" s="85" t="n">
        <f aca="false">V236-W236</f>
        <v>0</v>
      </c>
      <c r="Y236" s="83" t="n">
        <f aca="false">VLOOKUP(K236,'BNK Org Sheet'!$F$2:$I$464,3,FALSE())*1000</f>
        <v>-19239266.9058879</v>
      </c>
      <c r="Z236" s="30" t="n">
        <f aca="false">VLOOKUP(K236,'Power Summary by Day '!$AL$18:$AO$400,4,FALSE())</f>
        <v>-19239266.9058879</v>
      </c>
      <c r="AA236" s="82" t="n">
        <f aca="false">Y236-Z236</f>
        <v>0</v>
      </c>
      <c r="AB236" s="83" t="n">
        <f aca="false">VLOOKUP(K236,'BNK Org Sheet'!$F$2:$I$464,4,FALSE())*1000</f>
        <v>-13949032.2532411</v>
      </c>
      <c r="AC236" s="30" t="n">
        <f aca="false">VLOOKUP(K236,'NG Summary by Day'!$AG$20:$AJ$532,4,FALSE())</f>
        <v>-10736727.3825548</v>
      </c>
      <c r="AD236" s="85" t="n">
        <f aca="false">AB236-AC236</f>
        <v>-3212304.87068625</v>
      </c>
    </row>
    <row r="237" customFormat="false" ht="12.75" hidden="false" customHeight="false" outlineLevel="0" collapsed="false">
      <c r="A237" s="48" t="n">
        <v>36864</v>
      </c>
      <c r="B237" s="61" t="n">
        <v>72699</v>
      </c>
      <c r="C237" s="61" t="n">
        <v>33194</v>
      </c>
      <c r="D237" s="61" t="n">
        <v>82189.1570464134</v>
      </c>
      <c r="E237" s="61"/>
      <c r="F237" s="61" t="n">
        <v>238542.19374</v>
      </c>
      <c r="G237" s="61" t="n">
        <v>222375.238978651</v>
      </c>
      <c r="H237" s="61" t="n">
        <v>484833.547899074</v>
      </c>
      <c r="J237" s="75" t="n">
        <v>36867</v>
      </c>
      <c r="K237" s="76" t="n">
        <v>36867</v>
      </c>
      <c r="L237" s="83" t="n">
        <f aca="false">(VLOOKUP(K237,$A$3:$D$465,2,FALSE())*1000*-1)</f>
        <v>-101073000</v>
      </c>
      <c r="M237" s="30" t="n">
        <f aca="false">VLOOKUP(K237,'NG Summary by Day'!$L$21:$N$480,3,FALSE())</f>
        <v>-101072671.124847</v>
      </c>
      <c r="N237" s="82" t="n">
        <f aca="false">L237-M237</f>
        <v>-328.875153005123</v>
      </c>
      <c r="O237" s="83" t="n">
        <f aca="false">(VLOOKUP(K237,$A$3:$D$465,3,FALSE()))*1000*-1</f>
        <v>-45574000</v>
      </c>
      <c r="P237" s="30" t="n">
        <f aca="false">VLOOKUP(K237,'Power Summary by Day '!$AL$18:$AO$400,3,FALSE())</f>
        <v>-45573591.4737984</v>
      </c>
      <c r="Q237" s="82" t="n">
        <f aca="false">O237-P237</f>
        <v>-408.526201598346</v>
      </c>
      <c r="R237" s="83" t="n">
        <f aca="false">(VLOOKUP(K237,'BNK Org Sheet'!$A$2:$D$464,4,FALSE()))*1000*-1</f>
        <v>-112722642.468139</v>
      </c>
      <c r="S237" s="30" t="n">
        <f aca="false">VLOOKUP(K237,CORP!$A$14:$D4759,3,FALSE())</f>
        <v>-133626589.987812</v>
      </c>
      <c r="T237" s="84" t="n">
        <f aca="false">R237-S237</f>
        <v>20903947.5196725</v>
      </c>
      <c r="V237" s="83" t="n">
        <f aca="false">(VLOOKUP(K237,'BNK Org Sheet'!$F$2:$I$464,2,FALSE()))*1000</f>
        <v>45228000</v>
      </c>
      <c r="W237" s="30" t="n">
        <f aca="false">VLOOKUP(K237,'NG Summary by Day'!$T$20:$W$486,4,FALSE())</f>
        <v>-27569970.4568</v>
      </c>
      <c r="X237" s="85" t="n">
        <f aca="false">V237-W237</f>
        <v>72797970.4568</v>
      </c>
      <c r="Y237" s="83" t="n">
        <f aca="false">VLOOKUP(K237,'BNK Org Sheet'!$F$2:$I$464,3,FALSE())*1000</f>
        <v>-76736000</v>
      </c>
      <c r="Z237" s="30" t="n">
        <f aca="false">VLOOKUP(K237,'Power Summary by Day '!$AL$18:$AO$400,4,FALSE())</f>
        <v>-76735973.2484615</v>
      </c>
      <c r="AA237" s="82" t="n">
        <f aca="false">Y237-Z237</f>
        <v>-26.7515385001898</v>
      </c>
      <c r="AB237" s="83" t="n">
        <f aca="false">VLOOKUP(K237,'BNK Org Sheet'!$F$2:$I$464,4,FALSE())*1000</f>
        <v>-43901756</v>
      </c>
      <c r="AC237" s="30" t="n">
        <f aca="false">VLOOKUP(K237,'NG Summary by Day'!$AG$20:$AJ$532,4,FALSE())</f>
        <v>-120725923.497506</v>
      </c>
      <c r="AD237" s="85" t="n">
        <f aca="false">AB237-AC237</f>
        <v>76824167.497506</v>
      </c>
    </row>
    <row r="238" customFormat="false" ht="12.75" hidden="false" customHeight="false" outlineLevel="0" collapsed="false">
      <c r="A238" s="48" t="n">
        <v>36865</v>
      </c>
      <c r="B238" s="61" t="n">
        <v>71131</v>
      </c>
      <c r="C238" s="61" t="n">
        <v>51387</v>
      </c>
      <c r="D238" s="61" t="n">
        <v>89868.3985725795</v>
      </c>
      <c r="E238" s="61"/>
      <c r="F238" s="61" t="n">
        <v>107831.4541279</v>
      </c>
      <c r="G238" s="61" t="n">
        <v>-15628.1262317265</v>
      </c>
      <c r="H238" s="61" t="n">
        <v>107528.391536089</v>
      </c>
      <c r="J238" s="75" t="n">
        <v>36868</v>
      </c>
      <c r="K238" s="76" t="n">
        <v>36868</v>
      </c>
      <c r="L238" s="83" t="n">
        <f aca="false">(VLOOKUP(K238,$A$3:$D$465,2,FALSE())*1000*-1)</f>
        <v>-94735000</v>
      </c>
      <c r="M238" s="30" t="n">
        <f aca="false">VLOOKUP(K238,'NG Summary by Day'!$L$21:$N$480,3,FALSE())</f>
        <v>-94734947.1156669</v>
      </c>
      <c r="N238" s="82" t="n">
        <f aca="false">L238-M238</f>
        <v>-52.8843331038952</v>
      </c>
      <c r="O238" s="83" t="n">
        <f aca="false">(VLOOKUP(K238,$A$3:$D$465,3,FALSE()))*1000*-1</f>
        <v>-43472000</v>
      </c>
      <c r="P238" s="30" t="n">
        <f aca="false">VLOOKUP(K238,'Power Summary by Day '!$AL$18:$AO$400,3,FALSE())</f>
        <v>-43472495.253132</v>
      </c>
      <c r="Q238" s="82" t="n">
        <f aca="false">O238-P238</f>
        <v>495.253132000566</v>
      </c>
      <c r="R238" s="83" t="n">
        <f aca="false">(VLOOKUP(K238,'BNK Org Sheet'!$A$2:$D$464,4,FALSE()))*1000*-1</f>
        <v>-106172048.016415</v>
      </c>
      <c r="S238" s="30" t="n">
        <f aca="false">VLOOKUP(K238,CORP!$A$14:$D4760,3,FALSE())</f>
        <v>-121277676.862125</v>
      </c>
      <c r="T238" s="84" t="n">
        <f aca="false">R238-S238</f>
        <v>15105628.8457097</v>
      </c>
      <c r="V238" s="83" t="n">
        <f aca="false">(VLOOKUP(K238,'BNK Org Sheet'!$F$2:$I$464,2,FALSE()))*1000</f>
        <v>122707000</v>
      </c>
      <c r="W238" s="30" t="n">
        <f aca="false">VLOOKUP(K238,'NG Summary by Day'!$T$20:$W$486,4,FALSE())</f>
        <v>34340668.5571</v>
      </c>
      <c r="X238" s="85" t="n">
        <f aca="false">V238-W238</f>
        <v>88366331.4429</v>
      </c>
      <c r="Y238" s="83" t="n">
        <f aca="false">VLOOKUP(K238,'BNK Org Sheet'!$F$2:$I$464,3,FALSE())*1000</f>
        <v>1491000</v>
      </c>
      <c r="Z238" s="30" t="n">
        <f aca="false">VLOOKUP(K238,'Power Summary by Day '!$AL$18:$AO$400,4,FALSE())</f>
        <v>1491082.27655363</v>
      </c>
      <c r="AA238" s="82" t="n">
        <f aca="false">Y238-Z238</f>
        <v>-82.2765536298975</v>
      </c>
      <c r="AB238" s="83" t="n">
        <f aca="false">VLOOKUP(K238,'BNK Org Sheet'!$F$2:$I$464,4,FALSE())*1000</f>
        <v>89695665</v>
      </c>
      <c r="AC238" s="30" t="n">
        <f aca="false">VLOOKUP(K238,'NG Summary by Day'!$AG$20:$AJ$532,4,FALSE())</f>
        <v>-2055767.67025567</v>
      </c>
      <c r="AD238" s="85" t="n">
        <f aca="false">AB238-AC238</f>
        <v>91751432.6702557</v>
      </c>
    </row>
    <row r="239" customFormat="false" ht="12.75" hidden="false" customHeight="false" outlineLevel="0" collapsed="false">
      <c r="A239" s="48" t="n">
        <v>36866</v>
      </c>
      <c r="B239" s="61" t="n">
        <v>87247</v>
      </c>
      <c r="C239" s="61" t="n">
        <v>44639</v>
      </c>
      <c r="D239" s="61" t="n">
        <v>100256.919855938</v>
      </c>
      <c r="E239" s="61"/>
      <c r="F239" s="61" t="n">
        <v>5358.45321119998</v>
      </c>
      <c r="G239" s="61" t="n">
        <v>-19239.2669058879</v>
      </c>
      <c r="H239" s="61" t="n">
        <v>-13949.0322532411</v>
      </c>
      <c r="J239" s="75" t="n">
        <v>36871</v>
      </c>
      <c r="K239" s="76" t="n">
        <v>36871</v>
      </c>
      <c r="L239" s="83" t="n">
        <f aca="false">(VLOOKUP(K239,$A$3:$D$465,2,FALSE())*1000*-1)</f>
        <v>-149662000</v>
      </c>
      <c r="M239" s="30" t="n">
        <f aca="false">VLOOKUP(K239,'NG Summary by Day'!$L$21:$N$480,3,FALSE())</f>
        <v>-149662045.789278</v>
      </c>
      <c r="N239" s="82" t="n">
        <f aca="false">L239-M239</f>
        <v>45.7892780005932</v>
      </c>
      <c r="O239" s="83" t="n">
        <f aca="false">(VLOOKUP(K239,$A$3:$D$465,3,FALSE()))*1000*-1</f>
        <v>-37571000</v>
      </c>
      <c r="P239" s="30" t="n">
        <f aca="false">VLOOKUP(K239,'Power Summary by Day '!$AL$18:$AO$400,3,FALSE())</f>
        <v>-37570641.657627</v>
      </c>
      <c r="Q239" s="82" t="n">
        <f aca="false">O239-P239</f>
        <v>-358.342373006046</v>
      </c>
      <c r="R239" s="83" t="n">
        <f aca="false">(VLOOKUP(K239,'BNK Org Sheet'!$A$2:$D$464,4,FALSE()))*1000*-1</f>
        <v>-155633458.240829</v>
      </c>
      <c r="S239" s="30" t="n">
        <f aca="false">VLOOKUP(K239,CORP!$A$14:$D4761,3,FALSE())</f>
        <v>-168621302.694642</v>
      </c>
      <c r="T239" s="84" t="n">
        <f aca="false">R239-S239</f>
        <v>12987844.4538126</v>
      </c>
      <c r="V239" s="83" t="n">
        <f aca="false">(VLOOKUP(K239,'BNK Org Sheet'!$F$2:$I$464,2,FALSE()))*1000</f>
        <v>-163223000</v>
      </c>
      <c r="W239" s="30" t="n">
        <f aca="false">VLOOKUP(K239,'NG Summary by Day'!$T$20:$W$486,4,FALSE())</f>
        <v>-69905822.5749</v>
      </c>
      <c r="X239" s="85" t="n">
        <f aca="false">V239-W239</f>
        <v>-93317177.4251</v>
      </c>
      <c r="Y239" s="83" t="n">
        <f aca="false">VLOOKUP(K239,'BNK Org Sheet'!$F$2:$I$464,3,FALSE())*1000</f>
        <v>-5878000</v>
      </c>
      <c r="Z239" s="30" t="n">
        <f aca="false">VLOOKUP(K239,'Power Summary by Day '!$AL$18:$AO$400,4,FALSE())</f>
        <v>-5878294.07776544</v>
      </c>
      <c r="AA239" s="82" t="n">
        <f aca="false">Y239-Z239</f>
        <v>294.077765440568</v>
      </c>
      <c r="AB239" s="83" t="n">
        <f aca="false">VLOOKUP(K239,'BNK Org Sheet'!$F$2:$I$464,4,FALSE())*1000</f>
        <v>-176087000</v>
      </c>
      <c r="AC239" s="30" t="n">
        <f aca="false">VLOOKUP(K239,'NG Summary by Day'!$AG$20:$AJ$532,4,FALSE())</f>
        <v>-77182354.7591342</v>
      </c>
      <c r="AD239" s="85" t="n">
        <f aca="false">AB239-AC239</f>
        <v>-98904645.2408658</v>
      </c>
    </row>
    <row r="240" customFormat="false" ht="12.75" hidden="false" customHeight="false" outlineLevel="0" collapsed="false">
      <c r="A240" s="48" t="n">
        <v>36867</v>
      </c>
      <c r="B240" s="61" t="n">
        <v>101073</v>
      </c>
      <c r="C240" s="61" t="n">
        <v>45574</v>
      </c>
      <c r="D240" s="61" t="n">
        <v>112722.642468139</v>
      </c>
      <c r="E240" s="61"/>
      <c r="F240" s="61" t="n">
        <v>45228</v>
      </c>
      <c r="G240" s="61" t="n">
        <v>-76736</v>
      </c>
      <c r="H240" s="61" t="n">
        <v>-43901.756</v>
      </c>
      <c r="J240" s="75" t="n">
        <v>36872</v>
      </c>
      <c r="K240" s="76" t="n">
        <v>36872</v>
      </c>
      <c r="L240" s="83" t="n">
        <f aca="false">(VLOOKUP(K240,$A$3:$D$465,2,FALSE())*1000*-1)</f>
        <v>-98291000</v>
      </c>
      <c r="M240" s="30" t="n">
        <f aca="false">VLOOKUP(K240,'NG Summary by Day'!$L$21:$N$480,3,FALSE())</f>
        <v>-98290984.476433</v>
      </c>
      <c r="N240" s="82" t="n">
        <f aca="false">L240-M240</f>
        <v>-15.5235670059919</v>
      </c>
      <c r="O240" s="83" t="n">
        <f aca="false">(VLOOKUP(K240,$A$3:$D$465,3,FALSE()))*1000*-1</f>
        <v>-33410000</v>
      </c>
      <c r="P240" s="30" t="n">
        <f aca="false">VLOOKUP(K240,'Power Summary by Day '!$AL$18:$AO$400,3,FALSE())</f>
        <v>-33409716.0890801</v>
      </c>
      <c r="Q240" s="82" t="n">
        <f aca="false">O240-P240</f>
        <v>-283.910919900984</v>
      </c>
      <c r="R240" s="83" t="n">
        <f aca="false">(VLOOKUP(K240,'BNK Org Sheet'!$A$2:$D$464,4,FALSE()))*1000*-1</f>
        <v>-105498451.500484</v>
      </c>
      <c r="S240" s="30" t="n">
        <f aca="false">VLOOKUP(K240,CORP!$A$14:$D4762,3,FALSE())</f>
        <v>-115919759.1808</v>
      </c>
      <c r="T240" s="84" t="n">
        <f aca="false">R240-S240</f>
        <v>10421307.6803159</v>
      </c>
      <c r="V240" s="83" t="n">
        <f aca="false">(VLOOKUP(K240,'BNK Org Sheet'!$F$2:$I$464,2,FALSE()))*1000</f>
        <v>-411608909.9142</v>
      </c>
      <c r="W240" s="30" t="n">
        <f aca="false">VLOOKUP(K240,'NG Summary by Day'!$T$20:$W$486,4,FALSE())</f>
        <v>-411608909.9142</v>
      </c>
      <c r="X240" s="85" t="n">
        <f aca="false">V240-W240</f>
        <v>0</v>
      </c>
      <c r="Y240" s="83" t="n">
        <f aca="false">VLOOKUP(K240,'BNK Org Sheet'!$F$2:$I$464,3,FALSE())*1000</f>
        <v>-103916568.037951</v>
      </c>
      <c r="Z240" s="30" t="n">
        <f aca="false">VLOOKUP(K240,'Power Summary by Day '!$AL$18:$AO$400,4,FALSE())</f>
        <v>-103916568.037951</v>
      </c>
      <c r="AA240" s="82" t="n">
        <f aca="false">Y240-Z240</f>
        <v>0</v>
      </c>
      <c r="AB240" s="83" t="n">
        <f aca="false">VLOOKUP(K240,'BNK Org Sheet'!$F$2:$I$464,4,FALSE())*1000</f>
        <v>-550852931.733432</v>
      </c>
      <c r="AC240" s="30" t="n">
        <f aca="false">VLOOKUP(K240,'NG Summary by Day'!$AG$20:$AJ$532,4,FALSE())</f>
        <v>-546507777.557932</v>
      </c>
      <c r="AD240" s="85" t="n">
        <f aca="false">AB240-AC240</f>
        <v>-4345154.17550015</v>
      </c>
    </row>
    <row r="241" customFormat="false" ht="12.75" hidden="false" customHeight="false" outlineLevel="0" collapsed="false">
      <c r="A241" s="48" t="n">
        <v>36868</v>
      </c>
      <c r="B241" s="61" t="n">
        <v>94735</v>
      </c>
      <c r="C241" s="61" t="n">
        <v>43472</v>
      </c>
      <c r="D241" s="61" t="n">
        <v>106172.048016415</v>
      </c>
      <c r="E241" s="61"/>
      <c r="F241" s="61" t="n">
        <v>122707</v>
      </c>
      <c r="G241" s="61" t="n">
        <v>1491</v>
      </c>
      <c r="H241" s="61" t="n">
        <v>89695.665</v>
      </c>
      <c r="J241" s="75" t="n">
        <v>36873</v>
      </c>
      <c r="K241" s="76" t="n">
        <v>36873</v>
      </c>
      <c r="L241" s="83" t="n">
        <f aca="false">(VLOOKUP(K241,$A$3:$D$465,2,FALSE())*1000*-1)</f>
        <v>-55198000</v>
      </c>
      <c r="M241" s="30" t="n">
        <f aca="false">VLOOKUP(K241,'NG Summary by Day'!$L$21:$N$480,3,FALSE())</f>
        <v>-55197830.3482384</v>
      </c>
      <c r="N241" s="82" t="n">
        <f aca="false">L241-M241</f>
        <v>-169.651761598885</v>
      </c>
      <c r="O241" s="83" t="n">
        <f aca="false">(VLOOKUP(K241,$A$3:$D$465,3,FALSE()))*1000*-1</f>
        <v>-52902000</v>
      </c>
      <c r="P241" s="30" t="n">
        <f aca="false">VLOOKUP(K241,'Power Summary by Day '!$AL$18:$AO$400,3,FALSE())</f>
        <v>-52902380.0105624</v>
      </c>
      <c r="Q241" s="82" t="n">
        <f aca="false">O241-P241</f>
        <v>380.01056239754</v>
      </c>
      <c r="R241" s="83" t="n">
        <f aca="false">(VLOOKUP(K241,'BNK Org Sheet'!$A$2:$D$464,4,FALSE()))*1000*-1</f>
        <v>-78666230.7728037</v>
      </c>
      <c r="S241" s="30" t="n">
        <f aca="false">VLOOKUP(K241,CORP!$A$14:$D4763,3,FALSE())</f>
        <v>-85710280.2100452</v>
      </c>
      <c r="T241" s="84" t="n">
        <f aca="false">R241-S241</f>
        <v>7044049.43724155</v>
      </c>
      <c r="V241" s="83" t="n">
        <f aca="false">(VLOOKUP(K241,'BNK Org Sheet'!$F$2:$I$464,2,FALSE()))*1000</f>
        <v>-114756507.8814</v>
      </c>
      <c r="W241" s="30" t="n">
        <f aca="false">VLOOKUP(K241,'NG Summary by Day'!$T$20:$W$486,4,FALSE())</f>
        <v>-114756507.8814</v>
      </c>
      <c r="X241" s="85" t="n">
        <f aca="false">V241-W241</f>
        <v>0</v>
      </c>
      <c r="Y241" s="83" t="n">
        <f aca="false">VLOOKUP(K241,'BNK Org Sheet'!$F$2:$I$464,3,FALSE())*1000</f>
        <v>-59678172.3919559</v>
      </c>
      <c r="Z241" s="30" t="n">
        <f aca="false">VLOOKUP(K241,'Power Summary by Day '!$AL$18:$AO$400,4,FALSE())</f>
        <v>-59678172.3919559</v>
      </c>
      <c r="AA241" s="82" t="n">
        <f aca="false">Y241-Z241</f>
        <v>0</v>
      </c>
      <c r="AB241" s="83" t="n">
        <f aca="false">VLOOKUP(K241,'BNK Org Sheet'!$F$2:$I$464,4,FALSE())*1000</f>
        <v>-203716660.934096</v>
      </c>
      <c r="AC241" s="30" t="n">
        <f aca="false">VLOOKUP(K241,'NG Summary by Day'!$AG$20:$AJ$532,4,FALSE())</f>
        <v>-202169430.988686</v>
      </c>
      <c r="AD241" s="85" t="n">
        <f aca="false">AB241-AC241</f>
        <v>-1547229.94540983</v>
      </c>
    </row>
    <row r="242" customFormat="false" ht="12.75" hidden="false" customHeight="false" outlineLevel="0" collapsed="false">
      <c r="A242" s="48" t="n">
        <v>36871</v>
      </c>
      <c r="B242" s="61" t="n">
        <v>149662</v>
      </c>
      <c r="C242" s="61" t="n">
        <v>37571</v>
      </c>
      <c r="D242" s="61" t="n">
        <v>155633.458240829</v>
      </c>
      <c r="E242" s="61"/>
      <c r="F242" s="61" t="n">
        <v>-163223</v>
      </c>
      <c r="G242" s="61" t="n">
        <v>-5878</v>
      </c>
      <c r="H242" s="61" t="n">
        <v>-176087</v>
      </c>
      <c r="J242" s="75" t="n">
        <v>36874</v>
      </c>
      <c r="K242" s="76" t="n">
        <v>36874</v>
      </c>
      <c r="L242" s="83" t="n">
        <f aca="false">(VLOOKUP(K242,$A$3:$D$465,2,FALSE())*1000*-1)</f>
        <v>-62656000</v>
      </c>
      <c r="M242" s="30" t="n">
        <f aca="false">VLOOKUP(K242,'NG Summary by Day'!$L$21:$N$480,3,FALSE())</f>
        <v>-62656095.8752793</v>
      </c>
      <c r="N242" s="82" t="n">
        <f aca="false">L242-M242</f>
        <v>95.8752792999148</v>
      </c>
      <c r="O242" s="83" t="n">
        <f aca="false">(VLOOKUP(K242,$A$3:$D$465,3,FALSE()))*1000*-1</f>
        <v>-41242000</v>
      </c>
      <c r="P242" s="30" t="n">
        <f aca="false">VLOOKUP(K242,'Power Summary by Day '!$AL$18:$AO$400,3,FALSE())</f>
        <v>-41242369.8867687</v>
      </c>
      <c r="Q242" s="82" t="n">
        <f aca="false">O242-P242</f>
        <v>369.886768698692</v>
      </c>
      <c r="R242" s="83" t="n">
        <f aca="false">(VLOOKUP(K242,'BNK Org Sheet'!$A$2:$D$464,4,FALSE()))*1000*-1</f>
        <v>-77201460.9965381</v>
      </c>
      <c r="S242" s="30" t="n">
        <f aca="false">VLOOKUP(K242,CORP!$A$14:$D4764,3,FALSE())</f>
        <v>-90699811.9218544</v>
      </c>
      <c r="T242" s="84" t="n">
        <f aca="false">R242-S242</f>
        <v>13498350.9253163</v>
      </c>
      <c r="V242" s="83" t="n">
        <f aca="false">(VLOOKUP(K242,'BNK Org Sheet'!$F$2:$I$464,2,FALSE()))*1000</f>
        <v>16739315.4644</v>
      </c>
      <c r="W242" s="30" t="n">
        <f aca="false">VLOOKUP(K242,'NG Summary by Day'!$T$20:$W$486,4,FALSE())</f>
        <v>16739315.4644</v>
      </c>
      <c r="X242" s="85" t="n">
        <f aca="false">V242-W242</f>
        <v>0</v>
      </c>
      <c r="Y242" s="83" t="n">
        <f aca="false">VLOOKUP(K242,'BNK Org Sheet'!$F$2:$I$464,3,FALSE())*1000</f>
        <v>5587213.02793511</v>
      </c>
      <c r="Z242" s="30" t="n">
        <f aca="false">VLOOKUP(K242,'Power Summary by Day '!$AL$18:$AO$400,4,FALSE())</f>
        <v>5587213.02793511</v>
      </c>
      <c r="AA242" s="82" t="n">
        <f aca="false">Y242-Z242</f>
        <v>0</v>
      </c>
      <c r="AB242" s="83" t="n">
        <f aca="false">VLOOKUP(K242,'BNK Org Sheet'!$F$2:$I$464,4,FALSE())*1000</f>
        <v>6203154.04689223</v>
      </c>
      <c r="AC242" s="30" t="n">
        <f aca="false">VLOOKUP(K242,'NG Summary by Day'!$AG$20:$AJ$532,4,FALSE())</f>
        <v>2432739.33229322</v>
      </c>
      <c r="AD242" s="85" t="n">
        <f aca="false">AB242-AC242</f>
        <v>3770414.71459901</v>
      </c>
    </row>
    <row r="243" customFormat="false" ht="12.75" hidden="false" customHeight="false" outlineLevel="0" collapsed="false">
      <c r="A243" s="48" t="n">
        <v>36872</v>
      </c>
      <c r="B243" s="61" t="n">
        <v>98291</v>
      </c>
      <c r="C243" s="61" t="n">
        <v>33410</v>
      </c>
      <c r="D243" s="61" t="n">
        <v>105498.451500484</v>
      </c>
      <c r="E243" s="61"/>
      <c r="F243" s="61" t="n">
        <v>-411608.9099142</v>
      </c>
      <c r="G243" s="61" t="n">
        <v>-103916.568037951</v>
      </c>
      <c r="H243" s="61" t="n">
        <v>-550852.931733432</v>
      </c>
      <c r="J243" s="75" t="n">
        <v>36875</v>
      </c>
      <c r="K243" s="76" t="n">
        <v>36875</v>
      </c>
      <c r="L243" s="83" t="n">
        <f aca="false">(VLOOKUP(K243,$A$3:$D$465,2,FALSE())*1000*-1)</f>
        <v>-63931000</v>
      </c>
      <c r="M243" s="30" t="n">
        <f aca="false">VLOOKUP(K243,'NG Summary by Day'!$L$21:$N$480,3,FALSE())</f>
        <v>-63931042.9232631</v>
      </c>
      <c r="N243" s="82" t="n">
        <f aca="false">L243-M243</f>
        <v>42.9232631027699</v>
      </c>
      <c r="O243" s="83" t="n">
        <f aca="false">(VLOOKUP(K243,$A$3:$D$465,3,FALSE()))*1000*-1</f>
        <v>-39865000</v>
      </c>
      <c r="P243" s="30" t="n">
        <f aca="false">VLOOKUP(K243,'Power Summary by Day '!$AL$18:$AO$400,3,FALSE())</f>
        <v>-39864671.7574843</v>
      </c>
      <c r="Q243" s="82" t="n">
        <f aca="false">O243-P243</f>
        <v>-328.242515705526</v>
      </c>
      <c r="R243" s="83" t="n">
        <f aca="false">(VLOOKUP(K243,'BNK Org Sheet'!$A$2:$D$464,4,FALSE()))*1000*-1</f>
        <v>-77683629.472367</v>
      </c>
      <c r="S243" s="30" t="n">
        <f aca="false">VLOOKUP(K243,CORP!$A$14:$D4765,3,FALSE())</f>
        <v>-86935453.8890628</v>
      </c>
      <c r="T243" s="84" t="n">
        <f aca="false">R243-S243</f>
        <v>9251824.41669583</v>
      </c>
      <c r="V243" s="83" t="n">
        <f aca="false">(VLOOKUP(K243,'BNK Org Sheet'!$F$2:$I$464,2,FALSE()))*1000</f>
        <v>80464409.2183999</v>
      </c>
      <c r="W243" s="30" t="n">
        <f aca="false">VLOOKUP(K243,'NG Summary by Day'!$T$20:$W$486,4,FALSE())</f>
        <v>80464409.2183999</v>
      </c>
      <c r="X243" s="85" t="n">
        <f aca="false">V243-W243</f>
        <v>0</v>
      </c>
      <c r="Y243" s="83" t="n">
        <f aca="false">VLOOKUP(K243,'BNK Org Sheet'!$F$2:$I$464,3,FALSE())*1000</f>
        <v>26614131.3362686</v>
      </c>
      <c r="Z243" s="30" t="n">
        <f aca="false">VLOOKUP(K243,'Power Summary by Day '!$AL$18:$AO$400,4,FALSE())</f>
        <v>26614131.3362686</v>
      </c>
      <c r="AA243" s="82" t="n">
        <f aca="false">Y243-Z243</f>
        <v>0</v>
      </c>
      <c r="AB243" s="83" t="n">
        <f aca="false">VLOOKUP(K243,'BNK Org Sheet'!$F$2:$I$464,4,FALSE())*1000</f>
        <v>110334382.390352</v>
      </c>
      <c r="AC243" s="30" t="n">
        <f aca="false">VLOOKUP(K243,'NG Summary by Day'!$AG$20:$AJ$532,4,FALSE())</f>
        <v>112829914.261694</v>
      </c>
      <c r="AD243" s="85" t="n">
        <f aca="false">AB243-AC243</f>
        <v>-2495531.8713419</v>
      </c>
    </row>
    <row r="244" customFormat="false" ht="12.75" hidden="false" customHeight="false" outlineLevel="0" collapsed="false">
      <c r="A244" s="48" t="n">
        <v>36873</v>
      </c>
      <c r="B244" s="61" t="n">
        <v>55198</v>
      </c>
      <c r="C244" s="61" t="n">
        <v>52902</v>
      </c>
      <c r="D244" s="61" t="n">
        <v>78666.2307728037</v>
      </c>
      <c r="E244" s="61"/>
      <c r="F244" s="61" t="n">
        <v>-114756.5078814</v>
      </c>
      <c r="G244" s="61" t="n">
        <v>-59678.1723919559</v>
      </c>
      <c r="H244" s="61" t="n">
        <v>-203716.660934096</v>
      </c>
      <c r="J244" s="75" t="n">
        <v>36878</v>
      </c>
      <c r="K244" s="76" t="n">
        <v>36878</v>
      </c>
      <c r="L244" s="83" t="n">
        <f aca="false">(VLOOKUP(K244,$A$3:$D$465,2,FALSE())*1000*-1)</f>
        <v>-82867000</v>
      </c>
      <c r="M244" s="30" t="n">
        <f aca="false">VLOOKUP(K244,'NG Summary by Day'!$L$21:$N$480,3,FALSE())</f>
        <v>-82867477.9662928</v>
      </c>
      <c r="N244" s="82" t="n">
        <f aca="false">L244-M244</f>
        <v>477.966292798519</v>
      </c>
      <c r="O244" s="83" t="n">
        <f aca="false">(VLOOKUP(K244,$A$3:$D$465,3,FALSE()))*1000*-1</f>
        <v>-41225000</v>
      </c>
      <c r="P244" s="30" t="n">
        <f aca="false">VLOOKUP(K244,'Power Summary by Day '!$AL$18:$AO$400,3,FALSE())</f>
        <v>-42391314.0324796</v>
      </c>
      <c r="Q244" s="82" t="n">
        <f aca="false">O244-P244</f>
        <v>1166314.0324796</v>
      </c>
      <c r="R244" s="83" t="n">
        <f aca="false">(VLOOKUP(K244,'BNK Org Sheet'!$A$2:$D$464,4,FALSE()))*1000*-1</f>
        <v>-94606396.9348796</v>
      </c>
      <c r="S244" s="30" t="n">
        <f aca="false">VLOOKUP(K244,CORP!$A$14:$D4766,3,FALSE())</f>
        <v>-105555625.699015</v>
      </c>
      <c r="T244" s="84" t="n">
        <f aca="false">R244-S244</f>
        <v>10949228.7641354</v>
      </c>
      <c r="V244" s="83" t="n">
        <f aca="false">(VLOOKUP(K244,'BNK Org Sheet'!$F$2:$I$464,2,FALSE()))*1000</f>
        <v>69956059.8740685</v>
      </c>
      <c r="W244" s="30" t="n">
        <f aca="false">VLOOKUP(K244,'NG Summary by Day'!$T$20:$W$486,4,FALSE())</f>
        <v>69956059.8740685</v>
      </c>
      <c r="X244" s="85" t="n">
        <f aca="false">V244-W244</f>
        <v>0</v>
      </c>
      <c r="Y244" s="83" t="n">
        <f aca="false">VLOOKUP(K244,'BNK Org Sheet'!$F$2:$I$464,3,FALSE())*1000</f>
        <v>38819237.2117408</v>
      </c>
      <c r="Z244" s="30" t="n">
        <f aca="false">VLOOKUP(K244,'Power Summary by Day '!$AL$18:$AO$400,4,FALSE())</f>
        <v>38819237.2117408</v>
      </c>
      <c r="AA244" s="82" t="n">
        <f aca="false">Y244-Z244</f>
        <v>0</v>
      </c>
      <c r="AB244" s="83" t="n">
        <f aca="false">VLOOKUP(K244,'BNK Org Sheet'!$F$2:$I$464,4,FALSE())*1000</f>
        <v>144857075.19154</v>
      </c>
      <c r="AC244" s="30" t="n">
        <f aca="false">VLOOKUP(K244,'NG Summary by Day'!$AG$20:$AJ$532,4,FALSE())</f>
        <v>146184515.852555</v>
      </c>
      <c r="AD244" s="85" t="n">
        <f aca="false">AB244-AC244</f>
        <v>-1327440.661015</v>
      </c>
    </row>
    <row r="245" customFormat="false" ht="12.75" hidden="false" customHeight="false" outlineLevel="0" collapsed="false">
      <c r="A245" s="48" t="n">
        <v>36874</v>
      </c>
      <c r="B245" s="61" t="n">
        <v>62656</v>
      </c>
      <c r="C245" s="61" t="n">
        <v>41242</v>
      </c>
      <c r="D245" s="61" t="n">
        <v>77201.4609965381</v>
      </c>
      <c r="E245" s="61"/>
      <c r="F245" s="61" t="n">
        <v>16739.3154644</v>
      </c>
      <c r="G245" s="61" t="n">
        <v>5587.21302793511</v>
      </c>
      <c r="H245" s="61" t="n">
        <v>6203.15404689223</v>
      </c>
      <c r="J245" s="75" t="n">
        <v>36879</v>
      </c>
      <c r="K245" s="76" t="n">
        <v>36879</v>
      </c>
      <c r="L245" s="83" t="n">
        <f aca="false">(VLOOKUP(K245,$A$3:$D$465,2,FALSE())*1000*-1)</f>
        <v>-81539000</v>
      </c>
      <c r="M245" s="30" t="n">
        <f aca="false">VLOOKUP(K245,'NG Summary by Day'!$L$21:$N$480,3,FALSE())</f>
        <v>-81539285.654982</v>
      </c>
      <c r="N245" s="82" t="n">
        <f aca="false">L245-M245</f>
        <v>285.654982000589</v>
      </c>
      <c r="O245" s="83" t="n">
        <f aca="false">(VLOOKUP(K245,$A$3:$D$465,3,FALSE()))*1000*-1</f>
        <v>-38415000</v>
      </c>
      <c r="P245" s="30" t="n">
        <f aca="false">VLOOKUP(K245,'Power Summary by Day '!$AL$18:$AO$400,3,FALSE())</f>
        <v>-38414877.9484195</v>
      </c>
      <c r="Q245" s="82" t="n">
        <f aca="false">O245-P245</f>
        <v>-122.051580503583</v>
      </c>
      <c r="R245" s="83" t="n">
        <f aca="false">(VLOOKUP(K245,'BNK Org Sheet'!$A$2:$D$464,4,FALSE()))*1000*-1</f>
        <v>-92127461.8884076</v>
      </c>
      <c r="S245" s="30" t="n">
        <f aca="false">VLOOKUP(K245,CORP!$A$14:$D4767,3,FALSE())</f>
        <v>-103938051.457966</v>
      </c>
      <c r="T245" s="84" t="n">
        <f aca="false">R245-S245</f>
        <v>11810589.5695584</v>
      </c>
      <c r="V245" s="83" t="n">
        <f aca="false">(VLOOKUP(K245,'BNK Org Sheet'!$F$2:$I$464,2,FALSE()))*1000</f>
        <v>68358800.3002634</v>
      </c>
      <c r="W245" s="30" t="n">
        <f aca="false">VLOOKUP(K245,'NG Summary by Day'!$T$20:$W$486,4,FALSE())</f>
        <v>68358800.3002634</v>
      </c>
      <c r="X245" s="85" t="n">
        <f aca="false">V245-W245</f>
        <v>0</v>
      </c>
      <c r="Y245" s="83" t="n">
        <f aca="false">VLOOKUP(K245,'BNK Org Sheet'!$F$2:$I$464,3,FALSE())*1000</f>
        <v>9123458.15538473</v>
      </c>
      <c r="Z245" s="30" t="n">
        <f aca="false">VLOOKUP(K245,'Power Summary by Day '!$AL$18:$AO$400,4,FALSE())</f>
        <v>9123458.15538471</v>
      </c>
      <c r="AA245" s="82" t="n">
        <f aca="false">Y245-Z245</f>
        <v>0</v>
      </c>
      <c r="AB245" s="83" t="n">
        <f aca="false">VLOOKUP(K245,'BNK Org Sheet'!$F$2:$I$464,4,FALSE())*1000</f>
        <v>77732414.9110058</v>
      </c>
      <c r="AC245" s="30" t="n">
        <f aca="false">VLOOKUP(K245,'NG Summary by Day'!$AG$20:$AJ$532,4,FALSE())</f>
        <v>80398283.1892108</v>
      </c>
      <c r="AD245" s="85" t="n">
        <f aca="false">AB245-AC245</f>
        <v>-2665868.27820498</v>
      </c>
    </row>
    <row r="246" customFormat="false" ht="12.75" hidden="false" customHeight="false" outlineLevel="0" collapsed="false">
      <c r="A246" s="48" t="n">
        <v>36875</v>
      </c>
      <c r="B246" s="61" t="n">
        <v>63931</v>
      </c>
      <c r="C246" s="61" t="n">
        <v>39865</v>
      </c>
      <c r="D246" s="61" t="n">
        <v>77683.629472367</v>
      </c>
      <c r="E246" s="61"/>
      <c r="F246" s="61" t="n">
        <v>80464.4092183999</v>
      </c>
      <c r="G246" s="61" t="n">
        <v>26614.1313362686</v>
      </c>
      <c r="H246" s="61" t="n">
        <v>110334.382390352</v>
      </c>
      <c r="J246" s="75" t="n">
        <v>36880</v>
      </c>
      <c r="K246" s="76" t="n">
        <v>36880</v>
      </c>
      <c r="L246" s="83" t="n">
        <f aca="false">(VLOOKUP(K246,$A$3:$D$465,2,FALSE())*1000*-1)</f>
        <v>-97924000</v>
      </c>
      <c r="M246" s="30" t="n">
        <f aca="false">VLOOKUP(K246,'NG Summary by Day'!$L$21:$N$480,3,FALSE())</f>
        <v>-97924333.448316</v>
      </c>
      <c r="N246" s="82" t="n">
        <f aca="false">L246-M246</f>
        <v>333.448316007853</v>
      </c>
      <c r="O246" s="83" t="n">
        <f aca="false">(VLOOKUP(K246,$A$3:$D$465,3,FALSE()))*1000*-1</f>
        <v>-40169000</v>
      </c>
      <c r="P246" s="30" t="n">
        <f aca="false">VLOOKUP(K246,'Power Summary by Day '!$AL$18:$AO$400,3,FALSE())</f>
        <v>-40168663.5646857</v>
      </c>
      <c r="Q246" s="82" t="n">
        <f aca="false">O246-P246</f>
        <v>-336.435314305127</v>
      </c>
      <c r="R246" s="83" t="n">
        <f aca="false">(VLOOKUP(K246,'BNK Org Sheet'!$A$2:$D$464,4,FALSE()))*1000*-1</f>
        <v>-107649818.462457</v>
      </c>
      <c r="S246" s="30" t="n">
        <f aca="false">VLOOKUP(K246,CORP!$A$14:$D4768,3,FALSE())</f>
        <v>-117282552.19053</v>
      </c>
      <c r="T246" s="84" t="n">
        <f aca="false">R246-S246</f>
        <v>9632733.72807276</v>
      </c>
      <c r="V246" s="83" t="n">
        <f aca="false">(VLOOKUP(K246,'BNK Org Sheet'!$F$2:$I$464,2,FALSE()))*1000</f>
        <v>68947381.6093579</v>
      </c>
      <c r="W246" s="30" t="n">
        <f aca="false">VLOOKUP(K246,'NG Summary by Day'!$T$20:$W$486,4,FALSE())</f>
        <v>68947381.6093579</v>
      </c>
      <c r="X246" s="85" t="n">
        <f aca="false">V246-W246</f>
        <v>0</v>
      </c>
      <c r="Y246" s="83" t="n">
        <f aca="false">VLOOKUP(K246,'BNK Org Sheet'!$F$2:$I$464,3,FALSE())*1000</f>
        <v>24692622.3894352</v>
      </c>
      <c r="Z246" s="30" t="n">
        <f aca="false">VLOOKUP(K246,'Power Summary by Day '!$AL$18:$AO$400,4,FALSE())</f>
        <v>24692622.3894352</v>
      </c>
      <c r="AA246" s="82" t="n">
        <f aca="false">Y246-Z246</f>
        <v>0</v>
      </c>
      <c r="AB246" s="83" t="n">
        <f aca="false">VLOOKUP(K246,'BNK Org Sheet'!$F$2:$I$464,4,FALSE())*1000</f>
        <v>96840422.1101337</v>
      </c>
      <c r="AC246" s="30" t="n">
        <f aca="false">VLOOKUP(K246,'NG Summary by Day'!$AG$20:$AJ$532,4,FALSE())</f>
        <v>99086180.438385</v>
      </c>
      <c r="AD246" s="85" t="n">
        <f aca="false">AB246-AC246</f>
        <v>-2245758.32825133</v>
      </c>
    </row>
    <row r="247" customFormat="false" ht="12.75" hidden="false" customHeight="false" outlineLevel="0" collapsed="false">
      <c r="A247" s="48" t="n">
        <v>36878</v>
      </c>
      <c r="B247" s="61" t="n">
        <v>82867</v>
      </c>
      <c r="C247" s="61" t="n">
        <v>41225</v>
      </c>
      <c r="D247" s="61" t="n">
        <v>94606.3969348796</v>
      </c>
      <c r="E247" s="61"/>
      <c r="F247" s="61" t="n">
        <v>69956.0598740685</v>
      </c>
      <c r="G247" s="61" t="n">
        <v>38819.2372117408</v>
      </c>
      <c r="H247" s="61" t="n">
        <v>144857.07519154</v>
      </c>
      <c r="J247" s="75" t="n">
        <v>36881</v>
      </c>
      <c r="K247" s="76" t="n">
        <v>36881</v>
      </c>
      <c r="L247" s="83" t="n">
        <f aca="false">(VLOOKUP(K247,$A$3:$D$465,2,FALSE())*1000*-1)</f>
        <v>-111199000</v>
      </c>
      <c r="M247" s="30" t="n">
        <f aca="false">VLOOKUP(K247,'NG Summary by Day'!$L$21:$N$480,3,FALSE())</f>
        <v>-111198738.507694</v>
      </c>
      <c r="N247" s="82" t="n">
        <f aca="false">L247-M247</f>
        <v>-261.492306008935</v>
      </c>
      <c r="O247" s="83" t="n">
        <f aca="false">(VLOOKUP(K247,$A$3:$D$465,3,FALSE()))*1000*-1</f>
        <v>-39359000</v>
      </c>
      <c r="P247" s="30" t="n">
        <f aca="false">VLOOKUP(K247,'Power Summary by Day '!$AL$18:$AO$400,3,FALSE())</f>
        <v>-39358811.3715452</v>
      </c>
      <c r="Q247" s="82" t="n">
        <f aca="false">O247-P247</f>
        <v>-188.62845480442</v>
      </c>
      <c r="R247" s="83" t="n">
        <f aca="false">(VLOOKUP(K247,'BNK Org Sheet'!$A$2:$D$464,4,FALSE()))*1000*-1</f>
        <v>-119556342.466638</v>
      </c>
      <c r="S247" s="30" t="n">
        <f aca="false">VLOOKUP(K247,CORP!$A$14:$D4769,3,FALSE())</f>
        <v>-126522352.475195</v>
      </c>
      <c r="T247" s="84" t="n">
        <f aca="false">R247-S247</f>
        <v>6966010.00855713</v>
      </c>
      <c r="V247" s="83" t="n">
        <f aca="false">(VLOOKUP(K247,'BNK Org Sheet'!$F$2:$I$464,2,FALSE()))*1000</f>
        <v>97340585.1732904</v>
      </c>
      <c r="W247" s="30" t="n">
        <f aca="false">VLOOKUP(K247,'NG Summary by Day'!$T$20:$W$486,4,FALSE())</f>
        <v>97340585.1732904</v>
      </c>
      <c r="X247" s="85" t="n">
        <f aca="false">V247-W247</f>
        <v>0</v>
      </c>
      <c r="Y247" s="83" t="n">
        <f aca="false">VLOOKUP(K247,'BNK Org Sheet'!$F$2:$I$464,3,FALSE())*1000</f>
        <v>19540237.2684615</v>
      </c>
      <c r="Z247" s="30" t="n">
        <f aca="false">VLOOKUP(K247,'Power Summary by Day '!$AL$18:$AO$400,4,FALSE())</f>
        <v>19540237.2684615</v>
      </c>
      <c r="AA247" s="82" t="n">
        <f aca="false">Y247-Z247</f>
        <v>0</v>
      </c>
      <c r="AB247" s="83" t="n">
        <f aca="false">VLOOKUP(K247,'BNK Org Sheet'!$F$2:$I$464,4,FALSE())*1000</f>
        <v>126638939.450641</v>
      </c>
      <c r="AC247" s="30" t="n">
        <f aca="false">VLOOKUP(K247,'NG Summary by Day'!$AG$20:$AJ$532,4,FALSE())</f>
        <v>131595720.8297</v>
      </c>
      <c r="AD247" s="85" t="n">
        <f aca="false">AB247-AC247</f>
        <v>-4956781.37905869</v>
      </c>
    </row>
    <row r="248" customFormat="false" ht="12.75" hidden="false" customHeight="false" outlineLevel="0" collapsed="false">
      <c r="A248" s="48" t="n">
        <v>36879</v>
      </c>
      <c r="B248" s="61" t="n">
        <v>81539</v>
      </c>
      <c r="C248" s="61" t="n">
        <v>38415</v>
      </c>
      <c r="D248" s="61" t="n">
        <v>92127.4618884076</v>
      </c>
      <c r="E248" s="61"/>
      <c r="F248" s="61" t="n">
        <v>68358.8003002634</v>
      </c>
      <c r="G248" s="61" t="n">
        <v>9123.45815538473</v>
      </c>
      <c r="H248" s="61" t="n">
        <v>77732.4149110058</v>
      </c>
      <c r="J248" s="75" t="n">
        <v>36882</v>
      </c>
      <c r="K248" s="76" t="n">
        <v>36882</v>
      </c>
      <c r="L248" s="83" t="n">
        <f aca="false">(VLOOKUP(K248,$A$3:$D$465,2,FALSE())*1000*-1)</f>
        <v>-95752000</v>
      </c>
      <c r="M248" s="30" t="n">
        <f aca="false">VLOOKUP(K248,'NG Summary by Day'!$L$21:$N$480,3,FALSE())</f>
        <v>-95752288.4281713</v>
      </c>
      <c r="N248" s="82" t="n">
        <f aca="false">L248-M248</f>
        <v>288.428171306849</v>
      </c>
      <c r="O248" s="83" t="n">
        <f aca="false">(VLOOKUP(K248,$A$3:$D$465,3,FALSE()))*1000*-1</f>
        <v>-38171000</v>
      </c>
      <c r="P248" s="30" t="n">
        <f aca="false">VLOOKUP(K248,'Power Summary by Day '!$AL$18:$AO$400,3,FALSE())</f>
        <v>-38170792.2814505</v>
      </c>
      <c r="Q248" s="82" t="n">
        <f aca="false">O248-P248</f>
        <v>-207.718549504876</v>
      </c>
      <c r="R248" s="83" t="n">
        <f aca="false">(VLOOKUP(K248,'BNK Org Sheet'!$A$2:$D$464,4,FALSE()))*1000*-1</f>
        <v>-104864448.766014</v>
      </c>
      <c r="S248" s="30" t="n">
        <f aca="false">VLOOKUP(K248,CORP!$A$14:$D4770,3,FALSE())</f>
        <v>-107030411.120988</v>
      </c>
      <c r="T248" s="84" t="n">
        <f aca="false">R248-S248</f>
        <v>2165962.35497388</v>
      </c>
      <c r="V248" s="83" t="n">
        <f aca="false">(VLOOKUP(K248,'BNK Org Sheet'!$F$2:$I$464,2,FALSE()))*1000</f>
        <v>10095130.0549809</v>
      </c>
      <c r="W248" s="30" t="n">
        <f aca="false">VLOOKUP(K248,'NG Summary by Day'!$T$20:$W$486,4,FALSE())</f>
        <v>10095130.0549809</v>
      </c>
      <c r="X248" s="85" t="n">
        <f aca="false">V248-W248</f>
        <v>0</v>
      </c>
      <c r="Y248" s="83" t="n">
        <f aca="false">VLOOKUP(K248,'BNK Org Sheet'!$F$2:$I$464,3,FALSE())*1000</f>
        <v>-3795503.63651968</v>
      </c>
      <c r="Z248" s="30" t="n">
        <f aca="false">VLOOKUP(K248,'Power Summary by Day '!$AL$18:$AO$400,4,FALSE())</f>
        <v>-3795503.63651968</v>
      </c>
      <c r="AA248" s="82" t="n">
        <f aca="false">Y248-Z248</f>
        <v>0</v>
      </c>
      <c r="AB248" s="83" t="n">
        <f aca="false">VLOOKUP(K248,'BNK Org Sheet'!$F$2:$I$464,4,FALSE())*1000</f>
        <v>17446935.3632416</v>
      </c>
      <c r="AC248" s="30" t="n">
        <f aca="false">VLOOKUP(K248,'NG Summary by Day'!$AG$20:$AJ$532,4,FALSE())</f>
        <v>18279521.5363911</v>
      </c>
      <c r="AD248" s="85" t="n">
        <f aca="false">AB248-AC248</f>
        <v>-832586.173149496</v>
      </c>
    </row>
    <row r="249" customFormat="false" ht="12.75" hidden="false" customHeight="false" outlineLevel="0" collapsed="false">
      <c r="A249" s="48" t="n">
        <v>36880</v>
      </c>
      <c r="B249" s="61" t="n">
        <v>97924</v>
      </c>
      <c r="C249" s="61" t="n">
        <v>40169</v>
      </c>
      <c r="D249" s="61" t="n">
        <v>107649.818462457</v>
      </c>
      <c r="E249" s="61"/>
      <c r="F249" s="61" t="n">
        <v>68947.3816093579</v>
      </c>
      <c r="G249" s="61" t="n">
        <v>24692.6223894352</v>
      </c>
      <c r="H249" s="61" t="n">
        <v>96840.4221101337</v>
      </c>
      <c r="J249" s="75" t="n">
        <v>36886</v>
      </c>
      <c r="K249" s="76" t="n">
        <v>36887</v>
      </c>
      <c r="L249" s="83" t="n">
        <f aca="false">(VLOOKUP(K249,$A$3:$D$465,2,FALSE())*1000*-1)</f>
        <v>-35053000</v>
      </c>
      <c r="M249" s="30" t="n">
        <f aca="false">VLOOKUP(K249,'NG Summary by Day'!$L$21:$N$480,3,FALSE())</f>
        <v>-35053379.2209023</v>
      </c>
      <c r="N249" s="82" t="n">
        <f aca="false">L249-M249</f>
        <v>379.220902301371</v>
      </c>
      <c r="O249" s="83" t="n">
        <f aca="false">(VLOOKUP(K249,$A$3:$D$465,3,FALSE()))*1000*-1</f>
        <v>-34949000</v>
      </c>
      <c r="P249" s="30" t="n">
        <f aca="false">VLOOKUP(K249,'Power Summary by Day '!$AL$18:$AO$400,3,FALSE())</f>
        <v>-34949130.4120202</v>
      </c>
      <c r="Q249" s="82" t="n">
        <f aca="false">O249-P249</f>
        <v>130.412020199001</v>
      </c>
      <c r="R249" s="83" t="n">
        <f aca="false">(VLOOKUP(K249,'BNK Org Sheet'!$A$2:$D$464,4,FALSE()))*1000*-1</f>
        <v>-53455483.5447216</v>
      </c>
      <c r="S249" s="30" t="n">
        <f aca="false">VLOOKUP(K249,CORP!$A$14:$D4771,3,FALSE())</f>
        <v>-59217101.4604738</v>
      </c>
      <c r="T249" s="84" t="n">
        <f aca="false">R249-S249</f>
        <v>5761617.91575223</v>
      </c>
      <c r="V249" s="83" t="n">
        <f aca="false">(VLOOKUP(K249,'BNK Org Sheet'!$F$2:$I$464,2,FALSE()))*1000</f>
        <v>-29657497.6010039</v>
      </c>
      <c r="W249" s="30" t="n">
        <f aca="false">VLOOKUP(K249,'NG Summary by Day'!$T$20:$W$486,4,FALSE())</f>
        <v>-29657497.6010039</v>
      </c>
      <c r="X249" s="85" t="n">
        <f aca="false">V249-W249</f>
        <v>0</v>
      </c>
      <c r="Y249" s="83" t="n">
        <f aca="false">VLOOKUP(K249,'BNK Org Sheet'!$F$2:$I$464,3,FALSE())*1000</f>
        <v>-17652148.1055274</v>
      </c>
      <c r="Z249" s="30" t="n">
        <f aca="false">VLOOKUP(K249,'Power Summary by Day '!$AL$18:$AO$400,4,FALSE())</f>
        <v>-17652148.1055274</v>
      </c>
      <c r="AA249" s="82" t="n">
        <f aca="false">Y249-Z249</f>
        <v>0</v>
      </c>
      <c r="AB249" s="83" t="n">
        <f aca="false">VLOOKUP(K249,'BNK Org Sheet'!$F$2:$I$464,4,FALSE())*1000</f>
        <v>-43762150.6201476</v>
      </c>
      <c r="AC249" s="30" t="n">
        <f aca="false">VLOOKUP(K249,'NG Summary by Day'!$AG$20:$AJ$532,4,FALSE())</f>
        <v>-37294747.4520666</v>
      </c>
      <c r="AD249" s="85" t="n">
        <f aca="false">AB249-AC249</f>
        <v>-6467403.16808103</v>
      </c>
    </row>
    <row r="250" customFormat="false" ht="12.75" hidden="false" customHeight="false" outlineLevel="0" collapsed="false">
      <c r="A250" s="48" t="n">
        <v>36881</v>
      </c>
      <c r="B250" s="61" t="n">
        <v>111199</v>
      </c>
      <c r="C250" s="61" t="n">
        <v>39359</v>
      </c>
      <c r="D250" s="61" t="n">
        <v>119556.342466638</v>
      </c>
      <c r="E250" s="61"/>
      <c r="F250" s="61" t="n">
        <v>97340.5851732904</v>
      </c>
      <c r="G250" s="61" t="n">
        <v>19540.2372684615</v>
      </c>
      <c r="H250" s="61" t="n">
        <v>126638.939450641</v>
      </c>
      <c r="J250" s="75" t="n">
        <v>36887</v>
      </c>
      <c r="K250" s="76" t="n">
        <v>36888</v>
      </c>
      <c r="L250" s="83" t="n">
        <f aca="false">(VLOOKUP(K250,$A$3:$D$465,2,FALSE())*1000*-1)</f>
        <v>-31009000</v>
      </c>
      <c r="M250" s="30" t="n">
        <f aca="false">VLOOKUP(K250,'NG Summary by Day'!$L$21:$N$480,3,FALSE())</f>
        <v>-31008869.5470226</v>
      </c>
      <c r="N250" s="82" t="n">
        <f aca="false">L250-M250</f>
        <v>-130.452977400273</v>
      </c>
      <c r="O250" s="83" t="n">
        <f aca="false">(VLOOKUP(K250,$A$3:$D$465,3,FALSE()))*1000*-1</f>
        <v>-43657000</v>
      </c>
      <c r="P250" s="30" t="n">
        <f aca="false">VLOOKUP(K250,'Power Summary by Day '!$AL$18:$AO$400,3,FALSE())</f>
        <v>-43656525.5725656</v>
      </c>
      <c r="Q250" s="82" t="n">
        <f aca="false">O250-P250</f>
        <v>-474.427434399724</v>
      </c>
      <c r="R250" s="83" t="n">
        <f aca="false">(VLOOKUP(K250,'BNK Org Sheet'!$A$2:$D$464,4,FALSE()))*1000*-1</f>
        <v>-57483150.9226834</v>
      </c>
      <c r="S250" s="30" t="n">
        <f aca="false">VLOOKUP(K250,CORP!$A$14:$D4772,3,FALSE())</f>
        <v>-65840229.0293331</v>
      </c>
      <c r="T250" s="84" t="n">
        <f aca="false">R250-S250</f>
        <v>8357078.10664967</v>
      </c>
      <c r="V250" s="83" t="n">
        <f aca="false">(VLOOKUP(K250,'BNK Org Sheet'!$F$2:$I$464,2,FALSE()))*1000</f>
        <v>-7227249.80745814</v>
      </c>
      <c r="W250" s="30" t="n">
        <f aca="false">VLOOKUP(K250,'NG Summary by Day'!$T$20:$W$486,4,FALSE())</f>
        <v>-7227249.80745814</v>
      </c>
      <c r="X250" s="85" t="n">
        <f aca="false">V250-W250</f>
        <v>0</v>
      </c>
      <c r="Y250" s="83" t="n">
        <f aca="false">VLOOKUP(K250,'BNK Org Sheet'!$F$2:$I$464,3,FALSE())*1000</f>
        <v>-109679649.780543</v>
      </c>
      <c r="Z250" s="30" t="n">
        <f aca="false">VLOOKUP(K250,'Power Summary by Day '!$AL$18:$AO$400,4,FALSE())</f>
        <v>-109679649.780543</v>
      </c>
      <c r="AA250" s="82" t="n">
        <f aca="false">Y250-Z250</f>
        <v>0</v>
      </c>
      <c r="AB250" s="83" t="n">
        <f aca="false">VLOOKUP(K250,'BNK Org Sheet'!$F$2:$I$464,4,FALSE())*1000</f>
        <v>-110155613.428339</v>
      </c>
      <c r="AC250" s="30" t="n">
        <f aca="false">VLOOKUP(K250,'NG Summary by Day'!$AG$20:$AJ$532,4,FALSE())</f>
        <v>-136599705.286161</v>
      </c>
      <c r="AD250" s="85" t="n">
        <f aca="false">AB250-AC250</f>
        <v>26444091.8578216</v>
      </c>
    </row>
    <row r="251" customFormat="false" ht="12.75" hidden="false" customHeight="false" outlineLevel="0" collapsed="false">
      <c r="A251" s="48" t="n">
        <v>36882</v>
      </c>
      <c r="B251" s="61" t="n">
        <v>95752</v>
      </c>
      <c r="C251" s="61" t="n">
        <v>38171</v>
      </c>
      <c r="D251" s="61" t="n">
        <v>104864.448766014</v>
      </c>
      <c r="E251" s="61"/>
      <c r="F251" s="61" t="n">
        <v>10095.1300549809</v>
      </c>
      <c r="G251" s="61" t="n">
        <v>-3795.50363651968</v>
      </c>
      <c r="H251" s="61" t="n">
        <v>17446.9353632416</v>
      </c>
      <c r="J251" s="75" t="n">
        <v>36888</v>
      </c>
      <c r="K251" s="76" t="n">
        <v>36889</v>
      </c>
      <c r="L251" s="83" t="n">
        <f aca="false">(VLOOKUP(K251,$A$3:$D$465,2,FALSE())*1000*-1)</f>
        <v>-33497000</v>
      </c>
      <c r="M251" s="30" t="n">
        <f aca="false">VLOOKUP(K251,'NG Summary by Day'!$L$21:$N$480,3,FALSE())</f>
        <v>-33496732.0845429</v>
      </c>
      <c r="N251" s="82" t="n">
        <f aca="false">L251-M251</f>
        <v>-267.915457099676</v>
      </c>
      <c r="O251" s="83" t="n">
        <f aca="false">(VLOOKUP(K251,$A$3:$D$465,3,FALSE()))*1000*-1</f>
        <v>-31595000</v>
      </c>
      <c r="P251" s="30" t="n">
        <f aca="false">VLOOKUP(K251,'Power Summary by Day '!$AL$18:$AO$400,3,FALSE())</f>
        <v>-31594720.7939404</v>
      </c>
      <c r="Q251" s="82" t="n">
        <f aca="false">O251-P251</f>
        <v>-279.206059601158</v>
      </c>
      <c r="R251" s="83" t="n">
        <f aca="false">(VLOOKUP(K251,'BNK Org Sheet'!$A$2:$D$464,4,FALSE()))*1000*-1</f>
        <v>-50493698.0226246</v>
      </c>
      <c r="S251" s="30" t="n">
        <f aca="false">VLOOKUP(K251,CORP!$A$14:$D4773,3,FALSE())</f>
        <v>-58748587.7613608</v>
      </c>
      <c r="T251" s="84" t="n">
        <f aca="false">R251-S251</f>
        <v>8254889.73873624</v>
      </c>
      <c r="V251" s="83" t="n">
        <f aca="false">(VLOOKUP(K251,'BNK Org Sheet'!$F$2:$I$464,2,FALSE()))*1000</f>
        <v>-5785238.99881318</v>
      </c>
      <c r="W251" s="30" t="n">
        <f aca="false">VLOOKUP(K251,'NG Summary by Day'!$T$20:$W$486,4,FALSE())</f>
        <v>-5785238.99881318</v>
      </c>
      <c r="X251" s="85" t="n">
        <f aca="false">V251-W251</f>
        <v>0</v>
      </c>
      <c r="Y251" s="83" t="n">
        <f aca="false">VLOOKUP(K251,'BNK Org Sheet'!$F$2:$I$464,3,FALSE())*1000</f>
        <v>4989654.34570338</v>
      </c>
      <c r="Z251" s="30" t="n">
        <f aca="false">VLOOKUP(K251,'Power Summary by Day '!$AL$18:$AO$400,4,FALSE())</f>
        <v>4989654.34570338</v>
      </c>
      <c r="AA251" s="82" t="n">
        <f aca="false">Y251-Z251</f>
        <v>0</v>
      </c>
      <c r="AB251" s="83" t="n">
        <f aca="false">VLOOKUP(K251,'BNK Org Sheet'!$F$2:$I$464,4,FALSE())*1000</f>
        <v>19706845.1502576</v>
      </c>
      <c r="AC251" s="30" t="n">
        <f aca="false">VLOOKUP(K251,'NG Summary by Day'!$AG$20:$AJ$532,4,FALSE())</f>
        <v>24456103.2256713</v>
      </c>
      <c r="AD251" s="85" t="n">
        <f aca="false">AB251-AC251</f>
        <v>-4749258.07541367</v>
      </c>
    </row>
    <row r="252" customFormat="false" ht="12.75" hidden="false" customHeight="false" outlineLevel="0" collapsed="false">
      <c r="A252" s="48" t="n">
        <v>36887</v>
      </c>
      <c r="B252" s="61" t="n">
        <v>35053</v>
      </c>
      <c r="C252" s="61" t="n">
        <v>34949</v>
      </c>
      <c r="D252" s="61" t="n">
        <v>53455.4835447216</v>
      </c>
      <c r="E252" s="61"/>
      <c r="F252" s="61" t="n">
        <v>-29657.4976010039</v>
      </c>
      <c r="G252" s="61" t="n">
        <v>-17652.1481055274</v>
      </c>
      <c r="H252" s="61" t="n">
        <v>-43762.1506201476</v>
      </c>
      <c r="J252" s="75" t="n">
        <v>36889</v>
      </c>
      <c r="K252" s="76" t="n">
        <v>36893</v>
      </c>
      <c r="L252" s="83" t="n">
        <f aca="false">(VLOOKUP(K252,$A$3:$D$465,2,FALSE())*1000*-1)</f>
        <v>-51098000</v>
      </c>
      <c r="M252" s="30" t="n">
        <f aca="false">VLOOKUP(K252,'NG Summary by Day'!$L$21:$N$480,3,FALSE())</f>
        <v>-51097777.0116406</v>
      </c>
      <c r="N252" s="82" t="n">
        <f aca="false">L252-M252</f>
        <v>-222.98835939914</v>
      </c>
      <c r="O252" s="83" t="n">
        <f aca="false">(VLOOKUP(K252,$A$3:$D$465,3,FALSE()))*1000*-1</f>
        <v>-32484000</v>
      </c>
      <c r="P252" s="30" t="n">
        <f aca="false">VLOOKUP(K252,'Power Summary by Day '!$AL$18:$AO$400,3,FALSE())</f>
        <v>-32484080.1598583</v>
      </c>
      <c r="Q252" s="82" t="n">
        <f aca="false">O252-P252</f>
        <v>80.1598583012819</v>
      </c>
      <c r="R252" s="83" t="n">
        <f aca="false">(VLOOKUP(K252,'BNK Org Sheet'!$A$2:$D$464,4,FALSE()))*1000*-1</f>
        <v>-73443000</v>
      </c>
      <c r="S252" s="30" t="n">
        <f aca="false">VLOOKUP(K252,CORP!$A$14:$D4774,3,FALSE())</f>
        <v>-71620781.5232876</v>
      </c>
      <c r="T252" s="84" t="n">
        <f aca="false">R252-S252</f>
        <v>-1822218.47671239</v>
      </c>
      <c r="V252" s="83" t="n">
        <f aca="false">(VLOOKUP(K252,'BNK Org Sheet'!$F$2:$I$464,2,FALSE()))*1000</f>
        <v>4398450.82997873</v>
      </c>
      <c r="W252" s="30" t="n">
        <f aca="false">VLOOKUP(K252,'NG Summary by Day'!$T$20:$W$486,4,FALSE())</f>
        <v>4398450.82997873</v>
      </c>
      <c r="X252" s="85" t="n">
        <f aca="false">V252-W252</f>
        <v>0</v>
      </c>
      <c r="Y252" s="83" t="n">
        <f aca="false">VLOOKUP(K252,'BNK Org Sheet'!$F$2:$I$464,3,FALSE())*1000</f>
        <v>-73168668.6284832</v>
      </c>
      <c r="Z252" s="30" t="n">
        <f aca="false">VLOOKUP(K252,'Power Summary by Day '!$AL$18:$AO$400,4,FALSE())</f>
        <v>-73168668.6284832</v>
      </c>
      <c r="AA252" s="82" t="n">
        <f aca="false">Y252-Z252</f>
        <v>0</v>
      </c>
      <c r="AB252" s="83" t="n">
        <f aca="false">VLOOKUP(K252,'BNK Org Sheet'!$F$2:$I$464,4,FALSE())*1000</f>
        <v>-81790000</v>
      </c>
      <c r="AC252" s="30" t="n">
        <f aca="false">VLOOKUP(K252,'NG Summary by Day'!$AG$20:$AJ$532,4,FALSE())</f>
        <v>-124220573.168876</v>
      </c>
      <c r="AD252" s="85" t="n">
        <f aca="false">AB252-AC252</f>
        <v>42430573.168876</v>
      </c>
    </row>
    <row r="253" customFormat="false" ht="12.75" hidden="false" customHeight="false" outlineLevel="0" collapsed="false">
      <c r="A253" s="48" t="n">
        <v>36888</v>
      </c>
      <c r="B253" s="61" t="n">
        <v>31009</v>
      </c>
      <c r="C253" s="61" t="n">
        <v>43657</v>
      </c>
      <c r="D253" s="61" t="n">
        <v>57483.1509226834</v>
      </c>
      <c r="E253" s="61"/>
      <c r="F253" s="61" t="n">
        <v>-7227.24980745814</v>
      </c>
      <c r="G253" s="61" t="n">
        <v>-109679.649780543</v>
      </c>
      <c r="H253" s="61" t="n">
        <v>-110155.613428339</v>
      </c>
      <c r="J253" s="88" t="n">
        <v>36893</v>
      </c>
      <c r="K253" s="76" t="n">
        <v>36894</v>
      </c>
      <c r="L253" s="83" t="n">
        <f aca="false">(VLOOKUP(K253,$A$3:$D$465,2,FALSE())*1000*-1)</f>
        <v>-50797000</v>
      </c>
      <c r="M253" s="30" t="n">
        <f aca="false">VLOOKUP(K253,'NG Summary by Day'!$L$21:$N$480,3,FALSE())</f>
        <v>-43401616.4816602</v>
      </c>
      <c r="N253" s="82" t="n">
        <f aca="false">L253-M253</f>
        <v>-7395383.5183398</v>
      </c>
      <c r="O253" s="83" t="n">
        <f aca="false">(VLOOKUP(K253,$A$3:$D$465,3,FALSE()))*1000*-1</f>
        <v>-28989000</v>
      </c>
      <c r="P253" s="30" t="n">
        <f aca="false">VLOOKUP(K253,'Power Summary by Day '!$AL$18:$AO$400,3,FALSE())</f>
        <v>-28988682.5778163</v>
      </c>
      <c r="Q253" s="82" t="n">
        <f aca="false">O253-P253</f>
        <v>-317.422183699906</v>
      </c>
      <c r="R253" s="83" t="n">
        <f aca="false">(VLOOKUP(K253,'BNK Org Sheet'!$A$2:$D$464,4,FALSE()))*1000*-1</f>
        <v>-70582000</v>
      </c>
      <c r="S253" s="30" t="n">
        <f aca="false">VLOOKUP(K253,CORP!$A$14:$D4775,3,FALSE())</f>
        <v>-62113257.8792013</v>
      </c>
      <c r="T253" s="84" t="n">
        <f aca="false">R253-S253</f>
        <v>-8468742.1207987</v>
      </c>
      <c r="V253" s="83" t="n">
        <f aca="false">(VLOOKUP(K253,'BNK Org Sheet'!$F$2:$I$464,2,FALSE()))*1000</f>
        <v>-28033641.0521083</v>
      </c>
      <c r="W253" s="30" t="n">
        <f aca="false">VLOOKUP(K253,'NG Summary by Day'!$T$20:$W$486,4,FALSE())</f>
        <v>-28033641.0521083</v>
      </c>
      <c r="X253" s="85" t="n">
        <f aca="false">V253-W253</f>
        <v>0</v>
      </c>
      <c r="Y253" s="83" t="n">
        <f aca="false">VLOOKUP(K253,'BNK Org Sheet'!$F$2:$I$464,3,FALSE())*1000</f>
        <v>-6833770.35828703</v>
      </c>
      <c r="Z253" s="30" t="n">
        <f aca="false">VLOOKUP(K253,'Power Summary by Day '!$AL$18:$AO$400,4,FALSE())</f>
        <v>-6833770.35828703</v>
      </c>
      <c r="AA253" s="82" t="n">
        <f aca="false">Y253-Z253</f>
        <v>0</v>
      </c>
      <c r="AB253" s="83" t="n">
        <f aca="false">VLOOKUP(K253,'BNK Org Sheet'!$F$2:$I$464,4,FALSE())*1000</f>
        <v>-84370000</v>
      </c>
      <c r="AC253" s="30" t="n">
        <f aca="false">VLOOKUP(K253,'NG Summary by Day'!$AG$20:$AJ$532,4,FALSE())</f>
        <v>-58730213.9952838</v>
      </c>
      <c r="AD253" s="85" t="n">
        <f aca="false">AB253-AC253</f>
        <v>-25639786.0047162</v>
      </c>
    </row>
    <row r="254" customFormat="false" ht="12.75" hidden="false" customHeight="false" outlineLevel="0" collapsed="false">
      <c r="A254" s="48" t="n">
        <v>36889</v>
      </c>
      <c r="B254" s="61" t="n">
        <v>33497</v>
      </c>
      <c r="C254" s="61" t="n">
        <v>31595</v>
      </c>
      <c r="D254" s="61" t="n">
        <v>50493.6980226246</v>
      </c>
      <c r="E254" s="61"/>
      <c r="F254" s="61" t="n">
        <v>-5785.23899881318</v>
      </c>
      <c r="G254" s="61" t="n">
        <v>4989.65434570338</v>
      </c>
      <c r="H254" s="61" t="n">
        <v>19706.8451502576</v>
      </c>
      <c r="J254" s="88" t="n">
        <v>36894</v>
      </c>
      <c r="K254" s="76" t="n">
        <v>36895</v>
      </c>
      <c r="L254" s="83" t="n">
        <f aca="false">(VLOOKUP(K254,$A$3:$D$465,2,FALSE())*1000*-1)</f>
        <v>-36470000</v>
      </c>
      <c r="M254" s="30" t="n">
        <f aca="false">VLOOKUP(K254,'NG Summary by Day'!$L$21:$N$480,3,FALSE())</f>
        <v>-36469833.8354079</v>
      </c>
      <c r="N254" s="82" t="n">
        <f aca="false">L254-M254</f>
        <v>-166.164592094719</v>
      </c>
      <c r="O254" s="83" t="n">
        <f aca="false">(VLOOKUP(K254,$A$3:$D$465,3,FALSE()))*1000*-1</f>
        <v>-30299000</v>
      </c>
      <c r="P254" s="30" t="n">
        <f aca="false">VLOOKUP(K254,'Power Summary by Day '!$AL$18:$AO$400,3,FALSE())</f>
        <v>-30298528.6734239</v>
      </c>
      <c r="Q254" s="82" t="n">
        <f aca="false">O254-P254</f>
        <v>-471.326576102525</v>
      </c>
      <c r="R254" s="83" t="n">
        <f aca="false">(VLOOKUP(K254,'BNK Org Sheet'!$A$2:$D$464,4,FALSE()))*1000*-1</f>
        <v>-61136000</v>
      </c>
      <c r="S254" s="30" t="n">
        <f aca="false">VLOOKUP(K254,CORP!$A$14:$D4776,3,FALSE())</f>
        <v>-58774544.996617</v>
      </c>
      <c r="T254" s="84" t="n">
        <f aca="false">R254-S254</f>
        <v>-2361455.003383</v>
      </c>
      <c r="V254" s="83" t="n">
        <f aca="false">(VLOOKUP(K254,'BNK Org Sheet'!$F$2:$I$464,2,FALSE()))*1000</f>
        <v>4777050.70697244</v>
      </c>
      <c r="W254" s="30" t="n">
        <f aca="false">VLOOKUP(K254,'NG Summary by Day'!$T$20:$W$486,4,FALSE())</f>
        <v>4777050.70697244</v>
      </c>
      <c r="X254" s="85" t="n">
        <f aca="false">V254-W254</f>
        <v>0</v>
      </c>
      <c r="Y254" s="83" t="n">
        <f aca="false">VLOOKUP(K254,'BNK Org Sheet'!$F$2:$I$464,3,FALSE())*1000</f>
        <v>28577982.1404637</v>
      </c>
      <c r="Z254" s="30" t="n">
        <f aca="false">VLOOKUP(K254,'Power Summary by Day '!$AL$18:$AO$400,4,FALSE())</f>
        <v>28577982.1404637</v>
      </c>
      <c r="AA254" s="82" t="n">
        <f aca="false">Y254-Z254</f>
        <v>0</v>
      </c>
      <c r="AB254" s="83" t="n">
        <f aca="false">VLOOKUP(K254,'BNK Org Sheet'!$F$2:$I$464,4,FALSE())*1000</f>
        <v>45950000</v>
      </c>
      <c r="AC254" s="30" t="n">
        <f aca="false">VLOOKUP(K254,'NG Summary by Day'!$AG$20:$AJ$532,4,FALSE())</f>
        <v>28344306.9756032</v>
      </c>
      <c r="AD254" s="85" t="n">
        <f aca="false">AB254-AC254</f>
        <v>17605693.0243968</v>
      </c>
    </row>
    <row r="255" customFormat="false" ht="12.75" hidden="false" customHeight="false" outlineLevel="0" collapsed="false">
      <c r="A255" s="48" t="n">
        <v>36893</v>
      </c>
      <c r="B255" s="61" t="n">
        <v>51098</v>
      </c>
      <c r="C255" s="61" t="n">
        <v>32484</v>
      </c>
      <c r="D255" s="61" t="n">
        <v>73443</v>
      </c>
      <c r="E255" s="61"/>
      <c r="F255" s="61" t="n">
        <v>4398.45082997873</v>
      </c>
      <c r="G255" s="61" t="n">
        <v>-73168.6686284832</v>
      </c>
      <c r="H255" s="61" t="n">
        <v>-81790</v>
      </c>
      <c r="I255" s="61" t="n">
        <v>15000</v>
      </c>
      <c r="J255" s="88" t="n">
        <v>36895</v>
      </c>
      <c r="K255" s="76" t="n">
        <v>36896</v>
      </c>
      <c r="L255" s="83" t="n">
        <f aca="false">(VLOOKUP(K255,$A$3:$D$465,2,FALSE())*1000*-1)</f>
        <v>-44140000</v>
      </c>
      <c r="M255" s="30" t="n">
        <f aca="false">VLOOKUP(K255,'NG Summary by Day'!$L$21:$N$480,3,FALSE())</f>
        <v>-50970812.1978961</v>
      </c>
      <c r="N255" s="82" t="n">
        <f aca="false">L255-M255</f>
        <v>6830812.1978961</v>
      </c>
      <c r="O255" s="83" t="n">
        <f aca="false">(VLOOKUP(K255,$A$3:$D$465,3,FALSE()))*1000*-1</f>
        <v>-35532000</v>
      </c>
      <c r="P255" s="30" t="n">
        <f aca="false">VLOOKUP(K255,'Power Summary by Day '!$AL$18:$AO$400,3,FALSE())</f>
        <v>-35232337.2440587</v>
      </c>
      <c r="Q255" s="82" t="n">
        <f aca="false">O255-P255</f>
        <v>-299662.755941302</v>
      </c>
      <c r="R255" s="83" t="n">
        <f aca="false">(VLOOKUP(K255,'BNK Org Sheet'!$A$2:$D$464,4,FALSE()))*1000*-1</f>
        <v>-70961000</v>
      </c>
      <c r="S255" s="30" t="n">
        <f aca="false">VLOOKUP(K255,CORP!$A$14:$D4777,3,FALSE())</f>
        <v>-74471150.0094038</v>
      </c>
      <c r="T255" s="84" t="n">
        <f aca="false">R255-S255</f>
        <v>3510150.0094038</v>
      </c>
      <c r="V255" s="83" t="n">
        <f aca="false">(VLOOKUP(K255,'BNK Org Sheet'!$F$2:$I$464,2,FALSE()))*1000</f>
        <v>36628902.9364533</v>
      </c>
      <c r="W255" s="30" t="n">
        <f aca="false">VLOOKUP(K255,'NG Summary by Day'!$T$20:$W$486,4,FALSE())</f>
        <v>36628902.9364533</v>
      </c>
      <c r="X255" s="85" t="n">
        <f aca="false">V255-W255</f>
        <v>0</v>
      </c>
      <c r="Y255" s="83" t="n">
        <f aca="false">VLOOKUP(K255,'BNK Org Sheet'!$F$2:$I$464,3,FALSE())*1000</f>
        <v>25485362.111536</v>
      </c>
      <c r="Z255" s="30" t="n">
        <f aca="false">VLOOKUP(K255,'Power Summary by Day '!$AL$18:$AO$400,4,FALSE())</f>
        <v>25485362.111536</v>
      </c>
      <c r="AA255" s="82" t="n">
        <f aca="false">Y255-Z255</f>
        <v>0</v>
      </c>
      <c r="AB255" s="83" t="n">
        <f aca="false">VLOOKUP(K255,'BNK Org Sheet'!$F$2:$I$464,4,FALSE())*1000</f>
        <v>82610000</v>
      </c>
      <c r="AC255" s="30" t="n">
        <f aca="false">VLOOKUP(K255,'NG Summary by Day'!$AG$20:$AJ$532,4,FALSE())</f>
        <v>63625900.1218991</v>
      </c>
      <c r="AD255" s="85" t="n">
        <f aca="false">AB255-AC255</f>
        <v>18984099.8781009</v>
      </c>
    </row>
    <row r="256" customFormat="false" ht="12.75" hidden="false" customHeight="false" outlineLevel="0" collapsed="false">
      <c r="A256" s="48" t="n">
        <v>36894</v>
      </c>
      <c r="B256" s="61" t="n">
        <v>50797</v>
      </c>
      <c r="C256" s="61" t="n">
        <v>28989</v>
      </c>
      <c r="D256" s="61" t="n">
        <v>70582</v>
      </c>
      <c r="E256" s="61"/>
      <c r="F256" s="61" t="n">
        <v>-28033.6410521083</v>
      </c>
      <c r="G256" s="61" t="n">
        <v>-6833.77035828703</v>
      </c>
      <c r="H256" s="61" t="n">
        <v>-84370</v>
      </c>
      <c r="I256" s="61" t="n">
        <v>-26000</v>
      </c>
      <c r="J256" s="88" t="n">
        <v>36896</v>
      </c>
      <c r="K256" s="76" t="n">
        <v>36899</v>
      </c>
      <c r="L256" s="83" t="n">
        <f aca="false">(VLOOKUP(K256,$A$3:$D$465,2,FALSE())*1000*-1)</f>
        <v>-67053000</v>
      </c>
      <c r="M256" s="30" t="n">
        <f aca="false">VLOOKUP(K256,'NG Summary by Day'!$L$21:$N$480,3,FALSE())</f>
        <v>-67053017.2924161</v>
      </c>
      <c r="N256" s="82" t="n">
        <f aca="false">L256-M256</f>
        <v>17.2924161031842</v>
      </c>
      <c r="O256" s="83" t="n">
        <f aca="false">(VLOOKUP(K256,$A$3:$D$465,3,FALSE()))*1000*-1</f>
        <v>-43904000</v>
      </c>
      <c r="P256" s="30" t="n">
        <f aca="false">VLOOKUP(K256,'Power Summary by Day '!$AL$18:$AO$400,3,FALSE())</f>
        <v>-43904499.3423928</v>
      </c>
      <c r="Q256" s="82" t="n">
        <f aca="false">O256-P256</f>
        <v>499.342392794788</v>
      </c>
      <c r="R256" s="83" t="n">
        <f aca="false">(VLOOKUP(K256,'BNK Org Sheet'!$A$2:$D$464,4,FALSE()))*1000*-1</f>
        <v>-97955000</v>
      </c>
      <c r="S256" s="30" t="n">
        <f aca="false">VLOOKUP(K256,CORP!$A$14:$D4778,3,FALSE())</f>
        <v>-96586868.8045824</v>
      </c>
      <c r="T256" s="84" t="n">
        <f aca="false">R256-S256</f>
        <v>-1368131.1954176</v>
      </c>
      <c r="V256" s="83" t="n">
        <f aca="false">(VLOOKUP(K256,'BNK Org Sheet'!$F$2:$I$464,2,FALSE()))*1000</f>
        <v>-74158628.0682561</v>
      </c>
      <c r="W256" s="30" t="n">
        <f aca="false">VLOOKUP(K256,'NG Summary by Day'!$T$20:$W$486,4,FALSE())</f>
        <v>-74158628.0682561</v>
      </c>
      <c r="X256" s="85" t="n">
        <f aca="false">V256-W256</f>
        <v>0</v>
      </c>
      <c r="Y256" s="83" t="n">
        <f aca="false">VLOOKUP(K256,'BNK Org Sheet'!$F$2:$I$464,3,FALSE())*1000</f>
        <v>19508067.5871191</v>
      </c>
      <c r="Z256" s="30" t="n">
        <f aca="false">VLOOKUP(K256,'Power Summary by Day '!$AL$18:$AO$400,4,FALSE())</f>
        <v>19508067.5871191</v>
      </c>
      <c r="AA256" s="82" t="n">
        <f aca="false">Y256-Z256</f>
        <v>0</v>
      </c>
      <c r="AB256" s="83" t="n">
        <f aca="false">VLOOKUP(K256,'BNK Org Sheet'!$F$2:$I$464,4,FALSE())*1000</f>
        <v>-64870000</v>
      </c>
      <c r="AC256" s="30" t="n">
        <f aca="false">VLOOKUP(K256,'NG Summary by Day'!$AG$20:$AJ$532,4,FALSE())</f>
        <v>-70635011.6261071</v>
      </c>
      <c r="AD256" s="85" t="n">
        <f aca="false">AB256-AC256</f>
        <v>5765011.6261071</v>
      </c>
    </row>
    <row r="257" customFormat="false" ht="12.75" hidden="false" customHeight="false" outlineLevel="0" collapsed="false">
      <c r="A257" s="48" t="n">
        <v>36895</v>
      </c>
      <c r="B257" s="61" t="n">
        <v>36470</v>
      </c>
      <c r="C257" s="61" t="n">
        <v>30299</v>
      </c>
      <c r="D257" s="61" t="n">
        <v>61136</v>
      </c>
      <c r="E257" s="61"/>
      <c r="F257" s="61" t="n">
        <v>4777.05070697244</v>
      </c>
      <c r="G257" s="61" t="n">
        <v>28577.9821404637</v>
      </c>
      <c r="H257" s="61" t="n">
        <v>45950</v>
      </c>
      <c r="I257" s="61" t="n">
        <v>37000</v>
      </c>
      <c r="J257" s="88" t="n">
        <v>36899</v>
      </c>
      <c r="K257" s="76" t="n">
        <v>36900</v>
      </c>
      <c r="L257" s="83" t="n">
        <f aca="false">(VLOOKUP(K257,$A$3:$D$465,2,FALSE())*1000*-1)</f>
        <v>-64686000</v>
      </c>
      <c r="M257" s="30" t="n">
        <f aca="false">VLOOKUP(K257,'NG Summary by Day'!$L$21:$N$480,3,FALSE())</f>
        <v>-64685893.803497</v>
      </c>
      <c r="N257" s="82" t="n">
        <f aca="false">L257-M257</f>
        <v>-106.196502998471</v>
      </c>
      <c r="O257" s="83" t="n">
        <f aca="false">(VLOOKUP(K257,$A$3:$D$465,3,FALSE()))*1000*-1</f>
        <v>-39467000</v>
      </c>
      <c r="P257" s="30" t="n">
        <f aca="false">VLOOKUP(K257,'Power Summary by Day '!$AL$18:$AO$400,3,FALSE())</f>
        <v>-39466889.3399842</v>
      </c>
      <c r="Q257" s="82" t="n">
        <f aca="false">O257-P257</f>
        <v>-110.660015799105</v>
      </c>
      <c r="R257" s="83" t="n">
        <f aca="false">(VLOOKUP(K257,'BNK Org Sheet'!$A$2:$D$464,4,FALSE()))*1000*-1</f>
        <v>-92067000</v>
      </c>
      <c r="S257" s="30" t="n">
        <f aca="false">VLOOKUP(K257,CORP!$A$14:$D4779,3,FALSE())</f>
        <v>-90588087.2710496</v>
      </c>
      <c r="T257" s="84" t="n">
        <f aca="false">R257-S257</f>
        <v>-1478912.7289504</v>
      </c>
      <c r="V257" s="83" t="n">
        <f aca="false">(VLOOKUP(K257,'BNK Org Sheet'!$F$2:$I$464,2,FALSE()))*1000</f>
        <v>7967455.5871623</v>
      </c>
      <c r="W257" s="30" t="n">
        <f aca="false">VLOOKUP(K257,'NG Summary by Day'!$T$20:$W$486,4,FALSE())</f>
        <v>7967455.5871623</v>
      </c>
      <c r="X257" s="85" t="n">
        <f aca="false">V257-W257</f>
        <v>0</v>
      </c>
      <c r="Y257" s="83" t="n">
        <f aca="false">VLOOKUP(K257,'BNK Org Sheet'!$F$2:$I$464,3,FALSE())*1000</f>
        <v>14447441.3690563</v>
      </c>
      <c r="Z257" s="30" t="n">
        <f aca="false">VLOOKUP(K257,'Power Summary by Day '!$AL$18:$AO$400,4,FALSE())</f>
        <v>14447441.3690563</v>
      </c>
      <c r="AA257" s="82" t="n">
        <f aca="false">Y257-Z257</f>
        <v>0</v>
      </c>
      <c r="AB257" s="83" t="n">
        <f aca="false">VLOOKUP(K257,'BNK Org Sheet'!$F$2:$I$464,4,FALSE())*1000</f>
        <v>56550000</v>
      </c>
      <c r="AC257" s="30" t="n">
        <f aca="false">VLOOKUP(K257,'NG Summary by Day'!$AG$20:$AJ$532,4,FALSE())</f>
        <v>26959662.4943451</v>
      </c>
      <c r="AD257" s="85" t="n">
        <f aca="false">AB257-AC257</f>
        <v>29590337.5056549</v>
      </c>
    </row>
    <row r="258" customFormat="false" ht="12.75" hidden="false" customHeight="false" outlineLevel="0" collapsed="false">
      <c r="A258" s="48" t="n">
        <v>36896</v>
      </c>
      <c r="B258" s="61" t="n">
        <v>44140</v>
      </c>
      <c r="C258" s="61" t="n">
        <v>35532</v>
      </c>
      <c r="D258" s="61" t="n">
        <v>70961</v>
      </c>
      <c r="E258" s="61"/>
      <c r="F258" s="61" t="n">
        <v>36628.9029364533</v>
      </c>
      <c r="G258" s="61" t="n">
        <v>25485.362111536</v>
      </c>
      <c r="H258" s="61" t="n">
        <v>82610</v>
      </c>
      <c r="I258" s="61" t="n">
        <v>44000</v>
      </c>
      <c r="J258" s="88" t="n">
        <v>36900</v>
      </c>
      <c r="K258" s="76" t="n">
        <v>36901</v>
      </c>
      <c r="L258" s="83" t="n">
        <f aca="false">(VLOOKUP(K258,$A$3:$D$465,2,FALSE())*1000*-1)</f>
        <v>-53693000</v>
      </c>
      <c r="M258" s="30" t="n">
        <f aca="false">VLOOKUP(K258,'NG Summary by Day'!$L$21:$N$480,3,FALSE())</f>
        <v>-53693196.2648512</v>
      </c>
      <c r="N258" s="82" t="n">
        <f aca="false">L258-M258</f>
        <v>196.2648511976</v>
      </c>
      <c r="O258" s="83" t="n">
        <f aca="false">(VLOOKUP(K258,$A$3:$D$465,3,FALSE()))*1000*-1</f>
        <v>-42369000</v>
      </c>
      <c r="P258" s="30" t="n">
        <f aca="false">VLOOKUP(K258,'Power Summary by Day '!$AL$18:$AO$400,3,FALSE())</f>
        <v>-42368723.003785</v>
      </c>
      <c r="Q258" s="82" t="n">
        <f aca="false">O258-P258</f>
        <v>-276.996215000749</v>
      </c>
      <c r="R258" s="83" t="n">
        <f aca="false">(VLOOKUP(K258,'BNK Org Sheet'!$A$2:$D$464,4,FALSE()))*1000*-1</f>
        <v>-83426000</v>
      </c>
      <c r="S258" s="30" t="n">
        <f aca="false">VLOOKUP(K258,CORP!$A$14:$D4780,3,FALSE())</f>
        <v>-81711781.3194079</v>
      </c>
      <c r="T258" s="84" t="n">
        <f aca="false">R258-S258</f>
        <v>-1714218.6805921</v>
      </c>
      <c r="V258" s="83" t="n">
        <f aca="false">(VLOOKUP(K258,'BNK Org Sheet'!$F$2:$I$464,2,FALSE()))*1000</f>
        <v>-55873289.7246466</v>
      </c>
      <c r="W258" s="30" t="n">
        <f aca="false">VLOOKUP(K258,'NG Summary by Day'!$T$20:$W$486,4,FALSE())</f>
        <v>-55873289.7246466</v>
      </c>
      <c r="X258" s="85" t="n">
        <f aca="false">V258-W258</f>
        <v>0</v>
      </c>
      <c r="Y258" s="83" t="n">
        <f aca="false">VLOOKUP(K258,'BNK Org Sheet'!$F$2:$I$464,3,FALSE())*1000</f>
        <v>12342000</v>
      </c>
      <c r="Z258" s="30" t="n">
        <f aca="false">VLOOKUP(K258,'Power Summary by Day '!$AL$18:$AO$400,4,FALSE())</f>
        <v>415305697.155466</v>
      </c>
      <c r="AA258" s="82" t="n">
        <f aca="false">Y258-Z258</f>
        <v>-402963697.155466</v>
      </c>
      <c r="AB258" s="83" t="n">
        <f aca="false">VLOOKUP(K258,'BNK Org Sheet'!$F$2:$I$464,4,FALSE())*1000</f>
        <v>-96260000</v>
      </c>
      <c r="AC258" s="30" t="n">
        <f aca="false">VLOOKUP(K258,'NG Summary by Day'!$AG$20:$AJ$532,4,FALSE())</f>
        <v>357341454.915467</v>
      </c>
      <c r="AD258" s="85" t="n">
        <f aca="false">AB258-AC258</f>
        <v>-453601454.915467</v>
      </c>
    </row>
    <row r="259" customFormat="false" ht="12.75" hidden="false" customHeight="false" outlineLevel="0" collapsed="false">
      <c r="A259" s="48" t="n">
        <v>36899</v>
      </c>
      <c r="B259" s="61" t="n">
        <v>67053</v>
      </c>
      <c r="C259" s="61" t="n">
        <v>43904</v>
      </c>
      <c r="D259" s="61" t="n">
        <v>97955</v>
      </c>
      <c r="E259" s="61"/>
      <c r="F259" s="61" t="n">
        <v>-74158.6280682561</v>
      </c>
      <c r="G259" s="61" t="n">
        <v>19508.0675871191</v>
      </c>
      <c r="H259" s="61" t="n">
        <v>-64870</v>
      </c>
      <c r="I259" s="61" t="n">
        <v>-78000</v>
      </c>
      <c r="J259" s="88" t="n">
        <v>36901</v>
      </c>
      <c r="K259" s="76" t="n">
        <v>36902</v>
      </c>
      <c r="L259" s="83" t="n">
        <f aca="false">(VLOOKUP(K259,$A$3:$D$465,2,FALSE())*1000*-1)</f>
        <v>-42431000</v>
      </c>
      <c r="M259" s="30" t="n">
        <f aca="false">VLOOKUP(K259,'NG Summary by Day'!$L$21:$N$480,3,FALSE())</f>
        <v>-42431316.5765452</v>
      </c>
      <c r="N259" s="82" t="n">
        <f aca="false">L259-M259</f>
        <v>316.576545201242</v>
      </c>
      <c r="O259" s="83" t="n">
        <f aca="false">(VLOOKUP(K259,$A$3:$D$465,3,FALSE()))*1000*-1</f>
        <v>-44181000</v>
      </c>
      <c r="P259" s="30" t="n">
        <f aca="false">VLOOKUP(K259,'Power Summary by Day '!$AL$18:$AO$400,3,FALSE())</f>
        <v>-44181472.6741014</v>
      </c>
      <c r="Q259" s="82" t="n">
        <f aca="false">O259-P259</f>
        <v>472.674101404846</v>
      </c>
      <c r="R259" s="83" t="n">
        <f aca="false">(VLOOKUP(K259,'BNK Org Sheet'!$A$2:$D$464,4,FALSE()))*1000*-1</f>
        <v>-77004000</v>
      </c>
      <c r="S259" s="30" t="n">
        <f aca="false">VLOOKUP(K259,CORP!$A$14:$D4781,3,FALSE())</f>
        <v>-75171091.7590686</v>
      </c>
      <c r="T259" s="84" t="n">
        <f aca="false">R259-S259</f>
        <v>-1832908.24093141</v>
      </c>
      <c r="V259" s="83" t="n">
        <f aca="false">(VLOOKUP(K259,'BNK Org Sheet'!$F$2:$I$464,2,FALSE()))*1000</f>
        <v>-6927840.65645897</v>
      </c>
      <c r="W259" s="30" t="n">
        <f aca="false">VLOOKUP(K259,'NG Summary by Day'!$T$20:$W$486,4,FALSE())</f>
        <v>-6927840.65645897</v>
      </c>
      <c r="X259" s="85" t="n">
        <f aca="false">V259-W259</f>
        <v>0</v>
      </c>
      <c r="Y259" s="83" t="n">
        <f aca="false">VLOOKUP(K259,'BNK Org Sheet'!$F$2:$I$464,3,FALSE())*1000</f>
        <v>-5136000</v>
      </c>
      <c r="Z259" s="30" t="n">
        <f aca="false">VLOOKUP(K259,'Power Summary by Day '!$AL$18:$AO$400,4,FALSE())</f>
        <v>272732283.664534</v>
      </c>
      <c r="AA259" s="82" t="n">
        <f aca="false">Y259-Z259</f>
        <v>-277868283.664534</v>
      </c>
      <c r="AB259" s="83" t="n">
        <f aca="false">VLOOKUP(K259,'BNK Org Sheet'!$F$2:$I$464,4,FALSE())*1000</f>
        <v>-63600000</v>
      </c>
      <c r="AC259" s="30" t="n">
        <f aca="false">VLOOKUP(K259,'NG Summary by Day'!$AG$20:$AJ$532,4,FALSE())</f>
        <v>243199669.573348</v>
      </c>
      <c r="AD259" s="85" t="n">
        <f aca="false">AB259-AC259</f>
        <v>-306799669.573348</v>
      </c>
    </row>
    <row r="260" customFormat="false" ht="12.75" hidden="false" customHeight="false" outlineLevel="0" collapsed="false">
      <c r="A260" s="48" t="n">
        <v>36900</v>
      </c>
      <c r="B260" s="61" t="n">
        <v>64686</v>
      </c>
      <c r="C260" s="61" t="n">
        <v>39467</v>
      </c>
      <c r="D260" s="61" t="n">
        <v>92067</v>
      </c>
      <c r="E260" s="61"/>
      <c r="F260" s="61" t="n">
        <v>7967.4555871623</v>
      </c>
      <c r="G260" s="61" t="n">
        <v>14447.4413690563</v>
      </c>
      <c r="H260" s="61" t="n">
        <v>56550</v>
      </c>
      <c r="I260" s="61" t="n">
        <v>5000</v>
      </c>
      <c r="J260" s="88" t="n">
        <v>36902</v>
      </c>
      <c r="K260" s="76" t="n">
        <v>36903</v>
      </c>
      <c r="L260" s="83" t="n">
        <f aca="false">(VLOOKUP(K260,$A$3:$D$465,2,FALSE())*1000*-1)</f>
        <v>-29773000</v>
      </c>
      <c r="M260" s="30" t="n">
        <f aca="false">VLOOKUP(K260,'NG Summary by Day'!$L$21:$N$480,3,FALSE())</f>
        <v>-29769618.5575578</v>
      </c>
      <c r="N260" s="82" t="n">
        <f aca="false">L260-M260</f>
        <v>-3381.44244220108</v>
      </c>
      <c r="O260" s="83" t="n">
        <f aca="false">(VLOOKUP(K260,$A$3:$D$465,3,FALSE()))*1000*-1</f>
        <v>-38165000</v>
      </c>
      <c r="P260" s="30" t="n">
        <f aca="false">VLOOKUP(K260,'Power Summary by Day '!$AL$18:$AO$400,3,FALSE())</f>
        <v>-37950053.2360572</v>
      </c>
      <c r="Q260" s="82" t="n">
        <f aca="false">O260-P260</f>
        <v>-214946.7639428</v>
      </c>
      <c r="R260" s="83" t="n">
        <f aca="false">(VLOOKUP(K260,'BNK Org Sheet'!$A$2:$D$464,4,FALSE()))*1000*-1</f>
        <v>-59871000</v>
      </c>
      <c r="S260" s="30" t="n">
        <f aca="false">VLOOKUP(K260,CORP!$A$14:$D4782,3,FALSE())</f>
        <v>-57424883.0903194</v>
      </c>
      <c r="T260" s="84" t="n">
        <f aca="false">R260-S260</f>
        <v>-2446116.9096806</v>
      </c>
      <c r="V260" s="83" t="n">
        <f aca="false">(VLOOKUP(K260,'BNK Org Sheet'!$F$2:$I$464,2,FALSE()))*1000</f>
        <v>-17503313.0474746</v>
      </c>
      <c r="W260" s="30" t="n">
        <f aca="false">VLOOKUP(K260,'NG Summary by Day'!$T$20:$W$486,4,FALSE())</f>
        <v>-17503313.0474746</v>
      </c>
      <c r="X260" s="85" t="n">
        <f aca="false">V260-W260</f>
        <v>0</v>
      </c>
      <c r="Y260" s="83" t="n">
        <f aca="false">VLOOKUP(K260,'BNK Org Sheet'!$F$2:$I$464,3,FALSE())*1000</f>
        <v>-5901957.62361576</v>
      </c>
      <c r="Z260" s="30" t="n">
        <f aca="false">VLOOKUP(K260,'Power Summary by Day '!$AL$18:$AO$400,4,FALSE())</f>
        <v>-5901957.62361576</v>
      </c>
      <c r="AA260" s="82" t="n">
        <f aca="false">Y260-Z260</f>
        <v>0</v>
      </c>
      <c r="AB260" s="83" t="n">
        <f aca="false">VLOOKUP(K260,'BNK Org Sheet'!$F$2:$I$464,4,FALSE())*1000</f>
        <v>-51420000</v>
      </c>
      <c r="AC260" s="30" t="n">
        <f aca="false">VLOOKUP(K260,'NG Summary by Day'!$AG$20:$AJ$532,4,FALSE())</f>
        <v>-34885575.2104603</v>
      </c>
      <c r="AD260" s="85" t="n">
        <f aca="false">AB260-AC260</f>
        <v>-16534424.7895397</v>
      </c>
    </row>
    <row r="261" customFormat="false" ht="12.75" hidden="false" customHeight="false" outlineLevel="0" collapsed="false">
      <c r="A261" s="48" t="n">
        <v>36901</v>
      </c>
      <c r="B261" s="61" t="n">
        <v>53693</v>
      </c>
      <c r="C261" s="61" t="n">
        <v>42369</v>
      </c>
      <c r="D261" s="61" t="n">
        <v>83426</v>
      </c>
      <c r="E261" s="61"/>
      <c r="F261" s="61" t="n">
        <v>-55873.2897246466</v>
      </c>
      <c r="G261" s="61" t="n">
        <v>12342</v>
      </c>
      <c r="H261" s="61" t="n">
        <v>-96260</v>
      </c>
      <c r="I261" s="61" t="n">
        <v>-52000</v>
      </c>
      <c r="J261" s="88" t="n">
        <v>36903</v>
      </c>
      <c r="K261" s="76" t="n">
        <v>36907</v>
      </c>
      <c r="L261" s="83" t="n">
        <f aca="false">(VLOOKUP(K261,$A$3:$D$465,2,FALSE())*1000*-1)</f>
        <v>-32042000</v>
      </c>
      <c r="M261" s="30" t="n">
        <f aca="false">VLOOKUP(K261,'NG Summary by Day'!$L$21:$N$480,3,FALSE())</f>
        <v>-32042126.5813566</v>
      </c>
      <c r="N261" s="82" t="n">
        <f aca="false">L261-M261</f>
        <v>126.581356599927</v>
      </c>
      <c r="O261" s="83" t="n">
        <f aca="false">(VLOOKUP(K261,$A$3:$D$465,3,FALSE()))*1000*-1</f>
        <v>-37625000</v>
      </c>
      <c r="P261" s="30" t="n">
        <f aca="false">VLOOKUP(K261,'Power Summary by Day '!$AL$18:$AO$400,3,FALSE())</f>
        <v>-37625113.2501522</v>
      </c>
      <c r="Q261" s="82" t="n">
        <f aca="false">O261-P261</f>
        <v>113.25015220046</v>
      </c>
      <c r="R261" s="83" t="n">
        <f aca="false">(VLOOKUP(K261,'BNK Org Sheet'!$A$2:$D$464,4,FALSE()))*1000*-1</f>
        <v>-61125000</v>
      </c>
      <c r="S261" s="30" t="n">
        <f aca="false">VLOOKUP(K261,CORP!$A$14:$D4783,3,FALSE())</f>
        <v>-58409371.5854071</v>
      </c>
      <c r="T261" s="84" t="n">
        <f aca="false">R261-S261</f>
        <v>-2715628.4145929</v>
      </c>
      <c r="V261" s="83" t="n">
        <f aca="false">(VLOOKUP(K261,'BNK Org Sheet'!$F$2:$I$464,2,FALSE()))*1000</f>
        <v>7675733.88467629</v>
      </c>
      <c r="W261" s="30" t="n">
        <f aca="false">VLOOKUP(K261,'NG Summary by Day'!$T$20:$W$486,4,FALSE())</f>
        <v>7675733.88467629</v>
      </c>
      <c r="X261" s="85" t="n">
        <f aca="false">V261-W261</f>
        <v>0</v>
      </c>
      <c r="Y261" s="83" t="n">
        <f aca="false">VLOOKUP(K261,'BNK Org Sheet'!$F$2:$I$464,3,FALSE())*1000</f>
        <v>-6544098.74449118</v>
      </c>
      <c r="Z261" s="30" t="n">
        <f aca="false">VLOOKUP(K261,'Power Summary by Day '!$AL$18:$AO$400,4,FALSE())</f>
        <v>-6544098.74449118</v>
      </c>
      <c r="AA261" s="82" t="n">
        <f aca="false">Y261-Z261</f>
        <v>0</v>
      </c>
      <c r="AB261" s="83" t="n">
        <f aca="false">VLOOKUP(K261,'BNK Org Sheet'!$F$2:$I$464,4,FALSE())*1000</f>
        <v>19220000</v>
      </c>
      <c r="AC261" s="30" t="n">
        <f aca="false">VLOOKUP(K261,'NG Summary by Day'!$AG$20:$AJ$532,4,FALSE())</f>
        <v>-2446923.69930557</v>
      </c>
      <c r="AD261" s="85" t="n">
        <f aca="false">AB261-AC261</f>
        <v>21666923.6993056</v>
      </c>
    </row>
    <row r="262" customFormat="false" ht="12.75" hidden="false" customHeight="false" outlineLevel="0" collapsed="false">
      <c r="A262" s="48" t="n">
        <v>36902</v>
      </c>
      <c r="B262" s="61" t="n">
        <v>42431</v>
      </c>
      <c r="C262" s="61" t="n">
        <v>44181</v>
      </c>
      <c r="D262" s="61" t="n">
        <v>77004</v>
      </c>
      <c r="E262" s="61"/>
      <c r="F262" s="61" t="n">
        <v>-6927.84065645897</v>
      </c>
      <c r="G262" s="61" t="n">
        <v>-5136</v>
      </c>
      <c r="H262" s="61" t="n">
        <v>-63600</v>
      </c>
      <c r="I262" s="61" t="n">
        <v>-11000</v>
      </c>
      <c r="J262" s="88" t="n">
        <v>36907</v>
      </c>
      <c r="K262" s="76" t="n">
        <v>36908</v>
      </c>
      <c r="L262" s="83" t="n">
        <f aca="false">(VLOOKUP(K262,$A$3:$D$465,2,FALSE())*1000*-1)</f>
        <v>-14169000</v>
      </c>
      <c r="M262" s="30" t="n">
        <f aca="false">VLOOKUP(K262,'NG Summary by Day'!$L$21:$N$480,3,FALSE())</f>
        <v>-14168997.1261959</v>
      </c>
      <c r="N262" s="82" t="n">
        <f aca="false">L262-M262</f>
        <v>-2.87380410172045</v>
      </c>
      <c r="O262" s="83" t="n">
        <f aca="false">(VLOOKUP(K262,$A$3:$D$465,3,FALSE()))*1000*-1</f>
        <v>-36554000</v>
      </c>
      <c r="P262" s="30" t="n">
        <f aca="false">VLOOKUP(K262,'Power Summary by Day '!$AL$18:$AO$400,3,FALSE())</f>
        <v>-36554140.9631324</v>
      </c>
      <c r="Q262" s="82" t="n">
        <f aca="false">O262-P262</f>
        <v>140.96313239634</v>
      </c>
      <c r="R262" s="83" t="n">
        <f aca="false">(VLOOKUP(K262,'BNK Org Sheet'!$A$2:$D$464,4,FALSE()))*1000*-1</f>
        <v>-48948000</v>
      </c>
      <c r="S262" s="30" t="n">
        <f aca="false">VLOOKUP(K262,CORP!$A$14:$D4784,3,FALSE())</f>
        <v>-45547134.6594762</v>
      </c>
      <c r="T262" s="84" t="n">
        <f aca="false">R262-S262</f>
        <v>-3400865.3405238</v>
      </c>
      <c r="V262" s="83" t="n">
        <f aca="false">(VLOOKUP(K262,'BNK Org Sheet'!$F$2:$I$464,2,FALSE()))*1000</f>
        <v>2411582.11307858</v>
      </c>
      <c r="W262" s="30" t="n">
        <f aca="false">VLOOKUP(K262,'NG Summary by Day'!$T$20:$W$486,4,FALSE())</f>
        <v>2411582.11307858</v>
      </c>
      <c r="X262" s="85" t="n">
        <f aca="false">V262-W262</f>
        <v>0</v>
      </c>
      <c r="Y262" s="83" t="n">
        <f aca="false">VLOOKUP(K262,'BNK Org Sheet'!$F$2:$I$464,3,FALSE())*1000</f>
        <v>-23056002.835366</v>
      </c>
      <c r="Z262" s="30" t="n">
        <f aca="false">VLOOKUP(K262,'Power Summary by Day '!$AL$18:$AO$400,4,FALSE())</f>
        <v>-23056002.835366</v>
      </c>
      <c r="AA262" s="82" t="n">
        <f aca="false">Y262-Z262</f>
        <v>0</v>
      </c>
      <c r="AB262" s="83" t="n">
        <f aca="false">VLOOKUP(K262,'BNK Org Sheet'!$F$2:$I$464,4,FALSE())*1000</f>
        <v>-7760000</v>
      </c>
      <c r="AC262" s="30" t="n">
        <f aca="false">VLOOKUP(K262,'NG Summary by Day'!$AG$20:$AJ$532,4,FALSE())</f>
        <v>-27522221.722899</v>
      </c>
      <c r="AD262" s="85" t="n">
        <f aca="false">AB262-AC262</f>
        <v>19762221.722899</v>
      </c>
    </row>
    <row r="263" customFormat="false" ht="12.75" hidden="false" customHeight="false" outlineLevel="0" collapsed="false">
      <c r="A263" s="48" t="n">
        <v>36903</v>
      </c>
      <c r="B263" s="61" t="n">
        <v>29773</v>
      </c>
      <c r="C263" s="61" t="n">
        <v>38165</v>
      </c>
      <c r="D263" s="61" t="n">
        <v>59871</v>
      </c>
      <c r="E263" s="61"/>
      <c r="F263" s="61" t="n">
        <v>-17503.3130474746</v>
      </c>
      <c r="G263" s="61" t="n">
        <v>-5901.95762361576</v>
      </c>
      <c r="H263" s="61" t="n">
        <v>-51420</v>
      </c>
      <c r="I263" s="61" t="n">
        <v>-10000</v>
      </c>
      <c r="J263" s="88" t="n">
        <v>36908</v>
      </c>
      <c r="K263" s="76" t="n">
        <v>36909</v>
      </c>
      <c r="L263" s="83" t="n">
        <f aca="false">(VLOOKUP(K263,$A$3:$D$465,2,FALSE())*1000*-1)</f>
        <v>-13132000</v>
      </c>
      <c r="M263" s="30" t="n">
        <f aca="false">VLOOKUP(K263,'NG Summary by Day'!$L$21:$N$480,3,FALSE())</f>
        <v>-13131751.5545287</v>
      </c>
      <c r="N263" s="82" t="n">
        <f aca="false">L263-M263</f>
        <v>-248.445471299812</v>
      </c>
      <c r="O263" s="83" t="n">
        <f aca="false">(VLOOKUP(K263,$A$3:$D$465,3,FALSE()))*1000*-1</f>
        <v>-33854000</v>
      </c>
      <c r="P263" s="30" t="n">
        <f aca="false">VLOOKUP(K263,'Power Summary by Day '!$AL$18:$AO$400,3,FALSE())</f>
        <v>-33854043.352391</v>
      </c>
      <c r="Q263" s="82" t="n">
        <f aca="false">O263-P263</f>
        <v>43.3523909971118</v>
      </c>
      <c r="R263" s="83" t="n">
        <f aca="false">(VLOOKUP(K263,'BNK Org Sheet'!$A$2:$D$464,4,FALSE()))*1000*-1</f>
        <v>-42559000</v>
      </c>
      <c r="S263" s="30" t="n">
        <f aca="false">VLOOKUP(K263,CORP!$A$14:$D4785,3,FALSE())</f>
        <v>-38630901.1648506</v>
      </c>
      <c r="T263" s="84" t="n">
        <f aca="false">R263-S263</f>
        <v>-3928098.8351494</v>
      </c>
      <c r="V263" s="83" t="n">
        <f aca="false">(VLOOKUP(K263,'BNK Org Sheet'!$F$2:$I$464,2,FALSE()))*1000</f>
        <v>50181165.4638617</v>
      </c>
      <c r="W263" s="30" t="n">
        <f aca="false">VLOOKUP(K263,'NG Summary by Day'!$T$20:$W$486,4,FALSE())</f>
        <v>50181165.4638617</v>
      </c>
      <c r="X263" s="85" t="n">
        <f aca="false">V263-W263</f>
        <v>0</v>
      </c>
      <c r="Y263" s="83" t="n">
        <f aca="false">VLOOKUP(K263,'BNK Org Sheet'!$F$2:$I$464,3,FALSE())*1000</f>
        <v>30367682.5899256</v>
      </c>
      <c r="Z263" s="30" t="n">
        <f aca="false">VLOOKUP(K263,'Power Summary by Day '!$AL$18:$AO$400,4,FALSE())</f>
        <v>30367682.5899256</v>
      </c>
      <c r="AA263" s="82" t="n">
        <f aca="false">Y263-Z263</f>
        <v>0</v>
      </c>
      <c r="AB263" s="83" t="n">
        <f aca="false">VLOOKUP(K263,'BNK Org Sheet'!$F$2:$I$464,4,FALSE())*1000</f>
        <v>129940000</v>
      </c>
      <c r="AC263" s="30" t="n">
        <f aca="false">VLOOKUP(K263,'NG Summary by Day'!$AG$20:$AJ$532,4,FALSE())</f>
        <v>103947064.876789</v>
      </c>
      <c r="AD263" s="85" t="n">
        <f aca="false">AB263-AC263</f>
        <v>25992935.123211</v>
      </c>
    </row>
    <row r="264" customFormat="false" ht="12.75" hidden="false" customHeight="false" outlineLevel="0" collapsed="false">
      <c r="A264" s="48" t="n">
        <v>36907</v>
      </c>
      <c r="B264" s="61" t="n">
        <v>32042</v>
      </c>
      <c r="C264" s="61" t="n">
        <v>37625</v>
      </c>
      <c r="D264" s="61" t="n">
        <v>61125</v>
      </c>
      <c r="E264" s="61"/>
      <c r="F264" s="61" t="n">
        <v>7675.73388467629</v>
      </c>
      <c r="G264" s="61" t="n">
        <v>-6544.09874449118</v>
      </c>
      <c r="H264" s="61" t="n">
        <v>19220</v>
      </c>
      <c r="I264" s="61" t="n">
        <v>67000</v>
      </c>
      <c r="J264" s="88" t="n">
        <v>36909</v>
      </c>
      <c r="K264" s="76" t="n">
        <v>36910</v>
      </c>
      <c r="L264" s="83" t="n">
        <f aca="false">(VLOOKUP(K264,$A$3:$D$465,2,FALSE())*1000*-1)</f>
        <v>-16776000</v>
      </c>
      <c r="M264" s="30" t="n">
        <f aca="false">VLOOKUP(K264,'NG Summary by Day'!$L$21:$N$480,3,FALSE())</f>
        <v>-16776269.5120833</v>
      </c>
      <c r="N264" s="82" t="n">
        <f aca="false">L264-M264</f>
        <v>269.512083299458</v>
      </c>
      <c r="O264" s="83" t="n">
        <f aca="false">(VLOOKUP(K264,$A$3:$D$465,3,FALSE()))*1000*-1</f>
        <v>-34737000</v>
      </c>
      <c r="P264" s="30" t="n">
        <f aca="false">VLOOKUP(K264,'Power Summary by Day '!$AL$18:$AO$400,3,FALSE())</f>
        <v>-34736683.1699235</v>
      </c>
      <c r="Q264" s="82" t="n">
        <f aca="false">O264-P264</f>
        <v>-316.830076500773</v>
      </c>
      <c r="R264" s="83" t="n">
        <f aca="false">(VLOOKUP(K264,'BNK Org Sheet'!$A$2:$D$464,4,FALSE()))*1000*-1</f>
        <v>-49081000</v>
      </c>
      <c r="S264" s="30" t="n">
        <f aca="false">VLOOKUP(K264,CORP!$A$14:$D4786,3,FALSE())</f>
        <v>-45687499.5539664</v>
      </c>
      <c r="T264" s="84" t="n">
        <f aca="false">R264-S264</f>
        <v>-3393500.4460336</v>
      </c>
      <c r="V264" s="83" t="n">
        <f aca="false">(VLOOKUP(K264,'BNK Org Sheet'!$F$2:$I$464,2,FALSE()))*1000</f>
        <v>77050991.4594885</v>
      </c>
      <c r="W264" s="30" t="n">
        <f aca="false">VLOOKUP(K264,'NG Summary by Day'!$T$20:$W$486,4,FALSE())</f>
        <v>77050991.4594885</v>
      </c>
      <c r="X264" s="85" t="n">
        <f aca="false">V264-W264</f>
        <v>0</v>
      </c>
      <c r="Y264" s="83" t="n">
        <f aca="false">VLOOKUP(K264,'BNK Org Sheet'!$F$2:$I$464,3,FALSE())*1000</f>
        <v>4142858.79104735</v>
      </c>
      <c r="Z264" s="30" t="n">
        <f aca="false">VLOOKUP(K264,'Power Summary by Day '!$AL$18:$AO$400,4,FALSE())</f>
        <v>4142858.79104735</v>
      </c>
      <c r="AA264" s="82" t="n">
        <f aca="false">Y264-Z264</f>
        <v>0</v>
      </c>
      <c r="AB264" s="83" t="n">
        <f aca="false">VLOOKUP(K264,'BNK Org Sheet'!$F$2:$I$464,4,FALSE())*1000</f>
        <v>69510000</v>
      </c>
      <c r="AC264" s="30" t="n">
        <f aca="false">VLOOKUP(K264,'NG Summary by Day'!$AG$20:$AJ$532,4,FALSE())</f>
        <v>82209646.1269261</v>
      </c>
      <c r="AD264" s="85" t="n">
        <f aca="false">AB264-AC264</f>
        <v>-12699646.1269261</v>
      </c>
    </row>
    <row r="265" customFormat="false" ht="12.75" hidden="false" customHeight="false" outlineLevel="0" collapsed="false">
      <c r="A265" s="48" t="n">
        <v>36908</v>
      </c>
      <c r="B265" s="61" t="n">
        <v>14169</v>
      </c>
      <c r="C265" s="61" t="n">
        <v>36554</v>
      </c>
      <c r="D265" s="61" t="n">
        <v>48948</v>
      </c>
      <c r="E265" s="61"/>
      <c r="F265" s="61" t="n">
        <v>2411.58211307858</v>
      </c>
      <c r="G265" s="61" t="n">
        <v>-23056.002835366</v>
      </c>
      <c r="H265" s="61" t="n">
        <v>-7760</v>
      </c>
      <c r="I265" s="61" t="n">
        <v>9000</v>
      </c>
      <c r="J265" s="88" t="n">
        <v>36910</v>
      </c>
      <c r="K265" s="76" t="n">
        <v>36913</v>
      </c>
      <c r="L265" s="83" t="n">
        <f aca="false">(VLOOKUP(K265,$A$3:$D$465,2,FALSE())*1000*-1)</f>
        <v>-26059000</v>
      </c>
      <c r="M265" s="30" t="n">
        <f aca="false">VLOOKUP(K265,'NG Summary by Day'!$L$21:$N$480,3,FALSE())</f>
        <v>-26059257.7516113</v>
      </c>
      <c r="N265" s="82" t="n">
        <f aca="false">L265-M265</f>
        <v>257.751611299813</v>
      </c>
      <c r="O265" s="83" t="n">
        <f aca="false">(VLOOKUP(K265,$A$3:$D$465,3,FALSE()))*1000*-1</f>
        <v>-35210000</v>
      </c>
      <c r="P265" s="30" t="n">
        <f aca="false">VLOOKUP(K265,'Power Summary by Day '!$AL$18:$AO$400,3,FALSE())</f>
        <v>-35210061.6511707</v>
      </c>
      <c r="Q265" s="82" t="n">
        <f aca="false">O265-P265</f>
        <v>61.6511707007885</v>
      </c>
      <c r="R265" s="83" t="n">
        <f aca="false">(VLOOKUP(K265,'BNK Org Sheet'!$A$2:$D$464,4,FALSE()))*1000*-1</f>
        <v>-57434000</v>
      </c>
      <c r="S265" s="30" t="n">
        <f aca="false">VLOOKUP(K265,CORP!$A$14:$D4787,3,FALSE())</f>
        <v>-54613079.0199806</v>
      </c>
      <c r="T265" s="84" t="n">
        <f aca="false">R265-S265</f>
        <v>-2820920.9800194</v>
      </c>
      <c r="V265" s="83" t="n">
        <f aca="false">(VLOOKUP(K265,'BNK Org Sheet'!$F$2:$I$464,2,FALSE()))*1000</f>
        <v>960790.094434952</v>
      </c>
      <c r="W265" s="30" t="n">
        <f aca="false">VLOOKUP(K265,'NG Summary by Day'!$T$20:$W$486,4,FALSE())</f>
        <v>960790.094434952</v>
      </c>
      <c r="X265" s="85" t="n">
        <f aca="false">V265-W265</f>
        <v>0</v>
      </c>
      <c r="Y265" s="83" t="n">
        <f aca="false">VLOOKUP(K265,'BNK Org Sheet'!$F$2:$I$464,3,FALSE())*1000</f>
        <v>27600291.7761821</v>
      </c>
      <c r="Z265" s="30" t="n">
        <f aca="false">VLOOKUP(K265,'Power Summary by Day '!$AL$18:$AO$400,4,FALSE())</f>
        <v>27600291.7761821</v>
      </c>
      <c r="AA265" s="82" t="n">
        <f aca="false">Y265-Z265</f>
        <v>0</v>
      </c>
      <c r="AB265" s="83" t="n">
        <f aca="false">VLOOKUP(K265,'BNK Org Sheet'!$F$2:$I$464,4,FALSE())*1000</f>
        <v>93790000</v>
      </c>
      <c r="AC265" s="30" t="n">
        <f aca="false">VLOOKUP(K265,'NG Summary by Day'!$AG$20:$AJ$532,4,FALSE())</f>
        <v>70656655.1571043</v>
      </c>
      <c r="AD265" s="85" t="n">
        <f aca="false">AB265-AC265</f>
        <v>23133344.8428957</v>
      </c>
    </row>
    <row r="266" customFormat="false" ht="12.75" hidden="false" customHeight="false" outlineLevel="0" collapsed="false">
      <c r="A266" s="48" t="n">
        <v>36909</v>
      </c>
      <c r="B266" s="61" t="n">
        <v>13132</v>
      </c>
      <c r="C266" s="61" t="n">
        <v>33854</v>
      </c>
      <c r="D266" s="61" t="n">
        <v>42559</v>
      </c>
      <c r="E266" s="61"/>
      <c r="F266" s="61" t="n">
        <v>50181.1654638617</v>
      </c>
      <c r="G266" s="61" t="n">
        <v>30367.6825899256</v>
      </c>
      <c r="H266" s="61" t="n">
        <v>129940</v>
      </c>
      <c r="I266" s="61" t="n">
        <v>52000</v>
      </c>
      <c r="J266" s="88" t="n">
        <v>36913</v>
      </c>
      <c r="K266" s="76" t="n">
        <v>36914</v>
      </c>
      <c r="L266" s="83" t="n">
        <f aca="false">(VLOOKUP(K266,$A$3:$D$465,2,FALSE())*1000*-1)</f>
        <v>-33552000</v>
      </c>
      <c r="M266" s="30" t="n">
        <f aca="false">VLOOKUP(K266,'NG Summary by Day'!$L$21:$N$480,3,FALSE())</f>
        <v>-33551650.5463373</v>
      </c>
      <c r="N266" s="82" t="n">
        <f aca="false">L266-M266</f>
        <v>-349.453662700951</v>
      </c>
      <c r="O266" s="83" t="n">
        <f aca="false">(VLOOKUP(K266,$A$3:$D$465,3,FALSE()))*1000*-1</f>
        <v>-37125000</v>
      </c>
      <c r="P266" s="30" t="n">
        <f aca="false">VLOOKUP(K266,'Power Summary by Day '!$AL$18:$AO$400,3,FALSE())</f>
        <v>-37125322.3679804</v>
      </c>
      <c r="Q266" s="82" t="n">
        <f aca="false">O266-P266</f>
        <v>322.367980405688</v>
      </c>
      <c r="R266" s="83" t="n">
        <f aca="false">(VLOOKUP(K266,'BNK Org Sheet'!$A$2:$D$464,4,FALSE()))*1000*-1</f>
        <v>-61820000</v>
      </c>
      <c r="S266" s="30" t="n">
        <f aca="false">VLOOKUP(K266,CORP!$A$14:$D4788,3,FALSE())</f>
        <v>-59404896.5315981</v>
      </c>
      <c r="T266" s="84" t="n">
        <f aca="false">R266-S266</f>
        <v>-2415103.4684019</v>
      </c>
      <c r="V266" s="83" t="n">
        <f aca="false">(VLOOKUP(K266,'BNK Org Sheet'!$F$2:$I$464,2,FALSE()))*1000</f>
        <v>-23556574.5167904</v>
      </c>
      <c r="W266" s="30" t="n">
        <f aca="false">VLOOKUP(K266,'NG Summary by Day'!$T$20:$W$486,4,FALSE())</f>
        <v>-23556574.5167904</v>
      </c>
      <c r="X266" s="85" t="n">
        <f aca="false">V266-W266</f>
        <v>0</v>
      </c>
      <c r="Y266" s="83" t="n">
        <f aca="false">VLOOKUP(K266,'BNK Org Sheet'!$F$2:$I$464,3,FALSE())*1000</f>
        <v>811557.974461231</v>
      </c>
      <c r="Z266" s="30" t="n">
        <f aca="false">VLOOKUP(K266,'Power Summary by Day '!$AL$18:$AO$400,4,FALSE())</f>
        <v>811557.974461231</v>
      </c>
      <c r="AA266" s="82" t="n">
        <f aca="false">Y266-Z266</f>
        <v>0</v>
      </c>
      <c r="AB266" s="83" t="n">
        <f aca="false">VLOOKUP(K266,'BNK Org Sheet'!$F$2:$I$464,4,FALSE())*1000</f>
        <v>2130000</v>
      </c>
      <c r="AC266" s="30" t="n">
        <f aca="false">VLOOKUP(K266,'NG Summary by Day'!$AG$20:$AJ$532,4,FALSE())</f>
        <v>-3295746.33851878</v>
      </c>
      <c r="AD266" s="85" t="n">
        <f aca="false">AB266-AC266</f>
        <v>5425746.33851878</v>
      </c>
    </row>
    <row r="267" customFormat="false" ht="12.75" hidden="false" customHeight="false" outlineLevel="0" collapsed="false">
      <c r="A267" s="48" t="n">
        <v>36910</v>
      </c>
      <c r="B267" s="61" t="n">
        <v>16776</v>
      </c>
      <c r="C267" s="61" t="n">
        <v>34737</v>
      </c>
      <c r="D267" s="61" t="n">
        <v>49081</v>
      </c>
      <c r="E267" s="61"/>
      <c r="F267" s="61" t="n">
        <v>77050.9914594885</v>
      </c>
      <c r="G267" s="61" t="n">
        <v>4142.85879104735</v>
      </c>
      <c r="H267" s="61" t="n">
        <v>69510</v>
      </c>
      <c r="I267" s="61" t="n">
        <v>90000</v>
      </c>
      <c r="J267" s="88" t="n">
        <v>36914</v>
      </c>
      <c r="K267" s="76" t="n">
        <v>36915</v>
      </c>
      <c r="L267" s="83" t="n">
        <f aca="false">(VLOOKUP(K267,$A$3:$D$465,2,FALSE())*1000*-1)</f>
        <v>-39354000</v>
      </c>
      <c r="M267" s="30" t="n">
        <f aca="false">VLOOKUP(K267,'NG Summary by Day'!$L$21:$N$480,3,FALSE())</f>
        <v>-38938020.2765151</v>
      </c>
      <c r="N267" s="82" t="n">
        <f aca="false">L267-M267</f>
        <v>-415979.723484904</v>
      </c>
      <c r="O267" s="83" t="n">
        <f aca="false">(VLOOKUP(K267,$A$3:$D$465,3,FALSE()))*1000*-1</f>
        <v>-34143000</v>
      </c>
      <c r="P267" s="30" t="n">
        <f aca="false">VLOOKUP(K267,'Power Summary by Day '!$AL$18:$AO$400,3,FALSE())</f>
        <v>-34143353.4031947</v>
      </c>
      <c r="Q267" s="82" t="n">
        <f aca="false">O267-P267</f>
        <v>353.403194695711</v>
      </c>
      <c r="R267" s="83" t="n">
        <f aca="false">(VLOOKUP(K267,'BNK Org Sheet'!$A$2:$D$464,4,FALSE()))*1000*-1</f>
        <v>-67108000</v>
      </c>
      <c r="S267" s="30" t="n">
        <f aca="false">VLOOKUP(K267,CORP!$A$14:$D4789,3,FALSE())</f>
        <v>-64875703.5456489</v>
      </c>
      <c r="T267" s="84" t="n">
        <f aca="false">R267-S267</f>
        <v>-2232296.4543511</v>
      </c>
      <c r="V267" s="83" t="n">
        <f aca="false">(VLOOKUP(K267,'BNK Org Sheet'!$F$2:$I$464,2,FALSE()))*1000</f>
        <v>16087840.8105989</v>
      </c>
      <c r="W267" s="30" t="n">
        <f aca="false">VLOOKUP(K267,'NG Summary by Day'!$T$20:$W$486,4,FALSE())</f>
        <v>16087840.8105989</v>
      </c>
      <c r="X267" s="85" t="n">
        <f aca="false">V267-W267</f>
        <v>0</v>
      </c>
      <c r="Y267" s="83" t="n">
        <f aca="false">VLOOKUP(K267,'BNK Org Sheet'!$F$2:$I$464,3,FALSE())*1000</f>
        <v>11421547.1920526</v>
      </c>
      <c r="Z267" s="30" t="n">
        <f aca="false">VLOOKUP(K267,'Power Summary by Day '!$AL$18:$AO$400,4,FALSE())</f>
        <v>11421547.1920526</v>
      </c>
      <c r="AA267" s="82" t="n">
        <f aca="false">Y267-Z267</f>
        <v>0</v>
      </c>
      <c r="AB267" s="83" t="n">
        <f aca="false">VLOOKUP(K267,'BNK Org Sheet'!$F$2:$I$464,4,FALSE())*1000</f>
        <v>4200000</v>
      </c>
      <c r="AC267" s="30" t="n">
        <f aca="false">VLOOKUP(K267,'NG Summary by Day'!$AG$20:$AJ$532,4,FALSE())</f>
        <v>21388952.0352906</v>
      </c>
      <c r="AD267" s="85" t="n">
        <f aca="false">AB267-AC267</f>
        <v>-17188952.0352906</v>
      </c>
    </row>
    <row r="268" customFormat="false" ht="12.75" hidden="false" customHeight="false" outlineLevel="0" collapsed="false">
      <c r="A268" s="48" t="n">
        <v>36913</v>
      </c>
      <c r="B268" s="61" t="n">
        <v>26059</v>
      </c>
      <c r="C268" s="61" t="n">
        <v>35210</v>
      </c>
      <c r="D268" s="61" t="n">
        <v>57434</v>
      </c>
      <c r="E268" s="61"/>
      <c r="F268" s="61" t="n">
        <v>960.790094434952</v>
      </c>
      <c r="G268" s="61" t="n">
        <v>27600.2917761821</v>
      </c>
      <c r="H268" s="61" t="n">
        <v>93790</v>
      </c>
      <c r="I268" s="61" t="n">
        <v>-16000</v>
      </c>
      <c r="J268" s="88" t="n">
        <v>36915</v>
      </c>
      <c r="K268" s="76" t="n">
        <v>36916</v>
      </c>
      <c r="L268" s="83" t="n">
        <f aca="false">(VLOOKUP(K268,$A$3:$D$465,2,FALSE())*1000*-1)</f>
        <v>-40254000</v>
      </c>
      <c r="M268" s="30" t="n">
        <f aca="false">VLOOKUP(K268,'NG Summary by Day'!$L$21:$N$480,3,FALSE())</f>
        <v>-40253565.3558897</v>
      </c>
      <c r="N268" s="82" t="n">
        <f aca="false">L268-M268</f>
        <v>-434.644110299647</v>
      </c>
      <c r="O268" s="83" t="n">
        <f aca="false">(VLOOKUP(K268,$A$3:$D$465,3,FALSE()))*1000*-1</f>
        <v>-35027000</v>
      </c>
      <c r="P268" s="30" t="n">
        <f aca="false">VLOOKUP(K268,'Power Summary by Day '!$AL$18:$AO$400,3,FALSE())</f>
        <v>-35027285.1530597</v>
      </c>
      <c r="Q268" s="82" t="n">
        <f aca="false">O268-P268</f>
        <v>285.153059698641</v>
      </c>
      <c r="R268" s="83" t="n">
        <f aca="false">(VLOOKUP(K268,'BNK Org Sheet'!$A$2:$D$464,4,FALSE()))*1000*-1</f>
        <v>-70296000</v>
      </c>
      <c r="S268" s="30" t="n">
        <f aca="false">VLOOKUP(K268,CORP!$A$14:$D4790,3,FALSE())</f>
        <v>-68146319.7126851</v>
      </c>
      <c r="T268" s="84" t="n">
        <f aca="false">R268-S268</f>
        <v>-2149680.28731489</v>
      </c>
      <c r="V268" s="83" t="n">
        <f aca="false">(VLOOKUP(K268,'BNK Org Sheet'!$F$2:$I$464,2,FALSE()))*1000</f>
        <v>-13106602.1856628</v>
      </c>
      <c r="W268" s="30" t="n">
        <f aca="false">VLOOKUP(K268,'NG Summary by Day'!$T$20:$W$486,4,FALSE())</f>
        <v>-13106602.1856628</v>
      </c>
      <c r="X268" s="85" t="n">
        <f aca="false">V268-W268</f>
        <v>0</v>
      </c>
      <c r="Y268" s="83" t="n">
        <f aca="false">VLOOKUP(K268,'BNK Org Sheet'!$F$2:$I$464,3,FALSE())*1000</f>
        <v>2625105.09592283</v>
      </c>
      <c r="Z268" s="30" t="n">
        <f aca="false">VLOOKUP(K268,'Power Summary by Day '!$AL$18:$AO$400,4,FALSE())</f>
        <v>2625105.09592283</v>
      </c>
      <c r="AA268" s="82" t="n">
        <f aca="false">Y268-Z268</f>
        <v>0</v>
      </c>
      <c r="AB268" s="83" t="n">
        <f aca="false">VLOOKUP(K268,'BNK Org Sheet'!$F$2:$I$464,4,FALSE())*1000</f>
        <v>-14270000</v>
      </c>
      <c r="AC268" s="30" t="n">
        <f aca="false">VLOOKUP(K268,'NG Summary by Day'!$AG$20:$AJ$532,4,FALSE())</f>
        <v>-12560224.3252309</v>
      </c>
      <c r="AD268" s="85" t="n">
        <f aca="false">AB268-AC268</f>
        <v>-1709775.6747691</v>
      </c>
    </row>
    <row r="269" customFormat="false" ht="12.75" hidden="false" customHeight="false" outlineLevel="0" collapsed="false">
      <c r="A269" s="48" t="n">
        <v>36914</v>
      </c>
      <c r="B269" s="61" t="n">
        <v>33552</v>
      </c>
      <c r="C269" s="61" t="n">
        <v>37125</v>
      </c>
      <c r="D269" s="61" t="n">
        <v>61820</v>
      </c>
      <c r="E269" s="61"/>
      <c r="F269" s="61" t="n">
        <v>-23556.5745167904</v>
      </c>
      <c r="G269" s="61" t="n">
        <v>811.557974461231</v>
      </c>
      <c r="H269" s="61" t="n">
        <v>2130</v>
      </c>
      <c r="I269" s="61" t="n">
        <v>-26000</v>
      </c>
      <c r="J269" s="88" t="n">
        <v>36916</v>
      </c>
      <c r="K269" s="76" t="n">
        <v>36917</v>
      </c>
      <c r="L269" s="83" t="n">
        <f aca="false">(VLOOKUP(K269,$A$3:$D$465,2,FALSE())*1000*-1)</f>
        <v>-29314000</v>
      </c>
      <c r="M269" s="30" t="n">
        <f aca="false">VLOOKUP(K269,'NG Summary by Day'!$L$21:$N$480,3,FALSE())</f>
        <v>-29313548.1678553</v>
      </c>
      <c r="N269" s="82" t="n">
        <f aca="false">L269-M269</f>
        <v>-451.832144699991</v>
      </c>
      <c r="O269" s="83" t="n">
        <f aca="false">(VLOOKUP(K269,$A$3:$D$465,3,FALSE()))*1000*-1</f>
        <v>-33885000</v>
      </c>
      <c r="P269" s="30" t="n">
        <f aca="false">VLOOKUP(K269,'Power Summary by Day '!$AL$18:$AO$400,3,FALSE())</f>
        <v>-33884706.0232132</v>
      </c>
      <c r="Q269" s="82" t="n">
        <f aca="false">O269-P269</f>
        <v>-293.976786799729</v>
      </c>
      <c r="R269" s="83" t="n">
        <f aca="false">(VLOOKUP(K269,'BNK Org Sheet'!$A$2:$D$464,4,FALSE()))*1000*-1</f>
        <v>-57923000</v>
      </c>
      <c r="S269" s="30" t="n">
        <f aca="false">VLOOKUP(K269,CORP!$A$14:$D4791,3,FALSE())</f>
        <v>-55074643.3989518</v>
      </c>
      <c r="T269" s="84" t="n">
        <f aca="false">R269-S269</f>
        <v>-2848356.6010482</v>
      </c>
      <c r="V269" s="83" t="n">
        <f aca="false">(VLOOKUP(K269,'BNK Org Sheet'!$F$2:$I$464,2,FALSE()))*1000</f>
        <v>-19825106.3895553</v>
      </c>
      <c r="W269" s="30" t="n">
        <f aca="false">VLOOKUP(K269,'NG Summary by Day'!$T$20:$W$486,4,FALSE())</f>
        <v>-19825106.3895553</v>
      </c>
      <c r="X269" s="85" t="n">
        <f aca="false">V269-W269</f>
        <v>0</v>
      </c>
      <c r="Y269" s="83" t="n">
        <f aca="false">VLOOKUP(K269,'BNK Org Sheet'!$F$2:$I$464,3,FALSE())*1000</f>
        <v>10819739.1332594</v>
      </c>
      <c r="Z269" s="30" t="n">
        <f aca="false">VLOOKUP(K269,'Power Summary by Day '!$AL$18:$AO$400,4,FALSE())</f>
        <v>10819739.1332594</v>
      </c>
      <c r="AA269" s="82" t="n">
        <f aca="false">Y269-Z269</f>
        <v>0</v>
      </c>
      <c r="AB269" s="83" t="n">
        <f aca="false">VLOOKUP(K269,'BNK Org Sheet'!$F$2:$I$464,4,FALSE())*1000</f>
        <v>-11370000</v>
      </c>
      <c r="AC269" s="30" t="n">
        <f aca="false">VLOOKUP(K269,'NG Summary by Day'!$AG$20:$AJ$532,4,FALSE())</f>
        <v>-8009461.48971576</v>
      </c>
      <c r="AD269" s="85" t="n">
        <f aca="false">AB269-AC269</f>
        <v>-3360538.51028424</v>
      </c>
    </row>
    <row r="270" customFormat="false" ht="12.75" hidden="false" customHeight="false" outlineLevel="0" collapsed="false">
      <c r="A270" s="48" t="n">
        <v>36915</v>
      </c>
      <c r="B270" s="61" t="n">
        <v>39354</v>
      </c>
      <c r="C270" s="61" t="n">
        <v>34143</v>
      </c>
      <c r="D270" s="61" t="n">
        <v>67108</v>
      </c>
      <c r="E270" s="61"/>
      <c r="F270" s="61" t="n">
        <v>16087.8408105989</v>
      </c>
      <c r="G270" s="61" t="n">
        <v>11421.5471920526</v>
      </c>
      <c r="H270" s="61" t="n">
        <v>4200</v>
      </c>
      <c r="I270" s="61" t="n">
        <v>25000</v>
      </c>
      <c r="J270" s="88" t="n">
        <v>36917</v>
      </c>
      <c r="K270" s="76" t="n">
        <v>36920</v>
      </c>
      <c r="L270" s="83" t="n">
        <f aca="false">(VLOOKUP(K270,$A$3:$D$465,2,FALSE())*1000*-1)</f>
        <v>-32497000</v>
      </c>
      <c r="M270" s="30" t="n">
        <f aca="false">VLOOKUP(K270,'NG Summary by Day'!$L$21:$N$480,3,FALSE())</f>
        <v>-32497107.0822256</v>
      </c>
      <c r="N270" s="82" t="n">
        <f aca="false">L270-M270</f>
        <v>107.082225598395</v>
      </c>
      <c r="O270" s="83" t="n">
        <f aca="false">(VLOOKUP(K270,$A$3:$D$465,3,FALSE()))*1000*-1</f>
        <v>-29628000</v>
      </c>
      <c r="P270" s="30" t="n">
        <f aca="false">VLOOKUP(K270,'Power Summary by Day '!$AL$18:$AO$400,3,FALSE())</f>
        <v>-29627882.6230478</v>
      </c>
      <c r="Q270" s="82" t="n">
        <f aca="false">O270-P270</f>
        <v>-117.376952201128</v>
      </c>
      <c r="R270" s="83" t="n">
        <f aca="false">(VLOOKUP(K270,'BNK Org Sheet'!$A$2:$D$464,4,FALSE()))*1000*-1</f>
        <v>-51122000</v>
      </c>
      <c r="S270" s="30" t="n">
        <f aca="false">VLOOKUP(K270,CORP!$A$14:$D4792,3,FALSE())</f>
        <v>-48026791.362698</v>
      </c>
      <c r="T270" s="84" t="n">
        <f aca="false">R270-S270</f>
        <v>-3095208.637302</v>
      </c>
      <c r="V270" s="83" t="n">
        <f aca="false">(VLOOKUP(K270,'BNK Org Sheet'!$F$2:$I$464,2,FALSE()))*1000</f>
        <v>-78802544.5248795</v>
      </c>
      <c r="W270" s="30" t="n">
        <f aca="false">VLOOKUP(K270,'NG Summary by Day'!$T$20:$W$486,4,FALSE())</f>
        <v>-78802544.5248795</v>
      </c>
      <c r="X270" s="85" t="n">
        <f aca="false">V270-W270</f>
        <v>0</v>
      </c>
      <c r="Y270" s="83" t="n">
        <f aca="false">VLOOKUP(K270,'BNK Org Sheet'!$F$2:$I$464,3,FALSE())*1000</f>
        <v>-1046580.63991197</v>
      </c>
      <c r="Z270" s="30" t="n">
        <f aca="false">VLOOKUP(K270,'Power Summary by Day '!$AL$18:$AO$400,4,FALSE())</f>
        <v>-1046580.63991197</v>
      </c>
      <c r="AA270" s="82" t="n">
        <f aca="false">Y270-Z270</f>
        <v>0</v>
      </c>
      <c r="AB270" s="83" t="n">
        <f aca="false">VLOOKUP(K270,'BNK Org Sheet'!$F$2:$I$464,4,FALSE())*1000</f>
        <v>-62270000</v>
      </c>
      <c r="AC270" s="30" t="n">
        <f aca="false">VLOOKUP(K270,'NG Summary by Day'!$AG$20:$AJ$532,4,FALSE())</f>
        <v>-87156055.8594619</v>
      </c>
      <c r="AD270" s="85" t="n">
        <f aca="false">AB270-AC270</f>
        <v>24886055.8594619</v>
      </c>
    </row>
    <row r="271" customFormat="false" ht="12.75" hidden="false" customHeight="false" outlineLevel="0" collapsed="false">
      <c r="A271" s="48" t="n">
        <v>36916</v>
      </c>
      <c r="B271" s="61" t="n">
        <v>40254</v>
      </c>
      <c r="C271" s="61" t="n">
        <v>35027</v>
      </c>
      <c r="D271" s="61" t="n">
        <v>70296</v>
      </c>
      <c r="E271" s="61"/>
      <c r="F271" s="61" t="n">
        <v>-13106.6021856628</v>
      </c>
      <c r="G271" s="61" t="n">
        <v>2625.10509592283</v>
      </c>
      <c r="H271" s="61" t="n">
        <v>-14270</v>
      </c>
      <c r="I271" s="61" t="n">
        <v>-7000</v>
      </c>
      <c r="J271" s="88" t="n">
        <v>36920</v>
      </c>
      <c r="K271" s="76" t="n">
        <v>36921</v>
      </c>
      <c r="L271" s="83" t="n">
        <f aca="false">(VLOOKUP(K271,$A$3:$D$465,2,FALSE())*1000*-1)</f>
        <v>-39991000</v>
      </c>
      <c r="M271" s="30" t="n">
        <f aca="false">VLOOKUP(K271,'NG Summary by Day'!$L$21:$N$480,3,FALSE())</f>
        <v>-39991462.0833715</v>
      </c>
      <c r="N271" s="82" t="n">
        <f aca="false">L271-M271</f>
        <v>462.083371497691</v>
      </c>
      <c r="O271" s="83" t="n">
        <f aca="false">(VLOOKUP(K271,$A$3:$D$465,3,FALSE()))*1000*-1</f>
        <v>-40503000</v>
      </c>
      <c r="P271" s="30" t="n">
        <f aca="false">VLOOKUP(K271,'Power Summary by Day '!$AL$18:$AO$400,3,FALSE())</f>
        <v>-40503331.0638262</v>
      </c>
      <c r="Q271" s="82" t="n">
        <f aca="false">O271-P271</f>
        <v>331.063826195896</v>
      </c>
      <c r="R271" s="83" t="n">
        <f aca="false">(VLOOKUP(K271,'BNK Org Sheet'!$A$2:$D$464,4,FALSE()))*1000*-1</f>
        <v>-66656000</v>
      </c>
      <c r="S271" s="30" t="n">
        <f aca="false">VLOOKUP(K271,CORP!$A$14:$D4793,3,FALSE())</f>
        <v>-64369014.348198</v>
      </c>
      <c r="T271" s="84" t="n">
        <f aca="false">R271-S271</f>
        <v>-2286985.651802</v>
      </c>
      <c r="V271" s="83" t="n">
        <f aca="false">(VLOOKUP(K271,'BNK Org Sheet'!$F$2:$I$464,2,FALSE()))*1000</f>
        <v>18817658.4216205</v>
      </c>
      <c r="W271" s="30" t="n">
        <f aca="false">VLOOKUP(K271,'NG Summary by Day'!$T$20:$W$486,4,FALSE())</f>
        <v>18817658.4216205</v>
      </c>
      <c r="X271" s="85" t="n">
        <f aca="false">V271-W271</f>
        <v>0</v>
      </c>
      <c r="Y271" s="83" t="n">
        <f aca="false">VLOOKUP(K271,'BNK Org Sheet'!$F$2:$I$464,3,FALSE())*1000</f>
        <v>7981470.22780678</v>
      </c>
      <c r="Z271" s="30" t="n">
        <f aca="false">VLOOKUP(K271,'Power Summary by Day '!$AL$18:$AO$400,4,FALSE())</f>
        <v>7981470.22780678</v>
      </c>
      <c r="AA271" s="82" t="n">
        <f aca="false">Y271-Z271</f>
        <v>0</v>
      </c>
      <c r="AB271" s="83" t="n">
        <f aca="false">VLOOKUP(K271,'BNK Org Sheet'!$F$2:$I$464,4,FALSE())*1000</f>
        <v>92860000</v>
      </c>
      <c r="AC271" s="30" t="n">
        <f aca="false">VLOOKUP(K271,'NG Summary by Day'!$AG$20:$AJ$532,4,FALSE())</f>
        <v>26227433.6145083</v>
      </c>
      <c r="AD271" s="85" t="n">
        <f aca="false">AB271-AC271</f>
        <v>66632566.3854917</v>
      </c>
    </row>
    <row r="272" customFormat="false" ht="12.75" hidden="false" customHeight="false" outlineLevel="0" collapsed="false">
      <c r="A272" s="48" t="n">
        <v>36917</v>
      </c>
      <c r="B272" s="61" t="n">
        <v>29314</v>
      </c>
      <c r="C272" s="61" t="n">
        <v>33885</v>
      </c>
      <c r="D272" s="61" t="n">
        <v>57923</v>
      </c>
      <c r="E272" s="61"/>
      <c r="F272" s="61" t="n">
        <v>-19825.1063895553</v>
      </c>
      <c r="G272" s="61" t="n">
        <v>10819.7391332594</v>
      </c>
      <c r="H272" s="61" t="n">
        <v>-11370</v>
      </c>
      <c r="I272" s="61" t="n">
        <v>-15000</v>
      </c>
      <c r="J272" s="88" t="n">
        <v>36921</v>
      </c>
      <c r="K272" s="76" t="n">
        <v>36922</v>
      </c>
      <c r="L272" s="83" t="n">
        <f aca="false">(VLOOKUP(K272,$A$3:$D$465,2,FALSE())*1000*-1)</f>
        <v>-39705000</v>
      </c>
      <c r="M272" s="30" t="n">
        <f aca="false">VLOOKUP(K272,'NG Summary by Day'!$L$21:$N$480,3,FALSE())</f>
        <v>-39704970.4080016</v>
      </c>
      <c r="N272" s="82" t="n">
        <f aca="false">L272-M272</f>
        <v>-29.591998398304</v>
      </c>
      <c r="O272" s="83" t="n">
        <f aca="false">(VLOOKUP(K272,$A$3:$D$465,3,FALSE()))*1000*-1</f>
        <v>-41747000</v>
      </c>
      <c r="P272" s="30" t="n">
        <f aca="false">VLOOKUP(K272,'Power Summary by Day '!$AL$18:$AO$400,3,FALSE())</f>
        <v>-41747136.7435581</v>
      </c>
      <c r="Q272" s="82" t="n">
        <f aca="false">O272-P272</f>
        <v>136.743558101356</v>
      </c>
      <c r="R272" s="83" t="n">
        <f aca="false">(VLOOKUP(K272,'BNK Org Sheet'!$A$2:$D$464,4,FALSE()))*1000*-1</f>
        <v>-65136000</v>
      </c>
      <c r="S272" s="30" t="n">
        <f aca="false">VLOOKUP(K272,CORP!$A$14:$D4794,3,FALSE())</f>
        <v>-63103127.6488776</v>
      </c>
      <c r="T272" s="84" t="n">
        <f aca="false">R272-S272</f>
        <v>-2032872.3511224</v>
      </c>
      <c r="V272" s="83" t="n">
        <f aca="false">(VLOOKUP(K272,'BNK Org Sheet'!$F$2:$I$464,2,FALSE()))*1000</f>
        <v>86704249.3774011</v>
      </c>
      <c r="W272" s="30" t="n">
        <f aca="false">VLOOKUP(K272,'NG Summary by Day'!$T$20:$W$486,4,FALSE())</f>
        <v>86704249.3774011</v>
      </c>
      <c r="X272" s="85" t="n">
        <f aca="false">V272-W272</f>
        <v>0</v>
      </c>
      <c r="Y272" s="83" t="n">
        <f aca="false">VLOOKUP(K272,'BNK Org Sheet'!$F$2:$I$464,3,FALSE())*1000</f>
        <v>16468850.6849168</v>
      </c>
      <c r="Z272" s="30" t="n">
        <f aca="false">VLOOKUP(K272,'Power Summary by Day '!$AL$18:$AO$400,4,FALSE())</f>
        <v>16468850.6849168</v>
      </c>
      <c r="AA272" s="82" t="n">
        <f aca="false">Y272-Z272</f>
        <v>0</v>
      </c>
      <c r="AB272" s="83" t="n">
        <f aca="false">VLOOKUP(K272,'BNK Org Sheet'!$F$2:$I$464,4,FALSE())*1000</f>
        <v>114010000</v>
      </c>
      <c r="AC272" s="30" t="n">
        <f aca="false">VLOOKUP(K272,'NG Summary by Day'!$AG$20:$AJ$532,4,FALSE())</f>
        <v>94342517.5574441</v>
      </c>
      <c r="AD272" s="85" t="n">
        <f aca="false">AB272-AC272</f>
        <v>19667482.4425559</v>
      </c>
    </row>
    <row r="273" customFormat="false" ht="12.75" hidden="false" customHeight="false" outlineLevel="0" collapsed="false">
      <c r="A273" s="48" t="n">
        <v>36920</v>
      </c>
      <c r="B273" s="61" t="n">
        <v>32497</v>
      </c>
      <c r="C273" s="61" t="n">
        <v>29628</v>
      </c>
      <c r="D273" s="61" t="n">
        <v>51122</v>
      </c>
      <c r="E273" s="61"/>
      <c r="F273" s="61" t="n">
        <v>-78802.5445248795</v>
      </c>
      <c r="G273" s="61" t="n">
        <v>-1046.58063991197</v>
      </c>
      <c r="H273" s="61" t="n">
        <v>-62270</v>
      </c>
      <c r="I273" s="61" t="n">
        <v>-26000</v>
      </c>
      <c r="J273" s="88" t="n">
        <v>36922</v>
      </c>
      <c r="K273" s="76" t="n">
        <v>36923</v>
      </c>
      <c r="L273" s="83" t="n">
        <f aca="false">(VLOOKUP(K273,$A$3:$D$465,2,FALSE())*1000*-1)</f>
        <v>-46958000</v>
      </c>
      <c r="M273" s="30" t="n">
        <f aca="false">VLOOKUP(K273,'NG Summary by Day'!$L$21:$N$480,3,FALSE())</f>
        <v>-46957881.7024231</v>
      </c>
      <c r="N273" s="82" t="n">
        <f aca="false">L273-M273</f>
        <v>-118.297576904297</v>
      </c>
      <c r="O273" s="83" t="n">
        <f aca="false">(VLOOKUP(K273,$A$3:$D$465,3,FALSE()))*1000*-1</f>
        <v>-43977000</v>
      </c>
      <c r="P273" s="30" t="n">
        <f aca="false">VLOOKUP(K273,'Power Summary by Day '!$AL$18:$AO$400,3,FALSE())</f>
        <v>-43977380.0702623</v>
      </c>
      <c r="Q273" s="82" t="n">
        <f aca="false">O273-P273</f>
        <v>380.070262297988</v>
      </c>
      <c r="R273" s="83" t="n">
        <f aca="false">(VLOOKUP(K273,'BNK Org Sheet'!$A$2:$D$464,4,FALSE()))*1000*-1</f>
        <v>-75550000</v>
      </c>
      <c r="S273" s="30" t="n">
        <f aca="false">VLOOKUP(K273,CORP!$A$14:$D4795,3,FALSE())</f>
        <v>-73754780.6095908</v>
      </c>
      <c r="T273" s="84" t="n">
        <f aca="false">R273-S273</f>
        <v>-1795219.3904092</v>
      </c>
      <c r="V273" s="83" t="n">
        <f aca="false">(VLOOKUP(K273,'BNK Org Sheet'!$F$2:$I$464,2,FALSE()))*1000</f>
        <v>799326.569760028</v>
      </c>
      <c r="W273" s="30" t="n">
        <f aca="false">VLOOKUP(K273,'NG Summary by Day'!$T$20:$W$486,4,FALSE())</f>
        <v>799326.569760028</v>
      </c>
      <c r="X273" s="85" t="n">
        <f aca="false">V273-W273</f>
        <v>0</v>
      </c>
      <c r="Y273" s="83" t="n">
        <f aca="false">VLOOKUP(K273,'BNK Org Sheet'!$F$2:$I$464,3,FALSE())*1000</f>
        <v>22679046.6924256</v>
      </c>
      <c r="Z273" s="30" t="n">
        <f aca="false">VLOOKUP(K273,'Power Summary by Day '!$AL$18:$AO$400,4,FALSE())</f>
        <v>22679046.6924256</v>
      </c>
      <c r="AA273" s="82" t="n">
        <f aca="false">Y273-Z273</f>
        <v>0</v>
      </c>
      <c r="AB273" s="83" t="n">
        <f aca="false">VLOOKUP(K273,'BNK Org Sheet'!$F$2:$I$464,4,FALSE())*1000</f>
        <v>55140000</v>
      </c>
      <c r="AC273" s="30" t="n">
        <f aca="false">VLOOKUP(K273,'NG Summary by Day'!$AG$20:$AJ$532,4,FALSE())</f>
        <v>36420015.0978201</v>
      </c>
      <c r="AD273" s="85" t="n">
        <f aca="false">AB273-AC273</f>
        <v>18719984.9021799</v>
      </c>
    </row>
    <row r="274" customFormat="false" ht="12.75" hidden="false" customHeight="false" outlineLevel="0" collapsed="false">
      <c r="A274" s="48" t="n">
        <v>36921</v>
      </c>
      <c r="B274" s="61" t="n">
        <v>39991</v>
      </c>
      <c r="C274" s="61" t="n">
        <v>40503</v>
      </c>
      <c r="D274" s="61" t="n">
        <v>66656</v>
      </c>
      <c r="E274" s="61"/>
      <c r="F274" s="61" t="n">
        <v>18817.6584216205</v>
      </c>
      <c r="G274" s="61" t="n">
        <v>7981.47022780678</v>
      </c>
      <c r="H274" s="61" t="n">
        <v>92860</v>
      </c>
      <c r="I274" s="61" t="n">
        <v>14000</v>
      </c>
      <c r="J274" s="88" t="n">
        <v>36923</v>
      </c>
      <c r="K274" s="76" t="n">
        <v>36924</v>
      </c>
      <c r="L274" s="83" t="n">
        <f aca="false">(VLOOKUP(K274,$A$3:$D$465,2,FALSE())*1000*-1)</f>
        <v>-64323000</v>
      </c>
      <c r="M274" s="30" t="n">
        <f aca="false">VLOOKUP(K274,'NG Summary by Day'!$L$21:$N$480,3,FALSE())</f>
        <v>-64322726.8503306</v>
      </c>
      <c r="N274" s="82" t="n">
        <f aca="false">L274-M274</f>
        <v>-273.149669401348</v>
      </c>
      <c r="O274" s="83" t="n">
        <f aca="false">(VLOOKUP(K274,$A$3:$D$465,3,FALSE()))*1000*-1</f>
        <v>-42787000</v>
      </c>
      <c r="P274" s="30" t="n">
        <f aca="false">VLOOKUP(K274,'Power Summary by Day '!$AL$18:$AO$400,3,FALSE())</f>
        <v>-42786524.2252608</v>
      </c>
      <c r="Q274" s="82" t="n">
        <f aca="false">O274-P274</f>
        <v>-475.774739205837</v>
      </c>
      <c r="R274" s="83" t="n">
        <f aca="false">(VLOOKUP(K274,'BNK Org Sheet'!$A$2:$D$464,4,FALSE()))*1000*-1</f>
        <v>-89704000</v>
      </c>
      <c r="S274" s="30" t="n">
        <f aca="false">VLOOKUP(K274,CORP!$A$14:$D4796,3,FALSE())</f>
        <v>-88100666.1694377</v>
      </c>
      <c r="T274" s="84" t="n">
        <f aca="false">R274-S274</f>
        <v>-1603333.83056229</v>
      </c>
      <c r="V274" s="83" t="n">
        <f aca="false">(VLOOKUP(K274,'BNK Org Sheet'!$F$2:$I$464,2,FALSE()))*1000</f>
        <v>-10274251.0727436</v>
      </c>
      <c r="W274" s="30" t="n">
        <f aca="false">VLOOKUP(K274,'NG Summary by Day'!$T$20:$W$486,4,FALSE())</f>
        <v>-10274251.0727436</v>
      </c>
      <c r="X274" s="85" t="n">
        <f aca="false">V274-W274</f>
        <v>0</v>
      </c>
      <c r="Y274" s="83" t="n">
        <f aca="false">VLOOKUP(K274,'BNK Org Sheet'!$F$2:$I$464,3,FALSE())*1000</f>
        <v>-32064428.4481046</v>
      </c>
      <c r="Z274" s="30" t="n">
        <f aca="false">VLOOKUP(K274,'Power Summary by Day '!$AL$18:$AO$400,4,FALSE())</f>
        <v>-32064428.4481046</v>
      </c>
      <c r="AA274" s="82" t="n">
        <f aca="false">Y274-Z274</f>
        <v>0</v>
      </c>
      <c r="AB274" s="83" t="n">
        <f aca="false">VLOOKUP(K274,'BNK Org Sheet'!$F$2:$I$464,4,FALSE())*1000</f>
        <v>-58940000</v>
      </c>
      <c r="AC274" s="30" t="n">
        <f aca="false">VLOOKUP(K274,'NG Summary by Day'!$AG$20:$AJ$532,4,FALSE())</f>
        <v>-47065412.7747525</v>
      </c>
      <c r="AD274" s="85" t="n">
        <f aca="false">AB274-AC274</f>
        <v>-11874587.2252475</v>
      </c>
    </row>
    <row r="275" customFormat="false" ht="12.75" hidden="false" customHeight="false" outlineLevel="0" collapsed="false">
      <c r="A275" s="48" t="n">
        <v>36922</v>
      </c>
      <c r="B275" s="61" t="n">
        <v>39705</v>
      </c>
      <c r="C275" s="61" t="n">
        <v>41747</v>
      </c>
      <c r="D275" s="61" t="n">
        <v>65136</v>
      </c>
      <c r="E275" s="61"/>
      <c r="F275" s="61" t="n">
        <v>86704.2493774011</v>
      </c>
      <c r="G275" s="61" t="n">
        <v>16468.8506849168</v>
      </c>
      <c r="H275" s="61" t="n">
        <v>114010</v>
      </c>
      <c r="I275" s="61" t="n">
        <v>72000</v>
      </c>
      <c r="J275" s="88" t="n">
        <v>36924</v>
      </c>
      <c r="K275" s="76" t="n">
        <v>36927</v>
      </c>
      <c r="L275" s="83" t="n">
        <f aca="false">(VLOOKUP(K275,$A$3:$D$465,2,FALSE())*1000*-1)</f>
        <v>-45958000</v>
      </c>
      <c r="M275" s="30" t="n">
        <f aca="false">VLOOKUP(K275,'NG Summary by Day'!$L$21:$N$480,3,FALSE())</f>
        <v>-45957824.5052179</v>
      </c>
      <c r="N275" s="82" t="n">
        <f aca="false">L275-M275</f>
        <v>-175.494782097638</v>
      </c>
      <c r="O275" s="83" t="n">
        <f aca="false">(VLOOKUP(K275,$A$3:$D$465,3,FALSE()))*1000*-1</f>
        <v>-46497000</v>
      </c>
      <c r="P275" s="30" t="n">
        <f aca="false">VLOOKUP(K275,'Power Summary by Day '!$AL$18:$AO$400,3,FALSE())</f>
        <v>-46497095.0548915</v>
      </c>
      <c r="Q275" s="82" t="n">
        <f aca="false">O275-P275</f>
        <v>95.0548914968967</v>
      </c>
      <c r="R275" s="83" t="n">
        <f aca="false">(VLOOKUP(K275,'BNK Org Sheet'!$A$2:$D$464,4,FALSE()))*1000*-1</f>
        <v>-74431000</v>
      </c>
      <c r="S275" s="30" t="n">
        <f aca="false">VLOOKUP(K275,CORP!$A$14:$D4797,3,FALSE())</f>
        <v>-72551183.3402133</v>
      </c>
      <c r="T275" s="84" t="n">
        <f aca="false">R275-S275</f>
        <v>-1879816.6597867</v>
      </c>
      <c r="V275" s="83" t="n">
        <f aca="false">(VLOOKUP(K275,'BNK Org Sheet'!$F$2:$I$464,2,FALSE()))*1000</f>
        <v>-33423166.6850713</v>
      </c>
      <c r="W275" s="30" t="n">
        <f aca="false">VLOOKUP(K275,'NG Summary by Day'!$T$20:$W$486,4,FALSE())</f>
        <v>-33423166.6850713</v>
      </c>
      <c r="X275" s="85" t="n">
        <f aca="false">V275-W275</f>
        <v>0</v>
      </c>
      <c r="Y275" s="83" t="n">
        <f aca="false">VLOOKUP(K275,'BNK Org Sheet'!$F$2:$I$464,3,FALSE())*1000</f>
        <v>-29462426.033938</v>
      </c>
      <c r="Z275" s="30" t="n">
        <f aca="false">VLOOKUP(K275,'Power Summary by Day '!$AL$18:$AO$400,4,FALSE())</f>
        <v>-29462426.033938</v>
      </c>
      <c r="AA275" s="82" t="n">
        <f aca="false">Y275-Z275</f>
        <v>0</v>
      </c>
      <c r="AB275" s="83" t="n">
        <f aca="false">VLOOKUP(K275,'BNK Org Sheet'!$F$2:$I$464,4,FALSE())*1000</f>
        <v>-63940000</v>
      </c>
      <c r="AC275" s="30" t="n">
        <f aca="false">VLOOKUP(K275,'NG Summary by Day'!$AG$20:$AJ$532,4,FALSE())</f>
        <v>-69703305.8601483</v>
      </c>
      <c r="AD275" s="85" t="n">
        <f aca="false">AB275-AC275</f>
        <v>5763305.8601483</v>
      </c>
    </row>
    <row r="276" customFormat="false" ht="12.75" hidden="false" customHeight="false" outlineLevel="0" collapsed="false">
      <c r="A276" s="48" t="n">
        <v>36923</v>
      </c>
      <c r="B276" s="61" t="n">
        <v>46958</v>
      </c>
      <c r="C276" s="61" t="n">
        <v>43977</v>
      </c>
      <c r="D276" s="61" t="n">
        <v>75550</v>
      </c>
      <c r="E276" s="61"/>
      <c r="F276" s="61" t="n">
        <v>799.326569760028</v>
      </c>
      <c r="G276" s="61" t="n">
        <v>22679.0466924256</v>
      </c>
      <c r="H276" s="61" t="n">
        <v>55140</v>
      </c>
      <c r="I276" s="61" t="n">
        <v>26000</v>
      </c>
      <c r="J276" s="88" t="n">
        <v>36927</v>
      </c>
      <c r="K276" s="76" t="n">
        <v>36928</v>
      </c>
      <c r="L276" s="83" t="n">
        <f aca="false">(VLOOKUP(K276,$A$3:$D$465,2,FALSE())*1000*-1)</f>
        <v>-42994000</v>
      </c>
      <c r="M276" s="30" t="n">
        <f aca="false">VLOOKUP(K276,'NG Summary by Day'!$L$21:$N$480,3,FALSE())</f>
        <v>-42993745.2014093</v>
      </c>
      <c r="N276" s="82" t="n">
        <f aca="false">L276-M276</f>
        <v>-254.798590704799</v>
      </c>
      <c r="O276" s="83" t="n">
        <f aca="false">(VLOOKUP(K276,$A$3:$D$465,3,FALSE()))*1000*-1</f>
        <v>-47400000</v>
      </c>
      <c r="P276" s="30" t="n">
        <f aca="false">VLOOKUP(K276,'Power Summary by Day '!$AL$18:$AO$400,3,FALSE())</f>
        <v>-47399521.1715712</v>
      </c>
      <c r="Q276" s="82" t="n">
        <f aca="false">O276-P276</f>
        <v>-478.828428797424</v>
      </c>
      <c r="R276" s="83" t="n">
        <f aca="false">(VLOOKUP(K276,'BNK Org Sheet'!$A$2:$D$464,4,FALSE()))*1000*-1</f>
        <v>-72009000</v>
      </c>
      <c r="S276" s="30" t="n">
        <f aca="false">VLOOKUP(K276,CORP!$A$14:$D4798,3,FALSE())</f>
        <v>-70063333.6000478</v>
      </c>
      <c r="T276" s="84" t="n">
        <f aca="false">R276-S276</f>
        <v>-1945666.3999522</v>
      </c>
      <c r="V276" s="83" t="n">
        <f aca="false">(VLOOKUP(K276,'BNK Org Sheet'!$F$2:$I$464,2,FALSE()))*1000</f>
        <v>-3350447.08813659</v>
      </c>
      <c r="W276" s="30" t="n">
        <f aca="false">VLOOKUP(K276,'NG Summary by Day'!$T$20:$W$486,4,FALSE())</f>
        <v>-3350447.08813659</v>
      </c>
      <c r="X276" s="85" t="n">
        <f aca="false">V276-W276</f>
        <v>0</v>
      </c>
      <c r="Y276" s="83" t="n">
        <f aca="false">VLOOKUP(K276,'BNK Org Sheet'!$F$2:$I$464,3,FALSE())*1000</f>
        <v>-10092289.5816655</v>
      </c>
      <c r="Z276" s="30" t="n">
        <f aca="false">VLOOKUP(K276,'Power Summary by Day '!$AL$18:$AO$400,4,FALSE())</f>
        <v>-10092289.5816655</v>
      </c>
      <c r="AA276" s="82" t="n">
        <f aca="false">Y276-Z276</f>
        <v>0</v>
      </c>
      <c r="AB276" s="83" t="n">
        <f aca="false">VLOOKUP(K276,'BNK Org Sheet'!$F$2:$I$464,4,FALSE())*1000</f>
        <v>-17860000</v>
      </c>
      <c r="AC276" s="30" t="n">
        <f aca="false">VLOOKUP(K276,'NG Summary by Day'!$AG$20:$AJ$532,4,FALSE())</f>
        <v>-15578584.3823013</v>
      </c>
      <c r="AD276" s="85" t="n">
        <f aca="false">AB276-AC276</f>
        <v>-2281415.6176987</v>
      </c>
    </row>
    <row r="277" customFormat="false" ht="12.75" hidden="false" customHeight="false" outlineLevel="0" collapsed="false">
      <c r="A277" s="48" t="n">
        <v>36924</v>
      </c>
      <c r="B277" s="61" t="n">
        <v>64323</v>
      </c>
      <c r="C277" s="61" t="n">
        <v>42787</v>
      </c>
      <c r="D277" s="61" t="n">
        <v>89704</v>
      </c>
      <c r="E277" s="61"/>
      <c r="F277" s="61" t="n">
        <v>-10274.2510727436</v>
      </c>
      <c r="G277" s="61" t="n">
        <v>-32064.4284481046</v>
      </c>
      <c r="H277" s="61" t="n">
        <v>-58940</v>
      </c>
      <c r="I277" s="61" t="n">
        <v>3000</v>
      </c>
      <c r="J277" s="88" t="n">
        <v>36928</v>
      </c>
      <c r="K277" s="76" t="n">
        <v>36929</v>
      </c>
      <c r="L277" s="83" t="n">
        <f aca="false">(VLOOKUP(K277,$A$3:$D$465,2,FALSE())*1000*-1)</f>
        <v>-60589000</v>
      </c>
      <c r="M277" s="30" t="n">
        <f aca="false">VLOOKUP(K277,'NG Summary by Day'!$L$21:$N$480,3,FALSE())</f>
        <v>-60589009.9386194</v>
      </c>
      <c r="N277" s="82" t="n">
        <f aca="false">L277-M277</f>
        <v>9.93861939758062</v>
      </c>
      <c r="O277" s="83" t="n">
        <f aca="false">(VLOOKUP(K277,$A$3:$D$465,3,FALSE()))*1000*-1</f>
        <v>-43894000</v>
      </c>
      <c r="P277" s="30" t="n">
        <f aca="false">VLOOKUP(K277,'Power Summary by Day '!$AL$18:$AO$400,3,FALSE())</f>
        <v>-43894394.5191175</v>
      </c>
      <c r="Q277" s="82" t="n">
        <f aca="false">O277-P277</f>
        <v>394.519117496908</v>
      </c>
      <c r="R277" s="83" t="n">
        <f aca="false">(VLOOKUP(K277,'BNK Org Sheet'!$A$2:$D$464,4,FALSE()))*1000*-1</f>
        <v>-83966000</v>
      </c>
      <c r="S277" s="30" t="n">
        <f aca="false">VLOOKUP(K277,CORP!$A$14:$D4799,3,FALSE())</f>
        <v>-82052388.2379655</v>
      </c>
      <c r="T277" s="84" t="n">
        <f aca="false">R277-S277</f>
        <v>-1913611.76203451</v>
      </c>
      <c r="V277" s="83" t="n">
        <f aca="false">(VLOOKUP(K277,'BNK Org Sheet'!$F$2:$I$464,2,FALSE()))*1000</f>
        <v>19400394.7732654</v>
      </c>
      <c r="W277" s="30" t="n">
        <f aca="false">VLOOKUP(K277,'NG Summary by Day'!$T$20:$W$486,4,FALSE())</f>
        <v>19400394.7732654</v>
      </c>
      <c r="X277" s="85" t="n">
        <f aca="false">V277-W277</f>
        <v>0</v>
      </c>
      <c r="Y277" s="83" t="n">
        <f aca="false">VLOOKUP(K277,'BNK Org Sheet'!$F$2:$I$464,3,FALSE())*1000</f>
        <v>-89983414.2015493</v>
      </c>
      <c r="Z277" s="30" t="n">
        <f aca="false">VLOOKUP(K277,'Power Summary by Day '!$AL$18:$AO$400,4,FALSE())</f>
        <v>-89983414.2015493</v>
      </c>
      <c r="AA277" s="82" t="n">
        <f aca="false">Y277-Z277</f>
        <v>0</v>
      </c>
      <c r="AB277" s="83" t="n">
        <f aca="false">VLOOKUP(K277,'BNK Org Sheet'!$F$2:$I$464,4,FALSE())*1000</f>
        <v>-84420000</v>
      </c>
      <c r="AC277" s="30" t="n">
        <f aca="false">VLOOKUP(K277,'NG Summary by Day'!$AG$20:$AJ$532,4,FALSE())</f>
        <v>-80231326.327225</v>
      </c>
      <c r="AD277" s="85" t="n">
        <f aca="false">AB277-AC277</f>
        <v>-4188673.672775</v>
      </c>
    </row>
    <row r="278" customFormat="false" ht="12.75" hidden="false" customHeight="false" outlineLevel="0" collapsed="false">
      <c r="A278" s="48" t="n">
        <v>36927</v>
      </c>
      <c r="B278" s="61" t="n">
        <v>45958</v>
      </c>
      <c r="C278" s="61" t="n">
        <v>46497</v>
      </c>
      <c r="D278" s="61" t="n">
        <v>74431</v>
      </c>
      <c r="E278" s="61"/>
      <c r="F278" s="61" t="n">
        <v>-33423.1666850713</v>
      </c>
      <c r="G278" s="61" t="n">
        <v>-29462.426033938</v>
      </c>
      <c r="H278" s="61" t="n">
        <v>-63940</v>
      </c>
      <c r="I278" s="61" t="n">
        <v>-36000</v>
      </c>
      <c r="J278" s="88" t="n">
        <v>36929</v>
      </c>
      <c r="K278" s="76" t="n">
        <v>36930</v>
      </c>
      <c r="L278" s="83" t="n">
        <f aca="false">(VLOOKUP(K278,$A$3:$D$465,2,FALSE())*1000*-1)</f>
        <v>-75773000</v>
      </c>
      <c r="M278" s="30" t="n">
        <f aca="false">VLOOKUP(K278,'NG Summary by Day'!$L$21:$N$480,3,FALSE())</f>
        <v>-75772612.0341651</v>
      </c>
      <c r="N278" s="82" t="n">
        <f aca="false">L278-M278</f>
        <v>-387.965834900737</v>
      </c>
      <c r="O278" s="83" t="n">
        <f aca="false">(VLOOKUP(K278,$A$3:$D$465,3,FALSE()))*1000*-1</f>
        <v>-36568000</v>
      </c>
      <c r="P278" s="30" t="n">
        <f aca="false">VLOOKUP(K278,'Power Summary by Day '!$AL$18:$AO$400,3,FALSE())</f>
        <v>-36567777.1371475</v>
      </c>
      <c r="Q278" s="82" t="n">
        <f aca="false">O278-P278</f>
        <v>-222.862852498889</v>
      </c>
      <c r="R278" s="83" t="n">
        <f aca="false">(VLOOKUP(K278,'BNK Org Sheet'!$A$2:$D$464,4,FALSE()))*1000*-1</f>
        <v>-98104000</v>
      </c>
      <c r="S278" s="30" t="n">
        <f aca="false">VLOOKUP(K278,CORP!$A$14:$D4800,3,FALSE())</f>
        <v>-96445774.5822202</v>
      </c>
      <c r="T278" s="84" t="n">
        <f aca="false">R278-S278</f>
        <v>-1658225.4177798</v>
      </c>
      <c r="V278" s="83" t="n">
        <f aca="false">(VLOOKUP(K278,'BNK Org Sheet'!$F$2:$I$464,2,FALSE()))*1000</f>
        <v>-29817795.1117415</v>
      </c>
      <c r="W278" s="30" t="n">
        <f aca="false">VLOOKUP(K278,'NG Summary by Day'!$T$20:$W$486,4,FALSE())</f>
        <v>-29817795.1117415</v>
      </c>
      <c r="X278" s="85" t="n">
        <f aca="false">V278-W278</f>
        <v>0</v>
      </c>
      <c r="Y278" s="83" t="n">
        <f aca="false">VLOOKUP(K278,'BNK Org Sheet'!$F$2:$I$464,3,FALSE())*1000</f>
        <v>14158088.6532847</v>
      </c>
      <c r="Z278" s="30" t="n">
        <f aca="false">VLOOKUP(K278,'Power Summary by Day '!$AL$18:$AO$400,4,FALSE())</f>
        <v>14158088.6532847</v>
      </c>
      <c r="AA278" s="82" t="n">
        <f aca="false">Y278-Z278</f>
        <v>0</v>
      </c>
      <c r="AB278" s="83" t="n">
        <f aca="false">VLOOKUP(K278,'BNK Org Sheet'!$F$2:$I$464,4,FALSE())*1000</f>
        <v>-27790000</v>
      </c>
      <c r="AC278" s="30" t="n">
        <f aca="false">VLOOKUP(K278,'NG Summary by Day'!$AG$20:$AJ$532,4,FALSE())</f>
        <v>-25275754.5906945</v>
      </c>
      <c r="AD278" s="85" t="n">
        <f aca="false">AB278-AC278</f>
        <v>-2514245.4093055</v>
      </c>
    </row>
    <row r="279" customFormat="false" ht="12.75" hidden="false" customHeight="false" outlineLevel="0" collapsed="false">
      <c r="A279" s="48" t="n">
        <v>36928</v>
      </c>
      <c r="B279" s="61" t="n">
        <v>42994</v>
      </c>
      <c r="C279" s="61" t="n">
        <v>47400</v>
      </c>
      <c r="D279" s="61" t="n">
        <v>72009</v>
      </c>
      <c r="E279" s="61"/>
      <c r="F279" s="61" t="n">
        <v>-3350.44708813659</v>
      </c>
      <c r="G279" s="61" t="n">
        <v>-10092.2895816655</v>
      </c>
      <c r="H279" s="61" t="n">
        <v>-17860</v>
      </c>
      <c r="I279" s="61" t="n">
        <v>15000</v>
      </c>
      <c r="J279" s="88" t="n">
        <v>36930</v>
      </c>
      <c r="K279" s="76" t="n">
        <v>36931</v>
      </c>
      <c r="L279" s="83" t="n">
        <f aca="false">(VLOOKUP(K279,$A$3:$D$465,2,FALSE())*1000*-1)</f>
        <v>-73331000</v>
      </c>
      <c r="M279" s="30" t="n">
        <f aca="false">VLOOKUP(K279,'NG Summary by Day'!$L$21:$N$480,3,FALSE())</f>
        <v>-73330639.1950801</v>
      </c>
      <c r="N279" s="82" t="n">
        <f aca="false">L279-M279</f>
        <v>-360.80491989851</v>
      </c>
      <c r="O279" s="83" t="n">
        <f aca="false">(VLOOKUP(K279,$A$3:$D$465,3,FALSE()))*1000*-1</f>
        <v>-36366000</v>
      </c>
      <c r="P279" s="30" t="n">
        <f aca="false">VLOOKUP(K279,'Power Summary by Day '!$AL$18:$AO$400,3,FALSE())</f>
        <v>-36039483.7187413</v>
      </c>
      <c r="Q279" s="82" t="n">
        <f aca="false">O279-P279</f>
        <v>-326516.281258695</v>
      </c>
      <c r="R279" s="83" t="n">
        <f aca="false">(VLOOKUP(K279,'BNK Org Sheet'!$A$2:$D$464,4,FALSE()))*1000*-1</f>
        <v>-92270000</v>
      </c>
      <c r="S279" s="30" t="n">
        <f aca="false">VLOOKUP(K279,CORP!$A$14:$D4801,3,FALSE())</f>
        <v>-93273875.4647024</v>
      </c>
      <c r="T279" s="84" t="n">
        <f aca="false">R279-S279</f>
        <v>1003875.4647024</v>
      </c>
      <c r="V279" s="83" t="n">
        <f aca="false">(VLOOKUP(K279,'BNK Org Sheet'!$F$2:$I$464,2,FALSE()))*1000</f>
        <v>3044962.67429043</v>
      </c>
      <c r="W279" s="30" t="n">
        <f aca="false">VLOOKUP(K279,'NG Summary by Day'!$T$20:$W$486,4,FALSE())</f>
        <v>3044962.67429043</v>
      </c>
      <c r="X279" s="85" t="n">
        <f aca="false">V279-W279</f>
        <v>0</v>
      </c>
      <c r="Y279" s="83" t="n">
        <f aca="false">VLOOKUP(K279,'BNK Org Sheet'!$F$2:$I$464,3,FALSE())*1000</f>
        <v>6437889.66609844</v>
      </c>
      <c r="Z279" s="30" t="n">
        <f aca="false">VLOOKUP(K279,'Power Summary by Day '!$AL$18:$AO$400,4,FALSE())</f>
        <v>6437889.66609844</v>
      </c>
      <c r="AA279" s="82" t="n">
        <f aca="false">Y279-Z279</f>
        <v>0</v>
      </c>
      <c r="AB279" s="83" t="n">
        <f aca="false">VLOOKUP(K279,'BNK Org Sheet'!$F$2:$I$464,4,FALSE())*1000</f>
        <v>6320000</v>
      </c>
      <c r="AC279" s="30" t="n">
        <f aca="false">VLOOKUP(K279,'NG Summary by Day'!$AG$20:$AJ$532,4,FALSE())</f>
        <v>10781160.9301189</v>
      </c>
      <c r="AD279" s="85" t="n">
        <f aca="false">AB279-AC279</f>
        <v>-4461160.9301189</v>
      </c>
    </row>
    <row r="280" customFormat="false" ht="12.75" hidden="false" customHeight="false" outlineLevel="0" collapsed="false">
      <c r="A280" s="48" t="n">
        <v>36929</v>
      </c>
      <c r="B280" s="61" t="n">
        <v>60589</v>
      </c>
      <c r="C280" s="61" t="n">
        <v>43894</v>
      </c>
      <c r="D280" s="61" t="n">
        <v>83966</v>
      </c>
      <c r="E280" s="61"/>
      <c r="F280" s="61" t="n">
        <v>19400.3947732654</v>
      </c>
      <c r="G280" s="61" t="n">
        <v>-89983.4142015493</v>
      </c>
      <c r="H280" s="61" t="n">
        <v>-84420</v>
      </c>
      <c r="I280" s="61" t="n">
        <v>29000</v>
      </c>
      <c r="J280" s="88" t="n">
        <v>36931</v>
      </c>
      <c r="K280" s="76" t="n">
        <v>36934</v>
      </c>
      <c r="L280" s="83" t="n">
        <f aca="false">(VLOOKUP(K280,$A$3:$D$465,2,FALSE())*1000*-1)</f>
        <v>-70528000</v>
      </c>
      <c r="M280" s="30" t="n">
        <f aca="false">VLOOKUP(K280,'NG Summary by Day'!$L$21:$N$480,3,FALSE())</f>
        <v>-70527795.140394</v>
      </c>
      <c r="N280" s="82" t="n">
        <f aca="false">L280-M280</f>
        <v>-204.859605997801</v>
      </c>
      <c r="O280" s="83" t="n">
        <f aca="false">(VLOOKUP(K280,$A$3:$D$465,3,FALSE()))*1000*-1</f>
        <v>-37989000</v>
      </c>
      <c r="P280" s="30" t="n">
        <f aca="false">VLOOKUP(K280,'Power Summary by Day '!$AL$18:$AO$400,3,FALSE())</f>
        <v>-37989107.4374572</v>
      </c>
      <c r="Q280" s="82" t="n">
        <f aca="false">O280-P280</f>
        <v>107.437457196414</v>
      </c>
      <c r="R280" s="83" t="n">
        <f aca="false">(VLOOKUP(K280,'BNK Org Sheet'!$A$2:$D$464,4,FALSE()))*1000*-1</f>
        <v>-94057000</v>
      </c>
      <c r="S280" s="30" t="n">
        <f aca="false">VLOOKUP(K280,CORP!$A$14:$D4802,3,FALSE())</f>
        <v>-92359335.6533794</v>
      </c>
      <c r="T280" s="84" t="n">
        <f aca="false">R280-S280</f>
        <v>-1697664.3466206</v>
      </c>
      <c r="V280" s="83" t="n">
        <f aca="false">(VLOOKUP(K280,'BNK Org Sheet'!$F$2:$I$464,2,FALSE()))*1000</f>
        <v>7205021.37113957</v>
      </c>
      <c r="W280" s="30" t="n">
        <f aca="false">VLOOKUP(K280,'NG Summary by Day'!$T$20:$W$486,4,FALSE())</f>
        <v>7205021.37113957</v>
      </c>
      <c r="X280" s="85" t="n">
        <f aca="false">V280-W280</f>
        <v>0</v>
      </c>
      <c r="Y280" s="83" t="n">
        <f aca="false">VLOOKUP(K280,'BNK Org Sheet'!$F$2:$I$464,3,FALSE())*1000</f>
        <v>-7432164.93532983</v>
      </c>
      <c r="Z280" s="30" t="n">
        <f aca="false">VLOOKUP(K280,'Power Summary by Day '!$AL$18:$AO$400,4,FALSE())</f>
        <v>-7432164.93532983</v>
      </c>
      <c r="AA280" s="82" t="n">
        <f aca="false">Y280-Z280</f>
        <v>0</v>
      </c>
      <c r="AB280" s="83" t="n">
        <f aca="false">VLOOKUP(K280,'BNK Org Sheet'!$F$2:$I$464,4,FALSE())*1000</f>
        <v>-600000</v>
      </c>
      <c r="AC280" s="30" t="n">
        <f aca="false">VLOOKUP(K280,'NG Summary by Day'!$AG$20:$AJ$532,4,FALSE())</f>
        <v>-3130924.44210302</v>
      </c>
      <c r="AD280" s="85" t="n">
        <f aca="false">AB280-AC280</f>
        <v>2530924.44210302</v>
      </c>
    </row>
    <row r="281" customFormat="false" ht="12.75" hidden="false" customHeight="false" outlineLevel="0" collapsed="false">
      <c r="A281" s="48" t="n">
        <v>36930</v>
      </c>
      <c r="B281" s="61" t="n">
        <v>75773</v>
      </c>
      <c r="C281" s="61" t="n">
        <v>36568</v>
      </c>
      <c r="D281" s="61" t="n">
        <v>98104</v>
      </c>
      <c r="E281" s="61"/>
      <c r="F281" s="61" t="n">
        <v>-29817.7951117415</v>
      </c>
      <c r="G281" s="61" t="n">
        <v>14158.0886532847</v>
      </c>
      <c r="H281" s="61" t="n">
        <v>-27790</v>
      </c>
      <c r="I281" s="61" t="n">
        <v>-53000</v>
      </c>
      <c r="J281" s="88" t="n">
        <v>36934</v>
      </c>
      <c r="K281" s="76" t="n">
        <v>36935</v>
      </c>
      <c r="L281" s="83" t="n">
        <f aca="false">(VLOOKUP(K281,$A$3:$D$465,2,FALSE())*1000*-1)</f>
        <v>-68460000</v>
      </c>
      <c r="M281" s="30" t="n">
        <f aca="false">VLOOKUP(K281,'NG Summary by Day'!$L$21:$N$480,3,FALSE())</f>
        <v>-68460496.8452627</v>
      </c>
      <c r="N281" s="82" t="n">
        <f aca="false">L281-M281</f>
        <v>496.84526270628</v>
      </c>
      <c r="O281" s="83" t="n">
        <f aca="false">(VLOOKUP(K281,$A$3:$D$465,3,FALSE()))*1000*-1</f>
        <v>-36212000</v>
      </c>
      <c r="P281" s="30" t="n">
        <f aca="false">VLOOKUP(K281,'Power Summary by Day '!$AL$18:$AO$400,3,FALSE())</f>
        <v>-36212048.8180058</v>
      </c>
      <c r="Q281" s="82" t="n">
        <f aca="false">O281-P281</f>
        <v>48.8180058002472</v>
      </c>
      <c r="R281" s="83" t="n">
        <f aca="false">(VLOOKUP(K281,'BNK Org Sheet'!$A$2:$D$464,4,FALSE()))*1000*-1</f>
        <v>-93414000</v>
      </c>
      <c r="S281" s="30" t="n">
        <f aca="false">VLOOKUP(K281,CORP!$A$14:$D4803,3,FALSE())</f>
        <v>-91719935.5075037</v>
      </c>
      <c r="T281" s="84" t="n">
        <f aca="false">R281-S281</f>
        <v>-1694064.4924963</v>
      </c>
      <c r="V281" s="83" t="n">
        <f aca="false">(VLOOKUP(K281,'BNK Org Sheet'!$F$2:$I$464,2,FALSE()))*1000</f>
        <v>65550458.0631306</v>
      </c>
      <c r="W281" s="30" t="n">
        <f aca="false">VLOOKUP(K281,'NG Summary by Day'!$T$20:$W$486,4,FALSE())</f>
        <v>65550458.0631306</v>
      </c>
      <c r="X281" s="85" t="n">
        <f aca="false">V281-W281</f>
        <v>0</v>
      </c>
      <c r="Y281" s="83" t="n">
        <f aca="false">VLOOKUP(K281,'BNK Org Sheet'!$F$2:$I$464,3,FALSE())*1000</f>
        <v>10329344.2793245</v>
      </c>
      <c r="Z281" s="30" t="n">
        <f aca="false">VLOOKUP(K281,'Power Summary by Day '!$AL$18:$AO$400,4,FALSE())</f>
        <v>10329344.2793245</v>
      </c>
      <c r="AA281" s="82" t="n">
        <f aca="false">Y281-Z281</f>
        <v>0</v>
      </c>
      <c r="AB281" s="83" t="n">
        <f aca="false">VLOOKUP(K281,'BNK Org Sheet'!$F$2:$I$464,4,FALSE())*1000</f>
        <v>65160000</v>
      </c>
      <c r="AC281" s="30" t="n">
        <f aca="false">VLOOKUP(K281,'NG Summary by Day'!$AG$20:$AJ$532,4,FALSE())</f>
        <v>65121520.1990484</v>
      </c>
      <c r="AD281" s="85" t="n">
        <f aca="false">AB281-AC281</f>
        <v>38479.8009516001</v>
      </c>
    </row>
    <row r="282" customFormat="false" ht="12.75" hidden="false" customHeight="false" outlineLevel="0" collapsed="false">
      <c r="A282" s="48" t="n">
        <v>36931</v>
      </c>
      <c r="B282" s="61" t="n">
        <v>73331</v>
      </c>
      <c r="C282" s="61" t="n">
        <v>36366</v>
      </c>
      <c r="D282" s="61" t="n">
        <v>92270</v>
      </c>
      <c r="E282" s="61"/>
      <c r="F282" s="61" t="n">
        <v>3044.96267429043</v>
      </c>
      <c r="G282" s="61" t="n">
        <v>6437.88966609844</v>
      </c>
      <c r="H282" s="61" t="n">
        <v>6320</v>
      </c>
      <c r="I282" s="61" t="n">
        <v>13000</v>
      </c>
      <c r="J282" s="88" t="n">
        <v>36935</v>
      </c>
      <c r="K282" s="76" t="n">
        <v>36936</v>
      </c>
      <c r="L282" s="83" t="n">
        <f aca="false">(VLOOKUP(K282,$A$3:$D$465,2,FALSE())*1000*-1)</f>
        <v>-59870000</v>
      </c>
      <c r="M282" s="30" t="n">
        <f aca="false">VLOOKUP(K282,'NG Summary by Day'!$L$21:$N$480,3,FALSE())</f>
        <v>-59869169.3586492</v>
      </c>
      <c r="N282" s="82" t="n">
        <f aca="false">L282-M282</f>
        <v>-830.641350798309</v>
      </c>
      <c r="O282" s="83" t="n">
        <f aca="false">(VLOOKUP(K282,$A$3:$D$465,3,FALSE()))*1000*-1</f>
        <v>-35516000</v>
      </c>
      <c r="P282" s="30" t="n">
        <f aca="false">VLOOKUP(K282,'Power Summary by Day '!$AL$18:$AO$400,3,FALSE())</f>
        <v>-35488980.6035161</v>
      </c>
      <c r="Q282" s="82" t="n">
        <f aca="false">O282-P282</f>
        <v>-27019.3964838982</v>
      </c>
      <c r="R282" s="83" t="n">
        <f aca="false">(VLOOKUP(K282,'BNK Org Sheet'!$A$2:$D$464,4,FALSE()))*1000*-1</f>
        <v>-88034000</v>
      </c>
      <c r="S282" s="30" t="n">
        <f aca="false">VLOOKUP(K282,CORP!$A$14:$D4804,3,FALSE())</f>
        <v>-86135328.2743804</v>
      </c>
      <c r="T282" s="84" t="n">
        <f aca="false">R282-S282</f>
        <v>-1898671.7256196</v>
      </c>
      <c r="V282" s="83" t="n">
        <f aca="false">(VLOOKUP(K282,'BNK Org Sheet'!$F$2:$I$464,2,FALSE()))*1000</f>
        <v>-27584604.4129348</v>
      </c>
      <c r="W282" s="30" t="n">
        <f aca="false">VLOOKUP(K282,'NG Summary by Day'!$T$20:$W$486,4,FALSE())</f>
        <v>-27584604.4129348</v>
      </c>
      <c r="X282" s="85" t="n">
        <f aca="false">V282-W282</f>
        <v>0</v>
      </c>
      <c r="Y282" s="83" t="n">
        <f aca="false">VLOOKUP(K282,'BNK Org Sheet'!$F$2:$I$464,3,FALSE())*1000</f>
        <v>11215320.3738264</v>
      </c>
      <c r="Z282" s="30" t="n">
        <f aca="false">VLOOKUP(K282,'Power Summary by Day '!$AL$18:$AO$400,4,FALSE())</f>
        <v>11215320.3738264</v>
      </c>
      <c r="AA282" s="82" t="n">
        <f aca="false">Y282-Z282</f>
        <v>0</v>
      </c>
      <c r="AB282" s="83" t="n">
        <f aca="false">VLOOKUP(K282,'BNK Org Sheet'!$F$2:$I$464,4,FALSE())*1000</f>
        <v>-31070000</v>
      </c>
      <c r="AC282" s="30" t="n">
        <f aca="false">VLOOKUP(K282,'NG Summary by Day'!$AG$20:$AJ$532,4,FALSE())</f>
        <v>-22195020.295858</v>
      </c>
      <c r="AD282" s="85" t="n">
        <f aca="false">AB282-AC282</f>
        <v>-8874979.704142</v>
      </c>
    </row>
    <row r="283" customFormat="false" ht="12.75" hidden="false" customHeight="false" outlineLevel="0" collapsed="false">
      <c r="A283" s="48" t="n">
        <v>36934</v>
      </c>
      <c r="B283" s="61" t="n">
        <v>70528</v>
      </c>
      <c r="C283" s="61" t="n">
        <v>37989</v>
      </c>
      <c r="D283" s="61" t="n">
        <v>94057</v>
      </c>
      <c r="E283" s="61"/>
      <c r="F283" s="61" t="n">
        <v>7205.02137113957</v>
      </c>
      <c r="G283" s="61" t="n">
        <v>-7432.16493532983</v>
      </c>
      <c r="H283" s="61" t="n">
        <v>-600</v>
      </c>
      <c r="I283" s="61" t="n">
        <v>10000</v>
      </c>
      <c r="J283" s="88" t="n">
        <v>36936</v>
      </c>
      <c r="K283" s="76" t="n">
        <v>36937</v>
      </c>
      <c r="L283" s="83" t="n">
        <f aca="false">(VLOOKUP(K283,$A$3:$D$465,2,FALSE())*1000*-1)</f>
        <v>-54794000</v>
      </c>
      <c r="M283" s="30" t="n">
        <f aca="false">VLOOKUP(K283,'NG Summary by Day'!$L$21:$N$480,3,FALSE())</f>
        <v>-54793640.74257</v>
      </c>
      <c r="N283" s="82" t="n">
        <f aca="false">L283-M283</f>
        <v>-359.257429994643</v>
      </c>
      <c r="O283" s="83" t="n">
        <f aca="false">(VLOOKUP(K283,$A$3:$D$465,3,FALSE()))*1000*-1</f>
        <v>-27893000</v>
      </c>
      <c r="P283" s="30" t="n">
        <f aca="false">VLOOKUP(K283,'Power Summary by Day '!$AL$18:$AO$400,3,FALSE())</f>
        <v>-27892811.7563883</v>
      </c>
      <c r="Q283" s="82" t="n">
        <f aca="false">O283-P283</f>
        <v>-188.243611697108</v>
      </c>
      <c r="R283" s="83" t="n">
        <f aca="false">(VLOOKUP(K283,'BNK Org Sheet'!$A$2:$D$464,4,FALSE()))*1000*-1</f>
        <v>-72944000</v>
      </c>
      <c r="S283" s="30" t="n">
        <f aca="false">VLOOKUP(K283,CORP!$A$14:$D4805,3,FALSE())</f>
        <v>-70926188.7985861</v>
      </c>
      <c r="T283" s="84" t="n">
        <f aca="false">R283-S283</f>
        <v>-2017811.2014139</v>
      </c>
      <c r="V283" s="83" t="n">
        <f aca="false">(VLOOKUP(K283,'BNK Org Sheet'!$F$2:$I$464,2,FALSE()))*1000</f>
        <v>13188743.0400009</v>
      </c>
      <c r="W283" s="30" t="n">
        <f aca="false">VLOOKUP(K283,'NG Summary by Day'!$T$20:$W$486,4,FALSE())</f>
        <v>13188743.0400009</v>
      </c>
      <c r="X283" s="85" t="n">
        <f aca="false">V283-W283</f>
        <v>0</v>
      </c>
      <c r="Y283" s="83" t="n">
        <f aca="false">VLOOKUP(K283,'BNK Org Sheet'!$F$2:$I$464,3,FALSE())*1000</f>
        <v>-9132139.6340971</v>
      </c>
      <c r="Z283" s="30" t="n">
        <f aca="false">VLOOKUP(K283,'Power Summary by Day '!$AL$18:$AO$400,4,FALSE())</f>
        <v>-9132139.6340971</v>
      </c>
      <c r="AA283" s="82" t="n">
        <f aca="false">Y283-Z283</f>
        <v>0</v>
      </c>
      <c r="AB283" s="83" t="n">
        <f aca="false">VLOOKUP(K283,'BNK Org Sheet'!$F$2:$I$464,4,FALSE())*1000</f>
        <v>25740000</v>
      </c>
      <c r="AC283" s="30" t="n">
        <f aca="false">VLOOKUP(K283,'NG Summary by Day'!$AG$20:$AJ$532,4,FALSE())</f>
        <v>725051.609474185</v>
      </c>
      <c r="AD283" s="85" t="n">
        <f aca="false">AB283-AC283</f>
        <v>25014948.3905258</v>
      </c>
    </row>
    <row r="284" customFormat="false" ht="12.75" hidden="false" customHeight="false" outlineLevel="0" collapsed="false">
      <c r="A284" s="48" t="n">
        <v>36935</v>
      </c>
      <c r="B284" s="61" t="n">
        <v>68460</v>
      </c>
      <c r="C284" s="61" t="n">
        <v>36212</v>
      </c>
      <c r="D284" s="61" t="n">
        <v>93414</v>
      </c>
      <c r="E284" s="61"/>
      <c r="F284" s="61" t="n">
        <v>65550.4580631306</v>
      </c>
      <c r="G284" s="61" t="n">
        <v>10329.3442793245</v>
      </c>
      <c r="H284" s="61" t="n">
        <v>65160</v>
      </c>
      <c r="I284" s="61" t="n">
        <v>69000</v>
      </c>
      <c r="J284" s="88" t="n">
        <v>36937</v>
      </c>
      <c r="K284" s="76" t="n">
        <v>36938</v>
      </c>
      <c r="L284" s="83" t="n">
        <f aca="false">(VLOOKUP(K284,$A$3:$D$465,2,FALSE())*1000*-1)</f>
        <v>-51121000</v>
      </c>
      <c r="M284" s="30" t="n">
        <f aca="false">VLOOKUP(K284,'NG Summary by Day'!$L$21:$N$480,3,FALSE())</f>
        <v>-51120571.7624653</v>
      </c>
      <c r="N284" s="82" t="n">
        <f aca="false">L284-M284</f>
        <v>-428.237534694374</v>
      </c>
      <c r="O284" s="83" t="n">
        <f aca="false">(VLOOKUP(K284,$A$3:$D$465,3,FALSE()))*1000*-1</f>
        <v>-32054000</v>
      </c>
      <c r="P284" s="30" t="n">
        <f aca="false">VLOOKUP(K284,'Power Summary by Day '!$AL$18:$AO$400,3,FALSE())</f>
        <v>-32054034.5311902</v>
      </c>
      <c r="Q284" s="82" t="n">
        <f aca="false">O284-P284</f>
        <v>34.5311901979148</v>
      </c>
      <c r="R284" s="83" t="n">
        <f aca="false">(VLOOKUP(K284,'BNK Org Sheet'!$A$2:$D$464,4,FALSE()))*1000*-1</f>
        <v>-72186000</v>
      </c>
      <c r="S284" s="30" t="n">
        <f aca="false">VLOOKUP(K284,CORP!$A$14:$D4806,3,FALSE())</f>
        <v>-70146994.3793533</v>
      </c>
      <c r="T284" s="84" t="n">
        <f aca="false">R284-S284</f>
        <v>-2039005.6206467</v>
      </c>
      <c r="V284" s="83" t="n">
        <f aca="false">(VLOOKUP(K284,'BNK Org Sheet'!$F$2:$I$464,2,FALSE()))*1000</f>
        <v>19314458.9517666</v>
      </c>
      <c r="W284" s="30" t="n">
        <f aca="false">VLOOKUP(K284,'NG Summary by Day'!$T$20:$W$486,4,FALSE())</f>
        <v>19314458.9517666</v>
      </c>
      <c r="X284" s="85" t="n">
        <f aca="false">V284-W284</f>
        <v>0</v>
      </c>
      <c r="Y284" s="83" t="n">
        <f aca="false">VLOOKUP(K284,'BNK Org Sheet'!$F$2:$I$464,3,FALSE())*1000</f>
        <v>5235892.66900972</v>
      </c>
      <c r="Z284" s="30" t="n">
        <f aca="false">VLOOKUP(K284,'Power Summary by Day '!$AL$18:$AO$400,4,FALSE())</f>
        <v>5235892.66900972</v>
      </c>
      <c r="AA284" s="82" t="n">
        <f aca="false">Y284-Z284</f>
        <v>0</v>
      </c>
      <c r="AB284" s="83" t="n">
        <f aca="false">VLOOKUP(K284,'BNK Org Sheet'!$F$2:$I$464,4,FALSE())*1000</f>
        <v>33530000</v>
      </c>
      <c r="AC284" s="30" t="n">
        <f aca="false">VLOOKUP(K284,'NG Summary by Day'!$AG$20:$AJ$532,4,FALSE())</f>
        <v>26351383.1410217</v>
      </c>
      <c r="AD284" s="85" t="n">
        <f aca="false">AB284-AC284</f>
        <v>7178616.8589783</v>
      </c>
    </row>
    <row r="285" customFormat="false" ht="12.75" hidden="false" customHeight="false" outlineLevel="0" collapsed="false">
      <c r="A285" s="48" t="n">
        <v>36936</v>
      </c>
      <c r="B285" s="61" t="n">
        <v>59870</v>
      </c>
      <c r="C285" s="61" t="n">
        <v>35516</v>
      </c>
      <c r="D285" s="61" t="n">
        <v>88034</v>
      </c>
      <c r="E285" s="61"/>
      <c r="F285" s="61" t="n">
        <v>-27584.6044129348</v>
      </c>
      <c r="G285" s="61" t="n">
        <v>11215.3203738264</v>
      </c>
      <c r="H285" s="61" t="n">
        <v>-31070</v>
      </c>
      <c r="I285" s="61" t="n">
        <v>-19000</v>
      </c>
      <c r="J285" s="88" t="n">
        <v>36938</v>
      </c>
      <c r="K285" s="76" t="n">
        <v>36942</v>
      </c>
      <c r="L285" s="83" t="n">
        <f aca="false">(VLOOKUP(K285,$A$3:$D$465,2,FALSE())*1000*-1)</f>
        <v>-40034000</v>
      </c>
      <c r="M285" s="30" t="n">
        <f aca="false">VLOOKUP(K285,'NG Summary by Day'!$L$21:$N$480,3,FALSE())</f>
        <v>-40033959.9593505</v>
      </c>
      <c r="N285" s="82" t="n">
        <f aca="false">L285-M285</f>
        <v>-40.0406495034695</v>
      </c>
      <c r="O285" s="83" t="n">
        <f aca="false">(VLOOKUP(K285,$A$3:$D$465,3,FALSE()))*1000*-1</f>
        <v>-32700000</v>
      </c>
      <c r="P285" s="30" t="n">
        <f aca="false">VLOOKUP(K285,'Power Summary by Day '!$AL$18:$AO$400,3,FALSE())</f>
        <v>-32699563.7691772</v>
      </c>
      <c r="Q285" s="82" t="n">
        <f aca="false">O285-P285</f>
        <v>-436.23082280159</v>
      </c>
      <c r="R285" s="83" t="n">
        <f aca="false">(VLOOKUP(K285,'BNK Org Sheet'!$A$2:$D$464,4,FALSE()))*1000*-1</f>
        <v>-62262000</v>
      </c>
      <c r="S285" s="30" t="n">
        <f aca="false">VLOOKUP(K285,CORP!$A$14:$D4807,3,FALSE())</f>
        <v>-60360814.0980113</v>
      </c>
      <c r="T285" s="84" t="n">
        <f aca="false">R285-S285</f>
        <v>-1901185.9019887</v>
      </c>
      <c r="V285" s="83" t="n">
        <f aca="false">(VLOOKUP(K285,'BNK Org Sheet'!$F$2:$I$464,2,FALSE()))*1000</f>
        <v>-4943893.28917007</v>
      </c>
      <c r="W285" s="30" t="n">
        <f aca="false">VLOOKUP(K285,'NG Summary by Day'!$T$20:$W$486,4,FALSE())</f>
        <v>-4943893.28917007</v>
      </c>
      <c r="X285" s="85" t="n">
        <f aca="false">V285-W285</f>
        <v>0</v>
      </c>
      <c r="Y285" s="83" t="n">
        <f aca="false">VLOOKUP(K285,'BNK Org Sheet'!$F$2:$I$464,3,FALSE())*1000</f>
        <v>-20479746.9341494</v>
      </c>
      <c r="Z285" s="30" t="n">
        <f aca="false">VLOOKUP(K285,'Power Summary by Day '!$AL$18:$AO$400,4,FALSE())</f>
        <v>-20479746.9341494</v>
      </c>
      <c r="AA285" s="82" t="n">
        <f aca="false">Y285-Z285</f>
        <v>0</v>
      </c>
      <c r="AB285" s="83" t="n">
        <f aca="false">VLOOKUP(K285,'BNK Org Sheet'!$F$2:$I$464,4,FALSE())*1000</f>
        <v>-7330000</v>
      </c>
      <c r="AC285" s="30" t="n">
        <f aca="false">VLOOKUP(K285,'NG Summary by Day'!$AG$20:$AJ$532,4,FALSE())</f>
        <v>-34800260.5516879</v>
      </c>
      <c r="AD285" s="85" t="n">
        <f aca="false">AB285-AC285</f>
        <v>27470260.5516879</v>
      </c>
    </row>
    <row r="286" customFormat="false" ht="12.75" hidden="false" customHeight="false" outlineLevel="0" collapsed="false">
      <c r="A286" s="48" t="n">
        <v>36937</v>
      </c>
      <c r="B286" s="61" t="n">
        <v>54794</v>
      </c>
      <c r="C286" s="61" t="n">
        <v>27893</v>
      </c>
      <c r="D286" s="61" t="n">
        <v>72944</v>
      </c>
      <c r="E286" s="61"/>
      <c r="F286" s="61" t="n">
        <v>13188.7430400009</v>
      </c>
      <c r="G286" s="61" t="n">
        <v>-9132.1396340971</v>
      </c>
      <c r="H286" s="61" t="n">
        <v>25740</v>
      </c>
      <c r="I286" s="61" t="n">
        <v>8000</v>
      </c>
      <c r="J286" s="88" t="n">
        <v>36942</v>
      </c>
      <c r="K286" s="76" t="n">
        <v>36943</v>
      </c>
      <c r="L286" s="83" t="n">
        <f aca="false">(VLOOKUP(K286,$A$3:$D$465,2,FALSE())*1000*-1)</f>
        <v>-25721000</v>
      </c>
      <c r="M286" s="30" t="n">
        <f aca="false">VLOOKUP(K286,'NG Summary by Day'!$L$21:$N$480,3,FALSE())</f>
        <v>-25721169.9966739</v>
      </c>
      <c r="N286" s="82" t="n">
        <f aca="false">L286-M286</f>
        <v>169.996673896909</v>
      </c>
      <c r="O286" s="83" t="n">
        <f aca="false">(VLOOKUP(K286,$A$3:$D$465,3,FALSE()))*1000*-1</f>
        <v>-25561000</v>
      </c>
      <c r="P286" s="30" t="n">
        <f aca="false">VLOOKUP(K286,'Power Summary by Day '!$AL$18:$AO$400,3,FALSE())</f>
        <v>-25647690.1705105</v>
      </c>
      <c r="Q286" s="82" t="n">
        <f aca="false">O286-P286</f>
        <v>86690.1705105007</v>
      </c>
      <c r="R286" s="83" t="n">
        <f aca="false">(VLOOKUP(K286,'BNK Org Sheet'!$A$2:$D$464,4,FALSE()))*1000*-1</f>
        <v>-43590000</v>
      </c>
      <c r="S286" s="30" t="n">
        <f aca="false">VLOOKUP(K286,CORP!$A$14:$D4808,3,FALSE())</f>
        <v>-40684830.3790367</v>
      </c>
      <c r="T286" s="84" t="n">
        <f aca="false">R286-S286</f>
        <v>-2905169.62096331</v>
      </c>
      <c r="V286" s="83" t="n">
        <f aca="false">(VLOOKUP(K286,'BNK Org Sheet'!$F$2:$I$464,2,FALSE()))*1000</f>
        <v>12588314.9200887</v>
      </c>
      <c r="W286" s="30" t="n">
        <f aca="false">VLOOKUP(K286,'NG Summary by Day'!$T$20:$W$486,4,FALSE())</f>
        <v>12588314.9200887</v>
      </c>
      <c r="X286" s="85" t="n">
        <f aca="false">V286-W286</f>
        <v>0</v>
      </c>
      <c r="Y286" s="83" t="n">
        <f aca="false">VLOOKUP(K286,'BNK Org Sheet'!$F$2:$I$464,3,FALSE())*1000</f>
        <v>-6688990.10726113</v>
      </c>
      <c r="Z286" s="30" t="n">
        <f aca="false">VLOOKUP(K286,'Power Summary by Day '!$AL$18:$AO$400,4,FALSE())</f>
        <v>-6688990.10726113</v>
      </c>
      <c r="AA286" s="82" t="n">
        <f aca="false">Y286-Z286</f>
        <v>0</v>
      </c>
      <c r="AB286" s="83" t="n">
        <f aca="false">VLOOKUP(K286,'BNK Org Sheet'!$F$2:$I$464,4,FALSE())*1000</f>
        <v>3280000</v>
      </c>
      <c r="AC286" s="30" t="n">
        <f aca="false">VLOOKUP(K286,'NG Summary by Day'!$AG$20:$AJ$532,4,FALSE())</f>
        <v>4295534.49683343</v>
      </c>
      <c r="AD286" s="85" t="n">
        <f aca="false">AB286-AC286</f>
        <v>-1015534.49683343</v>
      </c>
    </row>
    <row r="287" customFormat="false" ht="12.75" hidden="false" customHeight="false" outlineLevel="0" collapsed="false">
      <c r="A287" s="48" t="n">
        <v>36938</v>
      </c>
      <c r="B287" s="61" t="n">
        <v>51121</v>
      </c>
      <c r="C287" s="61" t="n">
        <v>32054</v>
      </c>
      <c r="D287" s="61" t="n">
        <v>72186</v>
      </c>
      <c r="E287" s="61"/>
      <c r="F287" s="61" t="n">
        <v>19314.4589517666</v>
      </c>
      <c r="G287" s="61" t="n">
        <v>5235.89266900972</v>
      </c>
      <c r="H287" s="61" t="n">
        <v>33530</v>
      </c>
      <c r="I287" s="61" t="n">
        <v>13000</v>
      </c>
      <c r="J287" s="88" t="n">
        <v>36943</v>
      </c>
      <c r="K287" s="76" t="n">
        <v>36944</v>
      </c>
      <c r="L287" s="83" t="n">
        <f aca="false">(VLOOKUP(K287,$A$3:$D$465,2,FALSE())*1000*-1)</f>
        <v>-21008000</v>
      </c>
      <c r="M287" s="30" t="n">
        <f aca="false">VLOOKUP(K287,'NG Summary by Day'!$L$21:$N$480,3,FALSE())</f>
        <v>-21008466.329914</v>
      </c>
      <c r="N287" s="82" t="n">
        <f aca="false">L287-M287</f>
        <v>466.329913999885</v>
      </c>
      <c r="O287" s="83" t="n">
        <f aca="false">(VLOOKUP(K287,$A$3:$D$465,3,FALSE()))*1000*-1</f>
        <v>-28397000</v>
      </c>
      <c r="P287" s="30" t="n">
        <f aca="false">VLOOKUP(K287,'Power Summary by Day '!$AL$18:$AO$400,3,FALSE())</f>
        <v>-28397400.920978</v>
      </c>
      <c r="Q287" s="82" t="n">
        <f aca="false">O287-P287</f>
        <v>400.920977998525</v>
      </c>
      <c r="R287" s="83" t="n">
        <f aca="false">(VLOOKUP(K287,'BNK Org Sheet'!$A$2:$D$464,4,FALSE()))*1000*-1</f>
        <v>-42366000</v>
      </c>
      <c r="S287" s="30" t="n">
        <f aca="false">VLOOKUP(K287,CORP!$A$14:$D4809,3,FALSE())</f>
        <v>-38933310.2989443</v>
      </c>
      <c r="T287" s="84" t="n">
        <f aca="false">R287-S287</f>
        <v>-3432689.7010557</v>
      </c>
      <c r="V287" s="83" t="n">
        <f aca="false">(VLOOKUP(K287,'BNK Org Sheet'!$F$2:$I$464,2,FALSE()))*1000</f>
        <v>-41594835.6924686</v>
      </c>
      <c r="W287" s="30" t="n">
        <f aca="false">VLOOKUP(K287,'NG Summary by Day'!$T$20:$W$486,4,FALSE())</f>
        <v>-41594835.6924686</v>
      </c>
      <c r="X287" s="85" t="n">
        <f aca="false">V287-W287</f>
        <v>0</v>
      </c>
      <c r="Y287" s="83" t="n">
        <f aca="false">VLOOKUP(K287,'BNK Org Sheet'!$F$2:$I$464,3,FALSE())*1000</f>
        <v>-12054281.0687616</v>
      </c>
      <c r="Z287" s="30" t="n">
        <f aca="false">VLOOKUP(K287,'Power Summary by Day '!$AL$18:$AO$400,4,FALSE())</f>
        <v>-12054281.0687616</v>
      </c>
      <c r="AA287" s="82" t="n">
        <f aca="false">Y287-Z287</f>
        <v>0</v>
      </c>
      <c r="AB287" s="83" t="n">
        <f aca="false">VLOOKUP(K287,'BNK Org Sheet'!$F$2:$I$464,4,FALSE())*1000</f>
        <v>-58140000</v>
      </c>
      <c r="AC287" s="30" t="n">
        <f aca="false">VLOOKUP(K287,'NG Summary by Day'!$AG$20:$AJ$532,4,FALSE())</f>
        <v>-58356715.0881707</v>
      </c>
      <c r="AD287" s="85" t="n">
        <f aca="false">AB287-AC287</f>
        <v>216715.0881707</v>
      </c>
    </row>
    <row r="288" customFormat="false" ht="12.75" hidden="false" customHeight="false" outlineLevel="0" collapsed="false">
      <c r="A288" s="48" t="n">
        <v>36942</v>
      </c>
      <c r="B288" s="61" t="n">
        <v>40034</v>
      </c>
      <c r="C288" s="61" t="n">
        <v>32700</v>
      </c>
      <c r="D288" s="61" t="n">
        <v>62262</v>
      </c>
      <c r="E288" s="61"/>
      <c r="F288" s="61" t="n">
        <v>-4943.89328917007</v>
      </c>
      <c r="G288" s="61" t="n">
        <v>-20479.7469341494</v>
      </c>
      <c r="H288" s="61" t="n">
        <v>-7330</v>
      </c>
      <c r="I288" s="61" t="n">
        <v>2000</v>
      </c>
      <c r="J288" s="88" t="n">
        <v>36944</v>
      </c>
      <c r="K288" s="76" t="n">
        <v>36945</v>
      </c>
      <c r="L288" s="83" t="n">
        <f aca="false">(VLOOKUP(K288,$A$3:$D$465,2,FALSE())*1000*-1)</f>
        <v>-22042000</v>
      </c>
      <c r="M288" s="30" t="n">
        <f aca="false">VLOOKUP(K288,'NG Summary by Day'!$L$21:$N$480,3,FALSE())</f>
        <v>-22041985.7060991</v>
      </c>
      <c r="N288" s="82" t="n">
        <f aca="false">L288-M288</f>
        <v>-14.2939009033144</v>
      </c>
      <c r="O288" s="83" t="n">
        <f aca="false">(VLOOKUP(K288,$A$3:$D$465,3,FALSE()))*1000*-1</f>
        <v>-30569000</v>
      </c>
      <c r="P288" s="30" t="n">
        <f aca="false">VLOOKUP(K288,'Power Summary by Day '!$AL$18:$AO$400,3,FALSE())</f>
        <v>-27875399.5636796</v>
      </c>
      <c r="Q288" s="82" t="n">
        <f aca="false">O288-P288</f>
        <v>-2693600.4363204</v>
      </c>
      <c r="R288" s="83" t="n">
        <f aca="false">(VLOOKUP(K288,'BNK Org Sheet'!$A$2:$D$464,4,FALSE()))*1000*-1</f>
        <v>-43460000</v>
      </c>
      <c r="S288" s="30" t="n">
        <f aca="false">VLOOKUP(K288,CORP!$A$14:$D4810,3,FALSE())</f>
        <v>-37124600.3806859</v>
      </c>
      <c r="T288" s="84" t="n">
        <f aca="false">R288-S288</f>
        <v>-6335399.6193141</v>
      </c>
      <c r="V288" s="83" t="n">
        <f aca="false">(VLOOKUP(K288,'BNK Org Sheet'!$F$2:$I$464,2,FALSE()))*1000</f>
        <v>-10246267.7822587</v>
      </c>
      <c r="W288" s="30" t="n">
        <f aca="false">VLOOKUP(K288,'NG Summary by Day'!$T$20:$W$486,4,FALSE())</f>
        <v>-10246267.7822587</v>
      </c>
      <c r="X288" s="85" t="n">
        <f aca="false">V288-W288</f>
        <v>0</v>
      </c>
      <c r="Y288" s="83" t="n">
        <f aca="false">VLOOKUP(K288,'BNK Org Sheet'!$F$2:$I$464,3,FALSE())*1000</f>
        <v>5476651.43971576</v>
      </c>
      <c r="Z288" s="30" t="n">
        <f aca="false">VLOOKUP(K288,'Power Summary by Day '!$AL$18:$AO$400,4,FALSE())</f>
        <v>5476651.43971576</v>
      </c>
      <c r="AA288" s="82" t="n">
        <f aca="false">Y288-Z288</f>
        <v>0</v>
      </c>
      <c r="AB288" s="83" t="n">
        <f aca="false">VLOOKUP(K288,'BNK Org Sheet'!$F$2:$I$464,4,FALSE())*1000</f>
        <v>-5340000</v>
      </c>
      <c r="AC288" s="30" t="n">
        <f aca="false">VLOOKUP(K288,'NG Summary by Day'!$AG$20:$AJ$532,4,FALSE())</f>
        <v>-12372469.4723316</v>
      </c>
      <c r="AD288" s="85" t="n">
        <f aca="false">AB288-AC288</f>
        <v>7032469.4723316</v>
      </c>
    </row>
    <row r="289" customFormat="false" ht="12.75" hidden="false" customHeight="false" outlineLevel="0" collapsed="false">
      <c r="A289" s="48" t="n">
        <v>36943</v>
      </c>
      <c r="B289" s="61" t="n">
        <v>25721</v>
      </c>
      <c r="C289" s="61" t="n">
        <v>25561</v>
      </c>
      <c r="D289" s="61" t="n">
        <v>43590</v>
      </c>
      <c r="E289" s="61"/>
      <c r="F289" s="61" t="n">
        <v>12588.3149200887</v>
      </c>
      <c r="G289" s="61" t="n">
        <v>-6688.99010726113</v>
      </c>
      <c r="H289" s="61" t="n">
        <v>3280</v>
      </c>
      <c r="I289" s="61" t="n">
        <v>4000</v>
      </c>
      <c r="J289" s="88" t="n">
        <v>36945</v>
      </c>
      <c r="K289" s="76" t="n">
        <v>36948</v>
      </c>
      <c r="L289" s="83" t="n">
        <f aca="false">(VLOOKUP(K289,$A$3:$D$465,2,FALSE())*1000*-1)</f>
        <v>-21997000</v>
      </c>
      <c r="M289" s="30" t="n">
        <f aca="false">VLOOKUP(K289,'NG Summary by Day'!$L$21:$N$480,3,FALSE())</f>
        <v>-21997329.0667026</v>
      </c>
      <c r="N289" s="82" t="n">
        <f aca="false">L289-M289</f>
        <v>329.066702596843</v>
      </c>
      <c r="O289" s="83" t="n">
        <f aca="false">(VLOOKUP(K289,$A$3:$D$465,3,FALSE()))*1000*-1</f>
        <v>-27693000</v>
      </c>
      <c r="P289" s="30" t="n">
        <f aca="false">VLOOKUP(K289,'Power Summary by Day '!$AL$18:$AO$400,3,FALSE())</f>
        <v>-27692581.3556031</v>
      </c>
      <c r="Q289" s="82" t="n">
        <f aca="false">O289-P289</f>
        <v>-418.644396901131</v>
      </c>
      <c r="R289" s="83" t="n">
        <f aca="false">(VLOOKUP(K289,'BNK Org Sheet'!$A$2:$D$464,4,FALSE()))*1000*-1</f>
        <v>-44766000</v>
      </c>
      <c r="S289" s="30" t="n">
        <f aca="false">VLOOKUP(K289,CORP!$A$14:$D4811,3,FALSE())</f>
        <v>-41310678.4820447</v>
      </c>
      <c r="T289" s="84" t="n">
        <f aca="false">R289-S289</f>
        <v>-3455321.5179553</v>
      </c>
      <c r="V289" s="83" t="n">
        <f aca="false">(VLOOKUP(K289,'BNK Org Sheet'!$F$2:$I$464,2,FALSE()))*1000</f>
        <v>-8505792.5990792</v>
      </c>
      <c r="W289" s="30" t="n">
        <f aca="false">VLOOKUP(K289,'NG Summary by Day'!$T$20:$W$486,4,FALSE())</f>
        <v>-8505792.5990792</v>
      </c>
      <c r="X289" s="85" t="n">
        <f aca="false">V289-W289</f>
        <v>0</v>
      </c>
      <c r="Y289" s="83" t="n">
        <f aca="false">VLOOKUP(K289,'BNK Org Sheet'!$F$2:$I$464,3,FALSE())*1000</f>
        <v>-10573846.8282568</v>
      </c>
      <c r="Z289" s="30" t="n">
        <f aca="false">VLOOKUP(K289,'Power Summary by Day '!$AL$18:$AO$400,4,FALSE())</f>
        <v>-10573846.8282568</v>
      </c>
      <c r="AA289" s="82" t="n">
        <f aca="false">Y289-Z289</f>
        <v>0</v>
      </c>
      <c r="AB289" s="83" t="n">
        <f aca="false">VLOOKUP(K289,'BNK Org Sheet'!$F$2:$I$464,4,FALSE())*1000</f>
        <v>-30040000</v>
      </c>
      <c r="AC289" s="30" t="n">
        <f aca="false">VLOOKUP(K289,'NG Summary by Day'!$AG$20:$AJ$532,4,FALSE())</f>
        <v>-31886925.8868211</v>
      </c>
      <c r="AD289" s="85" t="n">
        <f aca="false">AB289-AC289</f>
        <v>1846925.8868211</v>
      </c>
    </row>
    <row r="290" customFormat="false" ht="12.75" hidden="false" customHeight="false" outlineLevel="0" collapsed="false">
      <c r="A290" s="48" t="n">
        <v>36944</v>
      </c>
      <c r="B290" s="61" t="n">
        <v>21008</v>
      </c>
      <c r="C290" s="61" t="n">
        <v>28397</v>
      </c>
      <c r="D290" s="61" t="n">
        <v>42366</v>
      </c>
      <c r="E290" s="61"/>
      <c r="F290" s="61" t="n">
        <v>-41594.8356924686</v>
      </c>
      <c r="G290" s="61" t="n">
        <v>-12054.2810687616</v>
      </c>
      <c r="H290" s="61" t="n">
        <v>-58140</v>
      </c>
      <c r="I290" s="61" t="n">
        <v>-45000</v>
      </c>
      <c r="J290" s="88" t="n">
        <v>36948</v>
      </c>
      <c r="K290" s="76" t="n">
        <v>36949</v>
      </c>
      <c r="L290" s="83" t="n">
        <f aca="false">(VLOOKUP(K290,$A$3:$D$465,2,FALSE())*1000*-1)</f>
        <v>-29852000</v>
      </c>
      <c r="M290" s="30" t="n">
        <f aca="false">VLOOKUP(K290,'NG Summary by Day'!$L$21:$N$480,3,FALSE())</f>
        <v>-29851959.1172818</v>
      </c>
      <c r="N290" s="82" t="n">
        <f aca="false">L290-M290</f>
        <v>-40.8827182017267</v>
      </c>
      <c r="O290" s="83" t="n">
        <f aca="false">(VLOOKUP(K290,$A$3:$D$465,3,FALSE()))*1000*-1</f>
        <v>-29508000</v>
      </c>
      <c r="P290" s="30" t="n">
        <f aca="false">VLOOKUP(K290,'Power Summary by Day '!$AL$18:$AO$400,3,FALSE())</f>
        <v>-29507879.944138</v>
      </c>
      <c r="Q290" s="82" t="n">
        <f aca="false">O290-P290</f>
        <v>-120.055862002075</v>
      </c>
      <c r="R290" s="83" t="n">
        <f aca="false">(VLOOKUP(K290,'BNK Org Sheet'!$A$2:$D$464,4,FALSE()))*1000*-1</f>
        <v>-51292000</v>
      </c>
      <c r="S290" s="30" t="n">
        <f aca="false">VLOOKUP(K290,CORP!$A$14:$D4812,3,FALSE())</f>
        <v>-48398790.8525649</v>
      </c>
      <c r="T290" s="84" t="n">
        <f aca="false">R290-S290</f>
        <v>-2893209.1474351</v>
      </c>
      <c r="V290" s="83" t="n">
        <f aca="false">(VLOOKUP(K290,'BNK Org Sheet'!$F$2:$I$464,2,FALSE()))*1000</f>
        <v>1882118.03105835</v>
      </c>
      <c r="W290" s="30" t="n">
        <f aca="false">VLOOKUP(K290,'NG Summary by Day'!$T$20:$W$486,4,FALSE())</f>
        <v>1882118.03105835</v>
      </c>
      <c r="X290" s="85" t="n">
        <f aca="false">V290-W290</f>
        <v>0</v>
      </c>
      <c r="Y290" s="83" t="n">
        <f aca="false">VLOOKUP(K290,'BNK Org Sheet'!$F$2:$I$464,3,FALSE())*1000</f>
        <v>4088782.32222987</v>
      </c>
      <c r="Z290" s="30" t="n">
        <f aca="false">VLOOKUP(K290,'Power Summary by Day '!$AL$18:$AO$400,4,FALSE())</f>
        <v>4088782.32222987</v>
      </c>
      <c r="AA290" s="82" t="n">
        <f aca="false">Y290-Z290</f>
        <v>0</v>
      </c>
      <c r="AB290" s="83" t="n">
        <f aca="false">VLOOKUP(K290,'BNK Org Sheet'!$F$2:$I$464,4,FALSE())*1000</f>
        <v>7560000</v>
      </c>
      <c r="AC290" s="30" t="n">
        <f aca="false">VLOOKUP(K290,'NG Summary by Day'!$AG$20:$AJ$532,4,FALSE())</f>
        <v>4380694.64620243</v>
      </c>
      <c r="AD290" s="85" t="n">
        <f aca="false">AB290-AC290</f>
        <v>3179305.35379757</v>
      </c>
    </row>
    <row r="291" customFormat="false" ht="12.75" hidden="false" customHeight="false" outlineLevel="0" collapsed="false">
      <c r="A291" s="48" t="n">
        <v>36945</v>
      </c>
      <c r="B291" s="61" t="n">
        <v>22042</v>
      </c>
      <c r="C291" s="61" t="n">
        <v>30569</v>
      </c>
      <c r="D291" s="61" t="n">
        <v>43460</v>
      </c>
      <c r="E291" s="61"/>
      <c r="F291" s="61" t="n">
        <v>-10246.2677822587</v>
      </c>
      <c r="G291" s="61" t="n">
        <v>5476.65143971576</v>
      </c>
      <c r="H291" s="61" t="n">
        <v>-5340</v>
      </c>
      <c r="I291" s="61" t="n">
        <v>13000</v>
      </c>
      <c r="J291" s="88" t="n">
        <v>36949</v>
      </c>
      <c r="K291" s="76" t="n">
        <v>36950</v>
      </c>
      <c r="L291" s="83" t="n">
        <f aca="false">(VLOOKUP(K291,$A$3:$D$465,2,FALSE())*1000*-1)</f>
        <v>-44708000</v>
      </c>
      <c r="M291" s="30" t="n">
        <f aca="false">VLOOKUP(K291,'NG Summary by Day'!$L$21:$N$480,3,FALSE())</f>
        <v>-44707559.9471843</v>
      </c>
      <c r="N291" s="82" t="n">
        <f aca="false">L291-M291</f>
        <v>-440.052815705538</v>
      </c>
      <c r="O291" s="83" t="n">
        <f aca="false">(VLOOKUP(K291,$A$3:$D$465,3,FALSE()))*1000*-1</f>
        <v>-32778000</v>
      </c>
      <c r="P291" s="30" t="n">
        <f aca="false">VLOOKUP(K291,'Power Summary by Day '!$AL$18:$AO$400,3,FALSE())</f>
        <v>-32777979.5537843</v>
      </c>
      <c r="Q291" s="82" t="n">
        <f aca="false">O291-P291</f>
        <v>-20.4462157003582</v>
      </c>
      <c r="R291" s="83" t="n">
        <f aca="false">(VLOOKUP(K291,'BNK Org Sheet'!$A$2:$D$464,4,FALSE()))*1000*-1</f>
        <v>-64846000</v>
      </c>
      <c r="S291" s="30" t="n">
        <f aca="false">VLOOKUP(K291,CORP!$A$14:$D4813,3,FALSE())</f>
        <v>-62618749.4779746</v>
      </c>
      <c r="T291" s="84" t="n">
        <f aca="false">R291-S291</f>
        <v>-2227250.5220254</v>
      </c>
      <c r="V291" s="83" t="n">
        <f aca="false">(VLOOKUP(K291,'BNK Org Sheet'!$F$2:$I$464,2,FALSE()))*1000</f>
        <v>-29598321.1474388</v>
      </c>
      <c r="W291" s="30" t="n">
        <f aca="false">VLOOKUP(K291,'NG Summary by Day'!$T$20:$W$486,4,FALSE())</f>
        <v>-29598321.1474388</v>
      </c>
      <c r="X291" s="85" t="n">
        <f aca="false">V291-W291</f>
        <v>0</v>
      </c>
      <c r="Y291" s="83" t="n">
        <f aca="false">VLOOKUP(K291,'BNK Org Sheet'!$F$2:$I$464,3,FALSE())*1000</f>
        <v>-2327208.42550895</v>
      </c>
      <c r="Z291" s="30" t="n">
        <f aca="false">VLOOKUP(K291,'Power Summary by Day '!$AL$18:$AO$400,4,FALSE())</f>
        <v>-2327208.42550895</v>
      </c>
      <c r="AA291" s="82" t="n">
        <f aca="false">Y291-Z291</f>
        <v>0</v>
      </c>
      <c r="AB291" s="83" t="n">
        <f aca="false">VLOOKUP(K291,'BNK Org Sheet'!$F$2:$I$464,4,FALSE())*1000</f>
        <v>-36100000</v>
      </c>
      <c r="AC291" s="30" t="n">
        <f aca="false">VLOOKUP(K291,'NG Summary by Day'!$AG$20:$AJ$532,4,FALSE())</f>
        <v>-41922309.3769964</v>
      </c>
      <c r="AD291" s="85" t="n">
        <f aca="false">AB291-AC291</f>
        <v>5822309.37699641</v>
      </c>
    </row>
    <row r="292" customFormat="false" ht="12.75" hidden="false" customHeight="false" outlineLevel="0" collapsed="false">
      <c r="A292" s="48" t="n">
        <v>36948</v>
      </c>
      <c r="B292" s="61" t="n">
        <v>21997</v>
      </c>
      <c r="C292" s="61" t="n">
        <v>27693</v>
      </c>
      <c r="D292" s="61" t="n">
        <v>44766</v>
      </c>
      <c r="E292" s="61"/>
      <c r="F292" s="61" t="n">
        <v>-8505.7925990792</v>
      </c>
      <c r="G292" s="61" t="n">
        <v>-10573.8468282568</v>
      </c>
      <c r="H292" s="61" t="n">
        <v>-30040</v>
      </c>
      <c r="I292" s="61" t="n">
        <v>13000</v>
      </c>
      <c r="J292" s="88" t="n">
        <v>36950</v>
      </c>
      <c r="K292" s="76" t="n">
        <v>36951</v>
      </c>
      <c r="L292" s="83" t="n">
        <f aca="false">(VLOOKUP(K292,$A$3:$D$465,2,FALSE())*1000*-1)</f>
        <v>-44082000</v>
      </c>
      <c r="M292" s="30" t="n">
        <f aca="false">VLOOKUP(K292,'NG Summary by Day'!$L$21:$N$480,3,FALSE())</f>
        <v>-44082403.6776233</v>
      </c>
      <c r="N292" s="82" t="n">
        <f aca="false">L292-M292</f>
        <v>403.677623294294</v>
      </c>
      <c r="O292" s="83" t="n">
        <f aca="false">(VLOOKUP(K292,$A$3:$D$465,3,FALSE()))*1000*-1</f>
        <v>-30922000</v>
      </c>
      <c r="P292" s="30" t="n">
        <f aca="false">VLOOKUP(K292,'Power Summary by Day '!$AL$18:$AO$400,3,FALSE())</f>
        <v>-30922188.9561089</v>
      </c>
      <c r="Q292" s="82" t="n">
        <f aca="false">O292-P292</f>
        <v>188.956108897924</v>
      </c>
      <c r="R292" s="83" t="n">
        <f aca="false">(VLOOKUP(K292,'BNK Org Sheet'!$A$2:$D$464,4,FALSE()))*1000*-1</f>
        <v>-60077000</v>
      </c>
      <c r="S292" s="30" t="n">
        <f aca="false">VLOOKUP(K292,CORP!$A$14:$D4814,3,FALSE())</f>
        <v>-57671916.7217207</v>
      </c>
      <c r="T292" s="84" t="n">
        <f aca="false">R292-S292</f>
        <v>-2405083.2782793</v>
      </c>
      <c r="V292" s="83" t="n">
        <f aca="false">(VLOOKUP(K292,'BNK Org Sheet'!$F$2:$I$464,2,FALSE()))*1000</f>
        <v>-16981012.5256336</v>
      </c>
      <c r="W292" s="30" t="n">
        <f aca="false">VLOOKUP(K292,'NG Summary by Day'!$T$20:$W$486,4,FALSE())</f>
        <v>-16981012.5256336</v>
      </c>
      <c r="X292" s="85" t="n">
        <f aca="false">V292-W292</f>
        <v>0</v>
      </c>
      <c r="Y292" s="83" t="n">
        <f aca="false">VLOOKUP(K292,'BNK Org Sheet'!$F$2:$I$464,3,FALSE())*1000</f>
        <v>14373585.2646603</v>
      </c>
      <c r="Z292" s="30" t="n">
        <f aca="false">VLOOKUP(K292,'Power Summary by Day '!$AL$18:$AO$400,4,FALSE())</f>
        <v>14373585.2646603</v>
      </c>
      <c r="AA292" s="82" t="n">
        <f aca="false">Y292-Z292</f>
        <v>0</v>
      </c>
      <c r="AB292" s="83" t="n">
        <f aca="false">VLOOKUP(K292,'BNK Org Sheet'!$F$2:$I$464,4,FALSE())*1000</f>
        <v>3820000</v>
      </c>
      <c r="AC292" s="30" t="n">
        <f aca="false">VLOOKUP(K292,'NG Summary by Day'!$AG$20:$AJ$532,4,FALSE())</f>
        <v>5751694.07688246</v>
      </c>
      <c r="AD292" s="85" t="n">
        <f aca="false">AB292-AC292</f>
        <v>-1931694.07688246</v>
      </c>
    </row>
    <row r="293" customFormat="false" ht="12.75" hidden="false" customHeight="false" outlineLevel="0" collapsed="false">
      <c r="A293" s="48" t="n">
        <v>36949</v>
      </c>
      <c r="B293" s="61" t="n">
        <v>29852</v>
      </c>
      <c r="C293" s="61" t="n">
        <v>29508</v>
      </c>
      <c r="D293" s="61" t="n">
        <v>51292</v>
      </c>
      <c r="E293" s="61"/>
      <c r="F293" s="61" t="n">
        <v>1882.11803105835</v>
      </c>
      <c r="G293" s="61" t="n">
        <v>4088.78232222987</v>
      </c>
      <c r="H293" s="61" t="n">
        <v>7560</v>
      </c>
      <c r="I293" s="61" t="n">
        <v>14000</v>
      </c>
      <c r="J293" s="88" t="n">
        <v>36951</v>
      </c>
      <c r="K293" s="76" t="n">
        <v>36952</v>
      </c>
      <c r="L293" s="83" t="n">
        <f aca="false">(VLOOKUP(K293,$A$3:$D$465,2,FALSE())*1000*-1)</f>
        <v>-41597000</v>
      </c>
      <c r="M293" s="30" t="n">
        <f aca="false">VLOOKUP(K293,'NG Summary by Day'!$L$21:$N$480,3,FALSE())</f>
        <v>-41597005.1682885</v>
      </c>
      <c r="N293" s="82" t="n">
        <f aca="false">L293-M293</f>
        <v>5.1682884991169</v>
      </c>
      <c r="O293" s="83" t="n">
        <f aca="false">(VLOOKUP(K293,$A$3:$D$465,3,FALSE()))*1000*-1</f>
        <v>-29257000</v>
      </c>
      <c r="P293" s="30" t="n">
        <f aca="false">VLOOKUP(K293,'Power Summary by Day '!$AL$18:$AO$400,3,FALSE())</f>
        <v>-29256761.3860975</v>
      </c>
      <c r="Q293" s="82" t="n">
        <f aca="false">O293-P293</f>
        <v>-238.613902501762</v>
      </c>
      <c r="R293" s="83" t="n">
        <f aca="false">(VLOOKUP(K293,'BNK Org Sheet'!$A$2:$D$464,4,FALSE()))*1000*-1</f>
        <v>-58564000</v>
      </c>
      <c r="S293" s="30" t="n">
        <f aca="false">VLOOKUP(K293,CORP!$A$14:$D4815,3,FALSE())</f>
        <v>-56030783.9055226</v>
      </c>
      <c r="T293" s="84" t="n">
        <f aca="false">R293-S293</f>
        <v>-2533216.0944774</v>
      </c>
      <c r="V293" s="83" t="n">
        <f aca="false">(VLOOKUP(K293,'BNK Org Sheet'!$F$2:$I$464,2,FALSE()))*1000</f>
        <v>8063938.04858764</v>
      </c>
      <c r="W293" s="30" t="n">
        <f aca="false">VLOOKUP(K293,'NG Summary by Day'!$T$20:$W$486,4,FALSE())</f>
        <v>8063938.04858764</v>
      </c>
      <c r="X293" s="85" t="n">
        <f aca="false">V293-W293</f>
        <v>0</v>
      </c>
      <c r="Y293" s="83" t="n">
        <f aca="false">VLOOKUP(K293,'BNK Org Sheet'!$F$2:$I$464,3,FALSE())*1000</f>
        <v>6154657.65293973</v>
      </c>
      <c r="Z293" s="30" t="n">
        <f aca="false">VLOOKUP(K293,'Power Summary by Day '!$AL$18:$AO$400,4,FALSE())</f>
        <v>6154657.65293973</v>
      </c>
      <c r="AA293" s="82" t="n">
        <f aca="false">Y293-Z293</f>
        <v>0</v>
      </c>
      <c r="AB293" s="83" t="n">
        <f aca="false">VLOOKUP(K293,'BNK Org Sheet'!$F$2:$I$464,4,FALSE())*1000</f>
        <v>16400000</v>
      </c>
      <c r="AC293" s="30" t="n">
        <f aca="false">VLOOKUP(K293,'NG Summary by Day'!$AG$20:$AJ$532,4,FALSE())</f>
        <v>14836452.9406731</v>
      </c>
      <c r="AD293" s="85" t="n">
        <f aca="false">AB293-AC293</f>
        <v>1563547.0593269</v>
      </c>
    </row>
    <row r="294" customFormat="false" ht="12.75" hidden="false" customHeight="false" outlineLevel="0" collapsed="false">
      <c r="A294" s="48" t="n">
        <v>36950</v>
      </c>
      <c r="B294" s="61" t="n">
        <v>44708</v>
      </c>
      <c r="C294" s="61" t="n">
        <v>32778</v>
      </c>
      <c r="D294" s="61" t="n">
        <v>64846</v>
      </c>
      <c r="E294" s="61"/>
      <c r="F294" s="61" t="n">
        <v>-29598.3211474388</v>
      </c>
      <c r="G294" s="61" t="n">
        <v>-2327.20842550895</v>
      </c>
      <c r="H294" s="61" t="n">
        <v>-36100</v>
      </c>
      <c r="I294" s="61" t="n">
        <v>-13000</v>
      </c>
      <c r="J294" s="88" t="n">
        <v>36952</v>
      </c>
      <c r="K294" s="76" t="n">
        <v>36955</v>
      </c>
      <c r="L294" s="83" t="n">
        <f aca="false">(VLOOKUP(K294,$A$3:$D$465,2,FALSE())*1000*-1)</f>
        <v>-45206000</v>
      </c>
      <c r="M294" s="30" t="n">
        <f aca="false">VLOOKUP(K294,'NG Summary by Day'!$L$21:$N$480,3,FALSE())</f>
        <v>-45206138.1063663</v>
      </c>
      <c r="N294" s="82" t="n">
        <f aca="false">L294-M294</f>
        <v>138.106366299093</v>
      </c>
      <c r="O294" s="83" t="n">
        <f aca="false">(VLOOKUP(K294,$A$3:$D$465,3,FALSE()))*1000*-1</f>
        <v>-27024000</v>
      </c>
      <c r="P294" s="30" t="n">
        <f aca="false">VLOOKUP(K294,'Power Summary by Day '!$AL$18:$AO$400,3,FALSE())</f>
        <v>-27023814.1377531</v>
      </c>
      <c r="Q294" s="82" t="n">
        <f aca="false">O294-P294</f>
        <v>-185.862246900797</v>
      </c>
      <c r="R294" s="83" t="n">
        <f aca="false">(VLOOKUP(K294,'BNK Org Sheet'!$A$2:$D$464,4,FALSE()))*1000*-1</f>
        <v>-59612000</v>
      </c>
      <c r="S294" s="30" t="n">
        <f aca="false">VLOOKUP(K294,CORP!$A$14:$D4816,3,FALSE())</f>
        <v>-57126287.6217638</v>
      </c>
      <c r="T294" s="84" t="n">
        <f aca="false">R294-S294</f>
        <v>-2485712.3782362</v>
      </c>
      <c r="V294" s="83" t="n">
        <f aca="false">(VLOOKUP(K294,'BNK Org Sheet'!$F$2:$I$464,2,FALSE()))*1000</f>
        <v>17080299.5760357</v>
      </c>
      <c r="W294" s="30" t="n">
        <f aca="false">VLOOKUP(K294,'NG Summary by Day'!$T$20:$W$486,4,FALSE())</f>
        <v>17080299.5760357</v>
      </c>
      <c r="X294" s="85" t="n">
        <f aca="false">V294-W294</f>
        <v>0</v>
      </c>
      <c r="Y294" s="83" t="n">
        <f aca="false">VLOOKUP(K294,'BNK Org Sheet'!$F$2:$I$464,3,FALSE())*1000</f>
        <v>41718391.0887377</v>
      </c>
      <c r="Z294" s="30" t="n">
        <f aca="false">VLOOKUP(K294,'Power Summary by Day '!$AL$18:$AO$400,4,FALSE())</f>
        <v>41718391.0887377</v>
      </c>
      <c r="AA294" s="82" t="n">
        <f aca="false">Y294-Z294</f>
        <v>0</v>
      </c>
      <c r="AB294" s="83" t="n">
        <f aca="false">VLOOKUP(K294,'BNK Org Sheet'!$F$2:$I$464,4,FALSE())*1000</f>
        <v>56290000</v>
      </c>
      <c r="AC294" s="30" t="n">
        <f aca="false">VLOOKUP(K294,'NG Summary by Day'!$AG$20:$AJ$532,4,FALSE())</f>
        <v>60608649.8826759</v>
      </c>
      <c r="AD294" s="85" t="n">
        <f aca="false">AB294-AC294</f>
        <v>-4318649.8826759</v>
      </c>
    </row>
    <row r="295" customFormat="false" ht="12.75" hidden="false" customHeight="false" outlineLevel="0" collapsed="false">
      <c r="A295" s="48" t="n">
        <v>36951</v>
      </c>
      <c r="B295" s="61" t="n">
        <v>44082</v>
      </c>
      <c r="C295" s="61" t="n">
        <v>30922</v>
      </c>
      <c r="D295" s="61" t="n">
        <v>60077</v>
      </c>
      <c r="E295" s="61"/>
      <c r="F295" s="61" t="n">
        <v>-16981.0125256336</v>
      </c>
      <c r="G295" s="61" t="n">
        <v>14373.5852646603</v>
      </c>
      <c r="H295" s="61" t="n">
        <v>3820</v>
      </c>
      <c r="I295" s="61" t="n">
        <v>-14000</v>
      </c>
      <c r="J295" s="88" t="n">
        <v>36955</v>
      </c>
      <c r="K295" s="76" t="n">
        <v>36956</v>
      </c>
      <c r="L295" s="83" t="n">
        <f aca="false">(VLOOKUP(K295,$A$3:$D$465,2,FALSE())*1000*-1)</f>
        <v>-40433000</v>
      </c>
      <c r="M295" s="30" t="n">
        <f aca="false">VLOOKUP(K295,'NG Summary by Day'!$L$21:$N$480,3,FALSE())</f>
        <v>-40433470.7699983</v>
      </c>
      <c r="N295" s="82" t="n">
        <f aca="false">L295-M295</f>
        <v>470.769998304546</v>
      </c>
      <c r="O295" s="83" t="n">
        <f aca="false">(VLOOKUP(K295,$A$3:$D$465,3,FALSE()))*1000*-1</f>
        <v>-28299000</v>
      </c>
      <c r="P295" s="30" t="n">
        <f aca="false">VLOOKUP(K295,'Power Summary by Day '!$AL$18:$AO$400,3,FALSE())</f>
        <v>-28299178.4706147</v>
      </c>
      <c r="Q295" s="82" t="n">
        <f aca="false">O295-P295</f>
        <v>178.470614697784</v>
      </c>
      <c r="R295" s="83" t="n">
        <f aca="false">(VLOOKUP(K295,'BNK Org Sheet'!$A$2:$D$464,4,FALSE()))*1000*-1</f>
        <v>-57280000</v>
      </c>
      <c r="S295" s="30" t="n">
        <f aca="false">VLOOKUP(K295,CORP!$A$14:$D4817,3,FALSE())</f>
        <v>-54711825.8137082</v>
      </c>
      <c r="T295" s="84" t="n">
        <f aca="false">R295-S295</f>
        <v>-2568174.1862918</v>
      </c>
      <c r="V295" s="83" t="n">
        <f aca="false">(VLOOKUP(K295,'BNK Org Sheet'!$F$2:$I$464,2,FALSE()))*1000</f>
        <v>-1097425.64778854</v>
      </c>
      <c r="W295" s="30" t="n">
        <f aca="false">VLOOKUP(K295,'NG Summary by Day'!$T$20:$W$486,4,FALSE())</f>
        <v>-1097425.64778854</v>
      </c>
      <c r="X295" s="85" t="n">
        <f aca="false">V295-W295</f>
        <v>0</v>
      </c>
      <c r="Y295" s="83" t="n">
        <f aca="false">VLOOKUP(K295,'BNK Org Sheet'!$F$2:$I$464,3,FALSE())*1000</f>
        <v>-2427459.49619028</v>
      </c>
      <c r="Z295" s="30" t="n">
        <f aca="false">VLOOKUP(K295,'Power Summary by Day '!$AL$18:$AO$400,4,FALSE())</f>
        <v>-2427459.49619028</v>
      </c>
      <c r="AA295" s="82" t="n">
        <f aca="false">Y295-Z295</f>
        <v>0</v>
      </c>
      <c r="AB295" s="83" t="n">
        <f aca="false">VLOOKUP(K295,'BNK Org Sheet'!$F$2:$I$464,4,FALSE())*1000</f>
        <v>-3210000</v>
      </c>
      <c r="AC295" s="30" t="n">
        <f aca="false">VLOOKUP(K295,'NG Summary by Day'!$AG$20:$AJ$532,4,FALSE())</f>
        <v>-14301902.3185054</v>
      </c>
      <c r="AD295" s="85" t="n">
        <f aca="false">AB295-AC295</f>
        <v>11091902.3185054</v>
      </c>
    </row>
    <row r="296" customFormat="false" ht="12.75" hidden="false" customHeight="false" outlineLevel="0" collapsed="false">
      <c r="A296" s="48" t="n">
        <v>36952</v>
      </c>
      <c r="B296" s="61" t="n">
        <v>41597</v>
      </c>
      <c r="C296" s="61" t="n">
        <v>29257</v>
      </c>
      <c r="D296" s="61" t="n">
        <v>58564</v>
      </c>
      <c r="E296" s="61"/>
      <c r="F296" s="61" t="n">
        <v>8063.93804858764</v>
      </c>
      <c r="G296" s="61" t="n">
        <v>6154.65765293973</v>
      </c>
      <c r="H296" s="61" t="n">
        <v>16400</v>
      </c>
      <c r="I296" s="61" t="n">
        <v>8000</v>
      </c>
      <c r="J296" s="88" t="n">
        <v>36956</v>
      </c>
      <c r="K296" s="76" t="n">
        <v>36957</v>
      </c>
      <c r="L296" s="83" t="n">
        <f aca="false">(VLOOKUP(K296,$A$3:$D$465,2,FALSE())*1000*-1)</f>
        <v>-38278000</v>
      </c>
      <c r="M296" s="30" t="n">
        <f aca="false">VLOOKUP(K296,'NG Summary by Day'!$L$21:$N$480,3,FALSE())</f>
        <v>-38277562.8199474</v>
      </c>
      <c r="N296" s="82" t="n">
        <f aca="false">L296-M296</f>
        <v>-437.180052600801</v>
      </c>
      <c r="O296" s="83" t="n">
        <f aca="false">(VLOOKUP(K296,$A$3:$D$465,3,FALSE()))*1000*-1</f>
        <v>-31626000</v>
      </c>
      <c r="P296" s="30" t="n">
        <f aca="false">VLOOKUP(K296,'Power Summary by Day '!$AL$18:$AO$400,3,FALSE())</f>
        <v>-31625515.907048</v>
      </c>
      <c r="Q296" s="82" t="n">
        <f aca="false">O296-P296</f>
        <v>-484.09295200184</v>
      </c>
      <c r="R296" s="83" t="n">
        <f aca="false">(VLOOKUP(K296,'BNK Org Sheet'!$A$2:$D$464,4,FALSE()))*1000*-1</f>
        <v>-57562000</v>
      </c>
      <c r="S296" s="30" t="n">
        <f aca="false">VLOOKUP(K296,CORP!$A$14:$D4818,3,FALSE())</f>
        <v>-55048008.2261269</v>
      </c>
      <c r="T296" s="84" t="n">
        <f aca="false">R296-S296</f>
        <v>-2513991.7738731</v>
      </c>
      <c r="V296" s="83" t="n">
        <f aca="false">(VLOOKUP(K296,'BNK Org Sheet'!$F$2:$I$464,2,FALSE()))*1000</f>
        <v>3008797.07697532</v>
      </c>
      <c r="W296" s="30" t="n">
        <f aca="false">VLOOKUP(K296,'NG Summary by Day'!$T$20:$W$486,4,FALSE())</f>
        <v>3008797.07697532</v>
      </c>
      <c r="X296" s="85" t="n">
        <f aca="false">V296-W296</f>
        <v>0</v>
      </c>
      <c r="Y296" s="83" t="n">
        <f aca="false">VLOOKUP(K296,'BNK Org Sheet'!$F$2:$I$464,3,FALSE())*1000</f>
        <v>-5791607.46320683</v>
      </c>
      <c r="Z296" s="30" t="n">
        <f aca="false">VLOOKUP(K296,'Power Summary by Day '!$AL$18:$AO$400,4,FALSE())</f>
        <v>-5791607.46320683</v>
      </c>
      <c r="AA296" s="82" t="n">
        <f aca="false">Y296-Z296</f>
        <v>0</v>
      </c>
      <c r="AB296" s="83" t="n">
        <f aca="false">VLOOKUP(K296,'BNK Org Sheet'!$F$2:$I$464,4,FALSE())*1000</f>
        <v>-9760000</v>
      </c>
      <c r="AC296" s="30" t="n">
        <f aca="false">VLOOKUP(K296,'NG Summary by Day'!$AG$20:$AJ$532,4,FALSE())</f>
        <v>-4839820.71143613</v>
      </c>
      <c r="AD296" s="85" t="n">
        <f aca="false">AB296-AC296</f>
        <v>-4920179.28856387</v>
      </c>
    </row>
    <row r="297" customFormat="false" ht="12.75" hidden="false" customHeight="false" outlineLevel="0" collapsed="false">
      <c r="A297" s="48" t="n">
        <v>36955</v>
      </c>
      <c r="B297" s="61" t="n">
        <v>45206</v>
      </c>
      <c r="C297" s="61" t="n">
        <v>27024</v>
      </c>
      <c r="D297" s="61" t="n">
        <v>59612</v>
      </c>
      <c r="E297" s="61"/>
      <c r="F297" s="61" t="n">
        <v>17080.2995760357</v>
      </c>
      <c r="G297" s="61" t="n">
        <v>41718.3910887377</v>
      </c>
      <c r="H297" s="61" t="n">
        <v>56290</v>
      </c>
      <c r="I297" s="61" t="n">
        <v>14000</v>
      </c>
      <c r="J297" s="88" t="n">
        <v>36957</v>
      </c>
      <c r="K297" s="76" t="n">
        <v>36958</v>
      </c>
      <c r="L297" s="83" t="n">
        <f aca="false">(VLOOKUP(K297,$A$3:$D$465,2,FALSE())*1000*-1)</f>
        <v>-26853000</v>
      </c>
      <c r="M297" s="30" t="n">
        <f aca="false">VLOOKUP(K297,'NG Summary by Day'!$L$21:$N$480,3,FALSE())</f>
        <v>-26853074.9111401</v>
      </c>
      <c r="N297" s="82" t="n">
        <f aca="false">L297-M297</f>
        <v>74.9111400991678</v>
      </c>
      <c r="O297" s="83" t="n">
        <f aca="false">(VLOOKUP(K297,$A$3:$D$465,3,FALSE()))*1000*-1</f>
        <v>-28400000</v>
      </c>
      <c r="P297" s="30" t="n">
        <f aca="false">VLOOKUP(K297,'Power Summary by Day '!$AL$18:$AO$400,3,FALSE())</f>
        <v>-28400394.9327095</v>
      </c>
      <c r="Q297" s="82" t="n">
        <f aca="false">O297-P297</f>
        <v>394.932709500194</v>
      </c>
      <c r="R297" s="83" t="n">
        <f aca="false">(VLOOKUP(K297,'BNK Org Sheet'!$A$2:$D$464,4,FALSE()))*1000*-1</f>
        <v>-47245000</v>
      </c>
      <c r="S297" s="30" t="n">
        <f aca="false">VLOOKUP(K297,CORP!$A$14:$D4819,3,FALSE())</f>
        <v>-44174393.117298</v>
      </c>
      <c r="T297" s="84" t="n">
        <f aca="false">R297-S297</f>
        <v>-3070606.882702</v>
      </c>
      <c r="V297" s="83" t="n">
        <f aca="false">(VLOOKUP(K297,'BNK Org Sheet'!$F$2:$I$464,2,FALSE()))*1000</f>
        <v>-13090209.4314078</v>
      </c>
      <c r="W297" s="30" t="n">
        <f aca="false">VLOOKUP(K297,'NG Summary by Day'!$T$20:$W$486,4,FALSE())</f>
        <v>-13090209.4314078</v>
      </c>
      <c r="X297" s="85" t="n">
        <f aca="false">V297-W297</f>
        <v>0</v>
      </c>
      <c r="Y297" s="83" t="n">
        <f aca="false">VLOOKUP(K297,'BNK Org Sheet'!$F$2:$I$464,3,FALSE())*1000</f>
        <v>-1646338.54278634</v>
      </c>
      <c r="Z297" s="30" t="n">
        <f aca="false">VLOOKUP(K297,'Power Summary by Day '!$AL$18:$AO$400,4,FALSE())</f>
        <v>-1646338.54278634</v>
      </c>
      <c r="AA297" s="82" t="n">
        <f aca="false">Y297-Z297</f>
        <v>0</v>
      </c>
      <c r="AB297" s="83" t="n">
        <f aca="false">VLOOKUP(K297,'BNK Org Sheet'!$F$2:$I$464,4,FALSE())*1000</f>
        <v>-31310000</v>
      </c>
      <c r="AC297" s="30" t="n">
        <f aca="false">VLOOKUP(K297,'NG Summary by Day'!$AG$20:$AJ$532,4,FALSE())</f>
        <v>-25471292.5996921</v>
      </c>
      <c r="AD297" s="85" t="n">
        <f aca="false">AB297-AC297</f>
        <v>-5838707.4003079</v>
      </c>
    </row>
    <row r="298" customFormat="false" ht="12.75" hidden="false" customHeight="false" outlineLevel="0" collapsed="false">
      <c r="A298" s="48" t="n">
        <v>36956</v>
      </c>
      <c r="B298" s="61" t="n">
        <v>40433</v>
      </c>
      <c r="C298" s="61" t="n">
        <v>28299</v>
      </c>
      <c r="D298" s="61" t="n">
        <v>57280</v>
      </c>
      <c r="E298" s="61"/>
      <c r="F298" s="61" t="n">
        <v>-1097.42564778854</v>
      </c>
      <c r="G298" s="61" t="n">
        <v>-2427.45949619028</v>
      </c>
      <c r="H298" s="61" t="n">
        <v>-3210</v>
      </c>
      <c r="I298" s="61" t="n">
        <v>-23000</v>
      </c>
      <c r="J298" s="88" t="n">
        <v>36958</v>
      </c>
      <c r="K298" s="76" t="n">
        <v>36959</v>
      </c>
      <c r="L298" s="83" t="n">
        <f aca="false">(VLOOKUP(K298,$A$3:$D$465,2,FALSE())*1000*-1)</f>
        <v>-35732000</v>
      </c>
      <c r="M298" s="30" t="n">
        <f aca="false">VLOOKUP(K298,'NG Summary by Day'!$L$21:$N$480,3,FALSE())</f>
        <v>-35731519.1298296</v>
      </c>
      <c r="N298" s="82" t="n">
        <f aca="false">L298-M298</f>
        <v>-480.870170399547</v>
      </c>
      <c r="O298" s="83" t="n">
        <f aca="false">(VLOOKUP(K298,$A$3:$D$465,3,FALSE()))*1000*-1</f>
        <v>-24548000</v>
      </c>
      <c r="P298" s="30" t="n">
        <f aca="false">VLOOKUP(K298,'Power Summary by Day '!$AL$18:$AO$400,3,FALSE())</f>
        <v>-24548459.217625</v>
      </c>
      <c r="Q298" s="82" t="n">
        <f aca="false">O298-P298</f>
        <v>459.217624999583</v>
      </c>
      <c r="R298" s="83" t="n">
        <f aca="false">(VLOOKUP(K298,'BNK Org Sheet'!$A$2:$D$464,4,FALSE()))*1000*-1</f>
        <v>-49112000</v>
      </c>
      <c r="S298" s="30" t="n">
        <f aca="false">VLOOKUP(K298,CORP!$A$14:$D4820,3,FALSE())</f>
        <v>-46175321.1820465</v>
      </c>
      <c r="T298" s="84" t="n">
        <f aca="false">R298-S298</f>
        <v>-2936678.8179535</v>
      </c>
      <c r="V298" s="83" t="n">
        <f aca="false">(VLOOKUP(K298,'BNK Org Sheet'!$F$2:$I$464,2,FALSE()))*1000</f>
        <v>26827021.2267879</v>
      </c>
      <c r="W298" s="30" t="n">
        <f aca="false">VLOOKUP(K298,'NG Summary by Day'!$T$20:$W$486,4,FALSE())</f>
        <v>26827021.2267879</v>
      </c>
      <c r="X298" s="85" t="n">
        <f aca="false">V298-W298</f>
        <v>0</v>
      </c>
      <c r="Y298" s="83" t="n">
        <f aca="false">VLOOKUP(K298,'BNK Org Sheet'!$F$2:$I$464,3,FALSE())*1000</f>
        <v>-8565789.81805612</v>
      </c>
      <c r="Z298" s="30" t="n">
        <f aca="false">VLOOKUP(K298,'Power Summary by Day '!$AL$18:$AO$400,4,FALSE())</f>
        <v>-8565789.81805612</v>
      </c>
      <c r="AA298" s="82" t="n">
        <f aca="false">Y298-Z298</f>
        <v>0</v>
      </c>
      <c r="AB298" s="83" t="n">
        <f aca="false">VLOOKUP(K298,'BNK Org Sheet'!$F$2:$I$464,4,FALSE())*1000</f>
        <v>2580000</v>
      </c>
      <c r="AC298" s="30" t="n">
        <f aca="false">VLOOKUP(K298,'NG Summary by Day'!$AG$20:$AJ$532,4,FALSE())</f>
        <v>26337669.5884391</v>
      </c>
      <c r="AD298" s="85" t="n">
        <f aca="false">AB298-AC298</f>
        <v>-23757669.5884391</v>
      </c>
    </row>
    <row r="299" customFormat="false" ht="12.75" hidden="false" customHeight="false" outlineLevel="0" collapsed="false">
      <c r="A299" s="48" t="n">
        <v>36957</v>
      </c>
      <c r="B299" s="61" t="n">
        <v>38278</v>
      </c>
      <c r="C299" s="61" t="n">
        <v>31626</v>
      </c>
      <c r="D299" s="61" t="n">
        <v>57562</v>
      </c>
      <c r="E299" s="61"/>
      <c r="F299" s="61" t="n">
        <v>3008.79707697532</v>
      </c>
      <c r="G299" s="61" t="n">
        <v>-5791.60746320683</v>
      </c>
      <c r="H299" s="61" t="n">
        <v>-9760</v>
      </c>
      <c r="I299" s="61" t="n">
        <v>24000</v>
      </c>
      <c r="J299" s="88" t="n">
        <v>36959</v>
      </c>
      <c r="K299" s="76" t="n">
        <v>36962</v>
      </c>
      <c r="L299" s="83" t="n">
        <f aca="false">(VLOOKUP(K299,$A$3:$D$465,2,FALSE())*1000*-1)</f>
        <v>-36581000</v>
      </c>
      <c r="M299" s="30" t="n">
        <f aca="false">VLOOKUP(K299,'NG Summary by Day'!$L$21:$N$480,3,FALSE())</f>
        <v>-36580754.9953587</v>
      </c>
      <c r="N299" s="82" t="n">
        <f aca="false">L299-M299</f>
        <v>-245.00464130193</v>
      </c>
      <c r="O299" s="83" t="n">
        <f aca="false">(VLOOKUP(K299,$A$3:$D$465,3,FALSE()))*1000*-1</f>
        <v>-24574000</v>
      </c>
      <c r="P299" s="30" t="n">
        <f aca="false">VLOOKUP(K299,'Power Summary by Day '!$AL$18:$AO$400,3,FALSE())</f>
        <v>-24574162.195058</v>
      </c>
      <c r="Q299" s="82" t="n">
        <f aca="false">O299-P299</f>
        <v>162.195057999343</v>
      </c>
      <c r="R299" s="83" t="n">
        <f aca="false">(VLOOKUP(K299,'BNK Org Sheet'!$A$2:$D$464,4,FALSE()))*1000*-1</f>
        <v>-47784000</v>
      </c>
      <c r="S299" s="30" t="n">
        <f aca="false">VLOOKUP(K299,CORP!$A$14:$D4821,3,FALSE())</f>
        <v>-44756791.9825293</v>
      </c>
      <c r="T299" s="84" t="n">
        <f aca="false">R299-S299</f>
        <v>-3027208.0174707</v>
      </c>
      <c r="V299" s="83" t="n">
        <f aca="false">(VLOOKUP(K299,'BNK Org Sheet'!$F$2:$I$464,2,FALSE()))*1000</f>
        <v>32005841.7927964</v>
      </c>
      <c r="W299" s="30" t="n">
        <f aca="false">VLOOKUP(K299,'NG Summary by Day'!$T$20:$W$486,4,FALSE())</f>
        <v>32005841.7927964</v>
      </c>
      <c r="X299" s="85" t="n">
        <f aca="false">V299-W299</f>
        <v>0</v>
      </c>
      <c r="Y299" s="83" t="n">
        <f aca="false">VLOOKUP(K299,'BNK Org Sheet'!$F$2:$I$464,3,FALSE())*1000</f>
        <v>-22160506.558308</v>
      </c>
      <c r="Z299" s="30" t="n">
        <f aca="false">VLOOKUP(K299,'Power Summary by Day '!$AL$18:$AO$400,4,FALSE())</f>
        <v>-22160506.558308</v>
      </c>
      <c r="AA299" s="82" t="n">
        <f aca="false">Y299-Z299</f>
        <v>0</v>
      </c>
      <c r="AB299" s="83" t="n">
        <f aca="false">VLOOKUP(K299,'BNK Org Sheet'!$F$2:$I$464,4,FALSE())*1000</f>
        <v>3540000</v>
      </c>
      <c r="AC299" s="30" t="n">
        <f aca="false">VLOOKUP(K299,'NG Summary by Day'!$AG$20:$AJ$532,4,FALSE())</f>
        <v>3561563.82142918</v>
      </c>
      <c r="AD299" s="85" t="n">
        <f aca="false">AB299-AC299</f>
        <v>-21563.82142918</v>
      </c>
    </row>
    <row r="300" customFormat="false" ht="12.75" hidden="false" customHeight="false" outlineLevel="0" collapsed="false">
      <c r="A300" s="48" t="n">
        <v>36958</v>
      </c>
      <c r="B300" s="61" t="n">
        <v>26853</v>
      </c>
      <c r="C300" s="61" t="n">
        <v>28400</v>
      </c>
      <c r="D300" s="61" t="n">
        <v>47245</v>
      </c>
      <c r="E300" s="61"/>
      <c r="F300" s="61" t="n">
        <v>-13090.2094314078</v>
      </c>
      <c r="G300" s="61" t="n">
        <v>-1646.33854278634</v>
      </c>
      <c r="H300" s="61" t="n">
        <v>-31310</v>
      </c>
      <c r="I300" s="61" t="n">
        <v>7000</v>
      </c>
      <c r="J300" s="88" t="n">
        <v>36962</v>
      </c>
      <c r="K300" s="76" t="n">
        <v>36963</v>
      </c>
      <c r="L300" s="83" t="n">
        <f aca="false">(VLOOKUP(K300,$A$3:$D$465,2,FALSE())*1000*-1)</f>
        <v>-37160000</v>
      </c>
      <c r="M300" s="30" t="n">
        <f aca="false">VLOOKUP(K300,'NG Summary by Day'!$L$21:$N$480,3,FALSE())</f>
        <v>-37160030.9094135</v>
      </c>
      <c r="N300" s="82" t="n">
        <f aca="false">L300-M300</f>
        <v>30.9094134941697</v>
      </c>
      <c r="O300" s="83" t="n">
        <f aca="false">(VLOOKUP(K300,$A$3:$D$465,3,FALSE()))*1000*-1</f>
        <v>-26387000</v>
      </c>
      <c r="P300" s="30" t="n">
        <f aca="false">VLOOKUP(K300,'Power Summary by Day '!$AL$18:$AO$400,3,FALSE())</f>
        <v>-26387340.9188186</v>
      </c>
      <c r="Q300" s="82" t="n">
        <f aca="false">O300-P300</f>
        <v>340.918818600476</v>
      </c>
      <c r="R300" s="83" t="n">
        <f aca="false">(VLOOKUP(K300,'BNK Org Sheet'!$A$2:$D$464,4,FALSE()))*1000*-1</f>
        <v>-48378000</v>
      </c>
      <c r="S300" s="30" t="n">
        <f aca="false">VLOOKUP(K300,CORP!$A$14:$D4822,3,FALSE())</f>
        <v>-45383244.8386113</v>
      </c>
      <c r="T300" s="84" t="n">
        <f aca="false">R300-S300</f>
        <v>-2994755.1613887</v>
      </c>
      <c r="V300" s="83" t="n">
        <f aca="false">(VLOOKUP(K300,'BNK Org Sheet'!$F$2:$I$464,2,FALSE()))*1000</f>
        <v>-6818618.57433733</v>
      </c>
      <c r="W300" s="30" t="n">
        <f aca="false">VLOOKUP(K300,'NG Summary by Day'!$T$20:$W$486,4,FALSE())</f>
        <v>-6818618.57433733</v>
      </c>
      <c r="X300" s="85" t="n">
        <f aca="false">V300-W300</f>
        <v>0</v>
      </c>
      <c r="Y300" s="83" t="n">
        <f aca="false">VLOOKUP(K300,'BNK Org Sheet'!$F$2:$I$464,3,FALSE())*1000</f>
        <v>-20513994.9688804</v>
      </c>
      <c r="Z300" s="30" t="n">
        <f aca="false">VLOOKUP(K300,'Power Summary by Day '!$AL$18:$AO$400,4,FALSE())</f>
        <v>-20513994.9688804</v>
      </c>
      <c r="AA300" s="82" t="n">
        <f aca="false">Y300-Z300</f>
        <v>0</v>
      </c>
      <c r="AB300" s="83" t="n">
        <f aca="false">VLOOKUP(K300,'BNK Org Sheet'!$F$2:$I$464,4,FALSE())*1000</f>
        <v>-34930000</v>
      </c>
      <c r="AC300" s="30" t="n">
        <f aca="false">VLOOKUP(K300,'NG Summary by Day'!$AG$20:$AJ$532,4,FALSE())</f>
        <v>-31508519.1079982</v>
      </c>
      <c r="AD300" s="85" t="n">
        <f aca="false">AB300-AC300</f>
        <v>-3421480.8920018</v>
      </c>
    </row>
    <row r="301" customFormat="false" ht="12.75" hidden="false" customHeight="false" outlineLevel="0" collapsed="false">
      <c r="A301" s="48" t="n">
        <v>36959</v>
      </c>
      <c r="B301" s="61" t="n">
        <v>35732</v>
      </c>
      <c r="C301" s="61" t="n">
        <v>24548</v>
      </c>
      <c r="D301" s="61" t="n">
        <v>49112</v>
      </c>
      <c r="E301" s="61"/>
      <c r="F301" s="61" t="n">
        <v>26827.0212267879</v>
      </c>
      <c r="G301" s="61" t="n">
        <v>-8565.78981805612</v>
      </c>
      <c r="H301" s="61" t="n">
        <v>2580</v>
      </c>
      <c r="I301" s="61" t="n">
        <v>41000</v>
      </c>
      <c r="J301" s="88" t="n">
        <v>36963</v>
      </c>
      <c r="K301" s="76" t="n">
        <v>36964</v>
      </c>
      <c r="L301" s="83" t="n">
        <f aca="false">(VLOOKUP(K301,$A$3:$D$465,2,FALSE())*1000*-1)</f>
        <v>-37968000</v>
      </c>
      <c r="M301" s="30" t="n">
        <f aca="false">VLOOKUP(K301,'NG Summary by Day'!$L$21:$N$480,3,FALSE())</f>
        <v>-37968367.3420706</v>
      </c>
      <c r="N301" s="82" t="n">
        <f aca="false">L301-M301</f>
        <v>367.342070601881</v>
      </c>
      <c r="O301" s="83" t="n">
        <f aca="false">(VLOOKUP(K301,$A$3:$D$465,3,FALSE()))*1000*-1</f>
        <v>-24393000</v>
      </c>
      <c r="P301" s="30" t="n">
        <f aca="false">VLOOKUP(K301,'Power Summary by Day '!$AL$18:$AO$400,3,FALSE())</f>
        <v>-24393392.5987262</v>
      </c>
      <c r="Q301" s="82" t="n">
        <f aca="false">O301-P301</f>
        <v>392.598726201803</v>
      </c>
      <c r="R301" s="83" t="n">
        <f aca="false">(VLOOKUP(K301,'BNK Org Sheet'!$A$2:$D$464,4,FALSE()))*1000*-1</f>
        <v>-47948000</v>
      </c>
      <c r="S301" s="30" t="n">
        <f aca="false">VLOOKUP(K301,CORP!$A$14:$D4823,3,FALSE())</f>
        <v>-44921178.2105367</v>
      </c>
      <c r="T301" s="84" t="n">
        <f aca="false">R301-S301</f>
        <v>-3026821.7894633</v>
      </c>
      <c r="V301" s="83" t="n">
        <f aca="false">(VLOOKUP(K301,'BNK Org Sheet'!$F$2:$I$464,2,FALSE()))*1000</f>
        <v>-7075337.13566945</v>
      </c>
      <c r="W301" s="30" t="n">
        <f aca="false">VLOOKUP(K301,'NG Summary by Day'!$T$20:$W$486,4,FALSE())</f>
        <v>-7075337.13566945</v>
      </c>
      <c r="X301" s="85" t="n">
        <f aca="false">V301-W301</f>
        <v>0</v>
      </c>
      <c r="Y301" s="83" t="n">
        <f aca="false">VLOOKUP(K301,'BNK Org Sheet'!$F$2:$I$464,3,FALSE())*1000</f>
        <v>-9264905.10829239</v>
      </c>
      <c r="Z301" s="30" t="n">
        <f aca="false">VLOOKUP(K301,'Power Summary by Day '!$AL$18:$AO$400,4,FALSE())</f>
        <v>-9264905.10829239</v>
      </c>
      <c r="AA301" s="82" t="n">
        <f aca="false">Y301-Z301</f>
        <v>0</v>
      </c>
      <c r="AB301" s="83" t="n">
        <f aca="false">VLOOKUP(K301,'BNK Org Sheet'!$F$2:$I$464,4,FALSE())*1000</f>
        <v>-18470000</v>
      </c>
      <c r="AC301" s="30" t="n">
        <f aca="false">VLOOKUP(K301,'NG Summary by Day'!$AG$20:$AJ$532,4,FALSE())</f>
        <v>-15503322.9484076</v>
      </c>
      <c r="AD301" s="85" t="n">
        <f aca="false">AB301-AC301</f>
        <v>-2966677.0515924</v>
      </c>
    </row>
    <row r="302" customFormat="false" ht="12.75" hidden="false" customHeight="false" outlineLevel="0" collapsed="false">
      <c r="A302" s="48" t="n">
        <v>36962</v>
      </c>
      <c r="B302" s="61" t="n">
        <v>36581</v>
      </c>
      <c r="C302" s="61" t="n">
        <v>24574</v>
      </c>
      <c r="D302" s="61" t="n">
        <v>47784</v>
      </c>
      <c r="E302" s="61"/>
      <c r="F302" s="61" t="n">
        <v>32005.8417927964</v>
      </c>
      <c r="G302" s="61" t="n">
        <v>-22160.506558308</v>
      </c>
      <c r="H302" s="61" t="n">
        <v>3540</v>
      </c>
      <c r="I302" s="61" t="n">
        <v>23000</v>
      </c>
      <c r="J302" s="88" t="n">
        <v>36964</v>
      </c>
      <c r="K302" s="76" t="n">
        <v>36965</v>
      </c>
      <c r="L302" s="83" t="n">
        <f aca="false">(VLOOKUP(K302,$A$3:$D$465,2,FALSE())*1000*-1)</f>
        <v>-33911000</v>
      </c>
      <c r="M302" s="30" t="n">
        <f aca="false">VLOOKUP(K302,'NG Summary by Day'!$L$21:$N$480,3,FALSE())</f>
        <v>-33910985.8796536</v>
      </c>
      <c r="N302" s="82" t="n">
        <f aca="false">L302-M302</f>
        <v>-14.1203464046121</v>
      </c>
      <c r="O302" s="83" t="n">
        <f aca="false">(VLOOKUP(K302,$A$3:$D$465,3,FALSE()))*1000*-1</f>
        <v>-29345000</v>
      </c>
      <c r="P302" s="30" t="n">
        <f aca="false">VLOOKUP(K302,'Power Summary by Day '!$AL$18:$AO$400,3,FALSE())</f>
        <v>-29345420.3533703</v>
      </c>
      <c r="Q302" s="82" t="n">
        <f aca="false">O302-P302</f>
        <v>420.353370301425</v>
      </c>
      <c r="R302" s="83" t="n">
        <f aca="false">(VLOOKUP(K302,'BNK Org Sheet'!$A$2:$D$464,4,FALSE()))*1000*-1</f>
        <v>-51767000</v>
      </c>
      <c r="S302" s="30" t="n">
        <f aca="false">VLOOKUP(K302,CORP!$A$14:$D4824,3,FALSE())</f>
        <v>-48971844.1707913</v>
      </c>
      <c r="T302" s="84" t="n">
        <f aca="false">R302-S302</f>
        <v>-2795155.8292087</v>
      </c>
      <c r="V302" s="83" t="n">
        <f aca="false">(VLOOKUP(K302,'BNK Org Sheet'!$F$2:$I$464,2,FALSE()))*1000</f>
        <v>-9795460.66335997</v>
      </c>
      <c r="W302" s="30" t="n">
        <f aca="false">VLOOKUP(K302,'NG Summary by Day'!$T$20:$W$486,4,FALSE())</f>
        <v>-9795460.66335997</v>
      </c>
      <c r="X302" s="85" t="n">
        <f aca="false">V302-W302</f>
        <v>0</v>
      </c>
      <c r="Y302" s="83" t="n">
        <f aca="false">VLOOKUP(K302,'BNK Org Sheet'!$F$2:$I$464,3,FALSE())*1000</f>
        <v>15412460.9841428</v>
      </c>
      <c r="Z302" s="30" t="n">
        <f aca="false">VLOOKUP(K302,'Power Summary by Day '!$AL$18:$AO$400,4,FALSE())</f>
        <v>15412460.9841428</v>
      </c>
      <c r="AA302" s="82" t="n">
        <f aca="false">Y302-Z302</f>
        <v>0</v>
      </c>
      <c r="AB302" s="83" t="n">
        <f aca="false">VLOOKUP(K302,'BNK Org Sheet'!$F$2:$I$464,4,FALSE())*1000</f>
        <v>16060000</v>
      </c>
      <c r="AC302" s="30" t="n">
        <f aca="false">VLOOKUP(K302,'NG Summary by Day'!$AG$20:$AJ$532,4,FALSE())</f>
        <v>1872691.81774005</v>
      </c>
      <c r="AD302" s="85" t="n">
        <f aca="false">AB302-AC302</f>
        <v>14187308.18226</v>
      </c>
    </row>
    <row r="303" customFormat="false" ht="12.75" hidden="false" customHeight="false" outlineLevel="0" collapsed="false">
      <c r="A303" s="48" t="n">
        <v>36963</v>
      </c>
      <c r="B303" s="61" t="n">
        <v>37160</v>
      </c>
      <c r="C303" s="61" t="n">
        <v>26387</v>
      </c>
      <c r="D303" s="61" t="n">
        <v>48378</v>
      </c>
      <c r="E303" s="61"/>
      <c r="F303" s="61" t="n">
        <v>-6818.61857433733</v>
      </c>
      <c r="G303" s="61" t="n">
        <v>-20513.9949688804</v>
      </c>
      <c r="H303" s="61" t="n">
        <v>-34930</v>
      </c>
      <c r="I303" s="61" t="n">
        <v>-16000</v>
      </c>
      <c r="J303" s="88" t="n">
        <v>36965</v>
      </c>
      <c r="K303" s="76" t="n">
        <v>36966</v>
      </c>
      <c r="L303" s="83" t="n">
        <f aca="false">(VLOOKUP(K303,$A$3:$D$465,2,FALSE())*1000*-1)</f>
        <v>-29029000</v>
      </c>
      <c r="M303" s="30" t="n">
        <f aca="false">VLOOKUP(K303,'NG Summary by Day'!$L$21:$N$480,3,FALSE())</f>
        <v>-29028635.6445451</v>
      </c>
      <c r="N303" s="82" t="n">
        <f aca="false">L303-M303</f>
        <v>-364.355454899371</v>
      </c>
      <c r="O303" s="83" t="n">
        <f aca="false">(VLOOKUP(K303,$A$3:$D$465,3,FALSE()))*1000*-1</f>
        <v>-26044000</v>
      </c>
      <c r="P303" s="30" t="n">
        <f aca="false">VLOOKUP(K303,'Power Summary by Day '!$AL$18:$AO$400,3,FALSE())</f>
        <v>-26043840.5901613</v>
      </c>
      <c r="Q303" s="82" t="n">
        <f aca="false">O303-P303</f>
        <v>-159.409838698804</v>
      </c>
      <c r="R303" s="83" t="n">
        <f aca="false">(VLOOKUP(K303,'BNK Org Sheet'!$A$2:$D$464,4,FALSE()))*1000*-1</f>
        <v>-44213000</v>
      </c>
      <c r="S303" s="30" t="n">
        <f aca="false">VLOOKUP(K303,CORP!$A$14:$D4825,3,FALSE())</f>
        <v>-41064069.2463722</v>
      </c>
      <c r="T303" s="84" t="n">
        <f aca="false">R303-S303</f>
        <v>-3148930.7536278</v>
      </c>
      <c r="V303" s="83" t="n">
        <f aca="false">(VLOOKUP(K303,'BNK Org Sheet'!$F$2:$I$464,2,FALSE()))*1000</f>
        <v>5885154.22920278</v>
      </c>
      <c r="W303" s="30" t="n">
        <f aca="false">VLOOKUP(K303,'NG Summary by Day'!$T$20:$W$486,4,FALSE())</f>
        <v>5885154.22920278</v>
      </c>
      <c r="X303" s="85" t="n">
        <f aca="false">V303-W303</f>
        <v>0</v>
      </c>
      <c r="Y303" s="83" t="n">
        <f aca="false">VLOOKUP(K303,'BNK Org Sheet'!$F$2:$I$464,3,FALSE())*1000</f>
        <v>7696669.92695429</v>
      </c>
      <c r="Z303" s="30" t="n">
        <f aca="false">VLOOKUP(K303,'Power Summary by Day '!$AL$18:$AO$400,4,FALSE())</f>
        <v>7696669.92695429</v>
      </c>
      <c r="AA303" s="82" t="n">
        <f aca="false">Y303-Z303</f>
        <v>0</v>
      </c>
      <c r="AB303" s="83" t="n">
        <f aca="false">VLOOKUP(K303,'BNK Org Sheet'!$F$2:$I$464,4,FALSE())*1000</f>
        <v>84340000</v>
      </c>
      <c r="AC303" s="30" t="n">
        <f aca="false">VLOOKUP(K303,'NG Summary by Day'!$AG$20:$AJ$532,4,FALSE())</f>
        <v>50069250.4318311</v>
      </c>
      <c r="AD303" s="85" t="n">
        <f aca="false">AB303-AC303</f>
        <v>34270749.5681689</v>
      </c>
    </row>
    <row r="304" customFormat="false" ht="12.75" hidden="false" customHeight="false" outlineLevel="0" collapsed="false">
      <c r="A304" s="48" t="n">
        <v>36964</v>
      </c>
      <c r="B304" s="61" t="n">
        <v>37968</v>
      </c>
      <c r="C304" s="61" t="n">
        <v>24393</v>
      </c>
      <c r="D304" s="61" t="n">
        <v>47948</v>
      </c>
      <c r="E304" s="61"/>
      <c r="F304" s="61" t="n">
        <v>-7075.33713566945</v>
      </c>
      <c r="G304" s="61" t="n">
        <v>-9264.90510829239</v>
      </c>
      <c r="H304" s="61" t="n">
        <v>-18470</v>
      </c>
      <c r="I304" s="61" t="n">
        <v>-10000</v>
      </c>
      <c r="J304" s="88" t="n">
        <v>36966</v>
      </c>
      <c r="K304" s="76" t="n">
        <v>36969</v>
      </c>
      <c r="L304" s="83" t="n">
        <f aca="false">(VLOOKUP(K304,$A$3:$D$465,2,FALSE())*1000*-1)</f>
        <v>-25426000</v>
      </c>
      <c r="M304" s="30" t="n">
        <f aca="false">VLOOKUP(K304,'NG Summary by Day'!$L$21:$N$480,3,FALSE())</f>
        <v>-25425736.3823769</v>
      </c>
      <c r="N304" s="82" t="n">
        <f aca="false">L304-M304</f>
        <v>-263.61762310192</v>
      </c>
      <c r="O304" s="83" t="n">
        <f aca="false">(VLOOKUP(K304,$A$3:$D$465,3,FALSE()))*1000*-1</f>
        <v>-23968000</v>
      </c>
      <c r="P304" s="30" t="n">
        <f aca="false">VLOOKUP(K304,'Power Summary by Day '!$AL$18:$AO$400,3,FALSE())</f>
        <v>-23967661.9722938</v>
      </c>
      <c r="Q304" s="82" t="n">
        <f aca="false">O304-P304</f>
        <v>-338.02770620212</v>
      </c>
      <c r="R304" s="83" t="n">
        <f aca="false">(VLOOKUP(K304,'BNK Org Sheet'!$A$2:$D$464,4,FALSE()))*1000*-1</f>
        <v>-39933000</v>
      </c>
      <c r="S304" s="30" t="n">
        <f aca="false">VLOOKUP(K304,CORP!$A$14:$D4826,3,FALSE())</f>
        <v>-36004745.4285273</v>
      </c>
      <c r="T304" s="84" t="n">
        <f aca="false">R304-S304</f>
        <v>-3928254.5714727</v>
      </c>
      <c r="V304" s="83" t="n">
        <f aca="false">(VLOOKUP(K304,'BNK Org Sheet'!$F$2:$I$464,2,FALSE()))*1000</f>
        <v>24042455.1659921</v>
      </c>
      <c r="W304" s="30" t="n">
        <f aca="false">VLOOKUP(K304,'NG Summary by Day'!$T$20:$W$486,4,FALSE())</f>
        <v>24042455.1659921</v>
      </c>
      <c r="X304" s="85" t="n">
        <f aca="false">V304-W304</f>
        <v>0</v>
      </c>
      <c r="Y304" s="83" t="n">
        <f aca="false">VLOOKUP(K304,'BNK Org Sheet'!$F$2:$I$464,3,FALSE())*1000</f>
        <v>26095884.0899012</v>
      </c>
      <c r="Z304" s="30" t="n">
        <f aca="false">VLOOKUP(K304,'Power Summary by Day '!$AL$18:$AO$400,4,FALSE())</f>
        <v>26095884.0899012</v>
      </c>
      <c r="AA304" s="82" t="n">
        <f aca="false">Y304-Z304</f>
        <v>0</v>
      </c>
      <c r="AB304" s="83" t="n">
        <f aca="false">VLOOKUP(K304,'BNK Org Sheet'!$F$2:$I$464,4,FALSE())*1000</f>
        <v>62020000</v>
      </c>
      <c r="AC304" s="30" t="n">
        <f aca="false">VLOOKUP(K304,'NG Summary by Day'!$AG$20:$AJ$532,4,FALSE())</f>
        <v>41503089.9261185</v>
      </c>
      <c r="AD304" s="85" t="n">
        <f aca="false">AB304-AC304</f>
        <v>20516910.0738815</v>
      </c>
    </row>
    <row r="305" customFormat="false" ht="12.75" hidden="false" customHeight="false" outlineLevel="0" collapsed="false">
      <c r="A305" s="48" t="n">
        <v>36965</v>
      </c>
      <c r="B305" s="61" t="n">
        <v>33911</v>
      </c>
      <c r="C305" s="61" t="n">
        <v>29345</v>
      </c>
      <c r="D305" s="61" t="n">
        <v>51767</v>
      </c>
      <c r="E305" s="61"/>
      <c r="F305" s="61" t="n">
        <v>-9795.46066335997</v>
      </c>
      <c r="G305" s="61" t="n">
        <v>15412.4609841428</v>
      </c>
      <c r="H305" s="61" t="n">
        <v>16060</v>
      </c>
      <c r="I305" s="61" t="n">
        <v>10000</v>
      </c>
      <c r="J305" s="88" t="n">
        <v>36969</v>
      </c>
      <c r="K305" s="76" t="n">
        <v>36970</v>
      </c>
      <c r="L305" s="83" t="n">
        <f aca="false">(VLOOKUP(K305,$A$3:$D$465,2,FALSE())*1000*-1)</f>
        <v>-14346000</v>
      </c>
      <c r="M305" s="30" t="n">
        <f aca="false">VLOOKUP(K305,'NG Summary by Day'!$L$21:$N$480,3,FALSE())</f>
        <v>-14345833.0510057</v>
      </c>
      <c r="N305" s="82" t="n">
        <f aca="false">L305-M305</f>
        <v>-166.948994299397</v>
      </c>
      <c r="O305" s="83" t="n">
        <f aca="false">(VLOOKUP(K305,$A$3:$D$465,3,FALSE()))*1000*-1</f>
        <v>-28567000</v>
      </c>
      <c r="P305" s="30" t="n">
        <f aca="false">VLOOKUP(K305,'Power Summary by Day '!$AL$18:$AO$400,3,FALSE())</f>
        <v>-28567148.1473828</v>
      </c>
      <c r="Q305" s="82" t="n">
        <f aca="false">O305-P305</f>
        <v>148.147382799536</v>
      </c>
      <c r="R305" s="83" t="n">
        <f aca="false">(VLOOKUP(K305,'BNK Org Sheet'!$A$2:$D$464,4,FALSE()))*1000*-1</f>
        <v>-36632000</v>
      </c>
      <c r="S305" s="30" t="n">
        <f aca="false">VLOOKUP(K305,CORP!$A$14:$D4827,3,FALSE())</f>
        <v>-32560412.0795554</v>
      </c>
      <c r="T305" s="84" t="n">
        <f aca="false">R305-S305</f>
        <v>-4071587.9204446</v>
      </c>
      <c r="V305" s="83" t="n">
        <f aca="false">(VLOOKUP(K305,'BNK Org Sheet'!$F$2:$I$464,2,FALSE()))*1000</f>
        <v>53196425.9013753</v>
      </c>
      <c r="W305" s="30" t="n">
        <f aca="false">VLOOKUP(K305,'NG Summary by Day'!$T$20:$W$486,4,FALSE())</f>
        <v>53196425.9013753</v>
      </c>
      <c r="X305" s="85" t="n">
        <f aca="false">V305-W305</f>
        <v>0</v>
      </c>
      <c r="Y305" s="83" t="n">
        <f aca="false">VLOOKUP(K305,'BNK Org Sheet'!$F$2:$I$464,3,FALSE())*1000</f>
        <v>-3181951.71572026</v>
      </c>
      <c r="Z305" s="30" t="n">
        <f aca="false">VLOOKUP(K305,'Power Summary by Day '!$AL$18:$AO$400,4,FALSE())</f>
        <v>-3181951.71572026</v>
      </c>
      <c r="AA305" s="82" t="n">
        <f aca="false">Y305-Z305</f>
        <v>0</v>
      </c>
      <c r="AB305" s="83" t="n">
        <f aca="false">VLOOKUP(K305,'BNK Org Sheet'!$F$2:$I$464,4,FALSE())*1000</f>
        <v>48990000</v>
      </c>
      <c r="AC305" s="30" t="n">
        <f aca="false">VLOOKUP(K305,'NG Summary by Day'!$AG$20:$AJ$532,4,FALSE())</f>
        <v>53498303.442508</v>
      </c>
      <c r="AD305" s="85" t="n">
        <f aca="false">AB305-AC305</f>
        <v>-4508303.44250801</v>
      </c>
    </row>
    <row r="306" customFormat="false" ht="12.75" hidden="false" customHeight="false" outlineLevel="0" collapsed="false">
      <c r="A306" s="48" t="n">
        <v>36966</v>
      </c>
      <c r="B306" s="61" t="n">
        <v>29029</v>
      </c>
      <c r="C306" s="61" t="n">
        <v>26044</v>
      </c>
      <c r="D306" s="61" t="n">
        <v>44213</v>
      </c>
      <c r="E306" s="61"/>
      <c r="F306" s="61" t="n">
        <v>5885.15422920278</v>
      </c>
      <c r="G306" s="61" t="n">
        <v>7696.66992695429</v>
      </c>
      <c r="H306" s="61" t="n">
        <v>84340</v>
      </c>
      <c r="I306" s="61" t="n">
        <v>11000</v>
      </c>
      <c r="J306" s="88" t="n">
        <v>36970</v>
      </c>
      <c r="K306" s="76" t="n">
        <v>36971</v>
      </c>
      <c r="L306" s="83" t="n">
        <f aca="false">(VLOOKUP(K306,$A$3:$D$465,2,FALSE())*1000*-1)</f>
        <v>-21302000</v>
      </c>
      <c r="M306" s="30" t="n">
        <f aca="false">VLOOKUP(K306,'NG Summary by Day'!$L$21:$N$480,3,FALSE())</f>
        <v>-21302018.2813578</v>
      </c>
      <c r="N306" s="82" t="n">
        <f aca="false">L306-M306</f>
        <v>18.2813577987254</v>
      </c>
      <c r="O306" s="83" t="n">
        <f aca="false">(VLOOKUP(K306,$A$3:$D$465,3,FALSE()))*1000*-1</f>
        <v>-31801000</v>
      </c>
      <c r="P306" s="30" t="n">
        <f aca="false">VLOOKUP(K306,'Power Summary by Day '!$AL$18:$AO$400,3,FALSE())</f>
        <v>-31800583.3833536</v>
      </c>
      <c r="Q306" s="82" t="n">
        <f aca="false">O306-P306</f>
        <v>-416.616646397859</v>
      </c>
      <c r="R306" s="83" t="n">
        <f aca="false">(VLOOKUP(K306,'BNK Org Sheet'!$A$2:$D$464,4,FALSE()))*1000*-1</f>
        <v>-41339000</v>
      </c>
      <c r="S306" s="30" t="n">
        <f aca="false">VLOOKUP(K306,CORP!$A$14:$D4828,3,FALSE())</f>
        <v>-37676949.2309257</v>
      </c>
      <c r="T306" s="84" t="n">
        <f aca="false">R306-S306</f>
        <v>-3662050.76907431</v>
      </c>
      <c r="V306" s="83" t="n">
        <f aca="false">(VLOOKUP(K306,'BNK Org Sheet'!$F$2:$I$464,2,FALSE()))*1000</f>
        <v>42381875.0776492</v>
      </c>
      <c r="W306" s="30" t="n">
        <f aca="false">VLOOKUP(K306,'NG Summary by Day'!$T$20:$W$486,4,FALSE())</f>
        <v>42381875.0776492</v>
      </c>
      <c r="X306" s="85" t="n">
        <f aca="false">V306-W306</f>
        <v>0</v>
      </c>
      <c r="Y306" s="83" t="n">
        <f aca="false">VLOOKUP(K306,'BNK Org Sheet'!$F$2:$I$464,3,FALSE())*1000</f>
        <v>-2207398.43951163</v>
      </c>
      <c r="Z306" s="30" t="n">
        <f aca="false">VLOOKUP(K306,'Power Summary by Day '!$AL$18:$AO$400,4,FALSE())</f>
        <v>-2207398.43951163</v>
      </c>
      <c r="AA306" s="82" t="n">
        <f aca="false">Y306-Z306</f>
        <v>0</v>
      </c>
      <c r="AB306" s="83" t="n">
        <f aca="false">VLOOKUP(K306,'BNK Org Sheet'!$F$2:$I$464,4,FALSE())*1000</f>
        <v>32860000</v>
      </c>
      <c r="AC306" s="30" t="n">
        <f aca="false">VLOOKUP(K306,'NG Summary by Day'!$AG$20:$AJ$532,4,FALSE())</f>
        <v>38447620.2303886</v>
      </c>
      <c r="AD306" s="85" t="n">
        <f aca="false">AB306-AC306</f>
        <v>-5587620.2303886</v>
      </c>
    </row>
    <row r="307" customFormat="false" ht="12.75" hidden="false" customHeight="false" outlineLevel="0" collapsed="false">
      <c r="A307" s="48" t="n">
        <v>36969</v>
      </c>
      <c r="B307" s="61" t="n">
        <v>25426</v>
      </c>
      <c r="C307" s="61" t="n">
        <v>23968</v>
      </c>
      <c r="D307" s="61" t="n">
        <v>39933</v>
      </c>
      <c r="E307" s="61"/>
      <c r="F307" s="61" t="n">
        <v>24042.4551659921</v>
      </c>
      <c r="G307" s="61" t="n">
        <v>26095.8840899012</v>
      </c>
      <c r="H307" s="61" t="n">
        <v>62020</v>
      </c>
      <c r="I307" s="61" t="n">
        <v>38000</v>
      </c>
      <c r="J307" s="88" t="n">
        <v>36971</v>
      </c>
      <c r="K307" s="76" t="n">
        <v>36972</v>
      </c>
      <c r="L307" s="83" t="n">
        <f aca="false">(VLOOKUP(K307,$A$3:$D$465,2,FALSE())*1000*-1)</f>
        <v>-25269000</v>
      </c>
      <c r="M307" s="30" t="n">
        <f aca="false">VLOOKUP(K307,'NG Summary by Day'!$L$21:$N$480,3,FALSE())</f>
        <v>-25268857.7916341</v>
      </c>
      <c r="N307" s="82" t="n">
        <f aca="false">L307-M307</f>
        <v>-142.208365902305</v>
      </c>
      <c r="O307" s="83" t="n">
        <f aca="false">(VLOOKUP(K307,$A$3:$D$465,3,FALSE()))*1000*-1</f>
        <v>-28424000</v>
      </c>
      <c r="P307" s="30" t="n">
        <f aca="false">VLOOKUP(K307,'Power Summary by Day '!$AL$18:$AO$400,3,FALSE())</f>
        <v>-28424164.8806505</v>
      </c>
      <c r="Q307" s="82" t="n">
        <f aca="false">O307-P307</f>
        <v>164.880650497973</v>
      </c>
      <c r="R307" s="83" t="n">
        <f aca="false">(VLOOKUP(K307,'BNK Org Sheet'!$A$2:$D$464,4,FALSE()))*1000*-1</f>
        <v>-43079000</v>
      </c>
      <c r="S307" s="30" t="n">
        <f aca="false">VLOOKUP(K307,CORP!$A$14:$D4829,3,FALSE())</f>
        <v>-39574829.7886706</v>
      </c>
      <c r="T307" s="84" t="n">
        <f aca="false">R307-S307</f>
        <v>-3504170.2113294</v>
      </c>
      <c r="V307" s="83" t="n">
        <f aca="false">(VLOOKUP(K307,'BNK Org Sheet'!$F$2:$I$464,2,FALSE()))*1000</f>
        <v>-7952203.47338329</v>
      </c>
      <c r="W307" s="30" t="n">
        <f aca="false">VLOOKUP(K307,'NG Summary by Day'!$T$20:$W$486,4,FALSE())</f>
        <v>-7952203.47338329</v>
      </c>
      <c r="X307" s="85" t="n">
        <f aca="false">V307-W307</f>
        <v>0</v>
      </c>
      <c r="Y307" s="83" t="n">
        <f aca="false">VLOOKUP(K307,'BNK Org Sheet'!$F$2:$I$464,3,FALSE())*1000</f>
        <v>-6915395.95777675</v>
      </c>
      <c r="Z307" s="30" t="n">
        <f aca="false">VLOOKUP(K307,'Power Summary by Day '!$AL$18:$AO$400,4,FALSE())</f>
        <v>-6915395.95777675</v>
      </c>
      <c r="AA307" s="82" t="n">
        <f aca="false">Y307-Z307</f>
        <v>0</v>
      </c>
      <c r="AB307" s="83" t="n">
        <f aca="false">VLOOKUP(K307,'BNK Org Sheet'!$F$2:$I$464,4,FALSE())*1000</f>
        <v>-11380000</v>
      </c>
      <c r="AC307" s="30" t="n">
        <f aca="false">VLOOKUP(K307,'NG Summary by Day'!$AG$20:$AJ$532,4,FALSE())</f>
        <v>-19565056.669258</v>
      </c>
      <c r="AD307" s="85" t="n">
        <f aca="false">AB307-AC307</f>
        <v>8185056.669258</v>
      </c>
    </row>
    <row r="308" customFormat="false" ht="12.75" hidden="false" customHeight="false" outlineLevel="0" collapsed="false">
      <c r="A308" s="48" t="n">
        <v>36970</v>
      </c>
      <c r="B308" s="61" t="n">
        <v>14346</v>
      </c>
      <c r="C308" s="61" t="n">
        <v>28567</v>
      </c>
      <c r="D308" s="61" t="n">
        <v>36632</v>
      </c>
      <c r="E308" s="61"/>
      <c r="F308" s="61" t="n">
        <v>53196.4259013753</v>
      </c>
      <c r="G308" s="61" t="n">
        <v>-3181.95171572026</v>
      </c>
      <c r="H308" s="61" t="n">
        <v>48990</v>
      </c>
      <c r="I308" s="61" t="n">
        <v>45000</v>
      </c>
      <c r="J308" s="88" t="n">
        <v>36972</v>
      </c>
      <c r="K308" s="76" t="n">
        <v>36973</v>
      </c>
      <c r="L308" s="83" t="n">
        <f aca="false">(VLOOKUP(K308,$A$3:$D$465,2,FALSE())*1000*-1)</f>
        <v>-24983000</v>
      </c>
      <c r="M308" s="30" t="n">
        <f aca="false">VLOOKUP(K308,'NG Summary by Day'!$L$21:$N$480,3,FALSE())</f>
        <v>-24982929.6299524</v>
      </c>
      <c r="N308" s="82" t="n">
        <f aca="false">L308-M308</f>
        <v>-70.3700475990772</v>
      </c>
      <c r="O308" s="83" t="n">
        <f aca="false">(VLOOKUP(K308,$A$3:$D$465,3,FALSE()))*1000*-1</f>
        <v>-31641000</v>
      </c>
      <c r="P308" s="30" t="n">
        <f aca="false">VLOOKUP(K308,'Power Summary by Day '!$AL$18:$AO$400,3,FALSE())</f>
        <v>-31641312.5072425</v>
      </c>
      <c r="Q308" s="82" t="n">
        <f aca="false">O308-P308</f>
        <v>312.507242500782</v>
      </c>
      <c r="R308" s="83" t="n">
        <f aca="false">(VLOOKUP(K308,'BNK Org Sheet'!$A$2:$D$464,4,FALSE()))*1000*-1</f>
        <v>-46181000</v>
      </c>
      <c r="S308" s="30" t="n">
        <f aca="false">VLOOKUP(K308,CORP!$A$14:$D4830,3,FALSE())</f>
        <v>-43021302.8044469</v>
      </c>
      <c r="T308" s="84" t="n">
        <f aca="false">R308-S308</f>
        <v>-3159697.1955531</v>
      </c>
      <c r="V308" s="83" t="n">
        <f aca="false">(VLOOKUP(K308,'BNK Org Sheet'!$F$2:$I$464,2,FALSE()))*1000</f>
        <v>8798167.79244961</v>
      </c>
      <c r="W308" s="30" t="n">
        <f aca="false">VLOOKUP(K308,'NG Summary by Day'!$T$20:$W$486,4,FALSE())</f>
        <v>8798167.79244961</v>
      </c>
      <c r="X308" s="85" t="n">
        <f aca="false">V308-W308</f>
        <v>0</v>
      </c>
      <c r="Y308" s="83" t="n">
        <f aca="false">VLOOKUP(K308,'BNK Org Sheet'!$F$2:$I$464,3,FALSE())*1000</f>
        <v>-1067832.75063223</v>
      </c>
      <c r="Z308" s="30" t="n">
        <f aca="false">VLOOKUP(K308,'Power Summary by Day '!$AL$18:$AO$400,4,FALSE())</f>
        <v>-1067832.75063223</v>
      </c>
      <c r="AA308" s="82" t="n">
        <f aca="false">Y308-Z308</f>
        <v>0</v>
      </c>
      <c r="AB308" s="83" t="n">
        <f aca="false">VLOOKUP(K308,'BNK Org Sheet'!$F$2:$I$464,4,FALSE())*1000</f>
        <v>10160000</v>
      </c>
      <c r="AC308" s="30" t="n">
        <f aca="false">VLOOKUP(K308,'NG Summary by Day'!$AG$20:$AJ$532,4,FALSE())</f>
        <v>7415973.0180807</v>
      </c>
      <c r="AD308" s="85" t="n">
        <f aca="false">AB308-AC308</f>
        <v>2744026.9819193</v>
      </c>
    </row>
    <row r="309" customFormat="false" ht="12.75" hidden="false" customHeight="false" outlineLevel="0" collapsed="false">
      <c r="A309" s="48" t="n">
        <v>36971</v>
      </c>
      <c r="B309" s="61" t="n">
        <v>21302</v>
      </c>
      <c r="C309" s="61" t="n">
        <v>31801</v>
      </c>
      <c r="D309" s="61" t="n">
        <v>41339</v>
      </c>
      <c r="E309" s="61"/>
      <c r="F309" s="61" t="n">
        <v>42381.8750776492</v>
      </c>
      <c r="G309" s="61" t="n">
        <v>-2207.39843951163</v>
      </c>
      <c r="H309" s="61" t="n">
        <v>32860</v>
      </c>
      <c r="I309" s="61" t="n">
        <v>12000</v>
      </c>
      <c r="J309" s="88" t="n">
        <v>36973</v>
      </c>
      <c r="K309" s="76" t="n">
        <v>36976</v>
      </c>
      <c r="L309" s="83" t="n">
        <f aca="false">(VLOOKUP(K309,$A$3:$D$465,2,FALSE())*1000*-1)</f>
        <v>-33866000</v>
      </c>
      <c r="M309" s="30" t="n">
        <f aca="false">VLOOKUP(K309,'NG Summary by Day'!$L$21:$N$480,3,FALSE())</f>
        <v>-33865915.9435188</v>
      </c>
      <c r="N309" s="82" t="n">
        <f aca="false">L309-M309</f>
        <v>-84.056481204927</v>
      </c>
      <c r="O309" s="83" t="n">
        <f aca="false">(VLOOKUP(K309,$A$3:$D$465,3,FALSE()))*1000*-1</f>
        <v>-30848000</v>
      </c>
      <c r="P309" s="30" t="n">
        <f aca="false">VLOOKUP(K309,'Power Summary by Day '!$AL$18:$AO$400,3,FALSE())</f>
        <v>-30847645.8915962</v>
      </c>
      <c r="Q309" s="82" t="n">
        <f aca="false">O309-P309</f>
        <v>-354.108403798193</v>
      </c>
      <c r="R309" s="83" t="n">
        <f aca="false">(VLOOKUP(K309,'BNK Org Sheet'!$A$2:$D$464,4,FALSE()))*1000*-1</f>
        <v>-53398000</v>
      </c>
      <c r="S309" s="30" t="n">
        <f aca="false">VLOOKUP(K309,CORP!$A$14:$D4831,3,FALSE())</f>
        <v>-50689307.2635403</v>
      </c>
      <c r="T309" s="84" t="n">
        <f aca="false">R309-S309</f>
        <v>-2708692.7364597</v>
      </c>
      <c r="V309" s="83" t="n">
        <f aca="false">(VLOOKUP(K309,'BNK Org Sheet'!$F$2:$I$464,2,FALSE()))*1000</f>
        <v>28773006.5761177</v>
      </c>
      <c r="W309" s="30" t="n">
        <f aca="false">VLOOKUP(K309,'NG Summary by Day'!$T$20:$W$486,4,FALSE())</f>
        <v>28773006.5761177</v>
      </c>
      <c r="X309" s="85" t="n">
        <f aca="false">V309-W309</f>
        <v>0</v>
      </c>
      <c r="Y309" s="83" t="n">
        <f aca="false">VLOOKUP(K309,'BNK Org Sheet'!$F$2:$I$464,3,FALSE())*1000</f>
        <v>-3921774.09723023</v>
      </c>
      <c r="Z309" s="30" t="n">
        <f aca="false">VLOOKUP(K309,'Power Summary by Day '!$AL$18:$AO$400,4,FALSE())</f>
        <v>-3921774.09723023</v>
      </c>
      <c r="AA309" s="82" t="n">
        <f aca="false">Y309-Z309</f>
        <v>0</v>
      </c>
      <c r="AB309" s="83" t="n">
        <f aca="false">VLOOKUP(K309,'BNK Org Sheet'!$F$2:$I$464,4,FALSE())*1000</f>
        <v>27280000</v>
      </c>
      <c r="AC309" s="30" t="n">
        <f aca="false">VLOOKUP(K309,'NG Summary by Day'!$AG$20:$AJ$532,4,FALSE())</f>
        <v>31083058.3705515</v>
      </c>
      <c r="AD309" s="85" t="n">
        <f aca="false">AB309-AC309</f>
        <v>-3803058.3705515</v>
      </c>
    </row>
    <row r="310" customFormat="false" ht="12.75" hidden="false" customHeight="false" outlineLevel="0" collapsed="false">
      <c r="A310" s="48" t="n">
        <v>36972</v>
      </c>
      <c r="B310" s="61" t="n">
        <v>25269</v>
      </c>
      <c r="C310" s="61" t="n">
        <v>28424</v>
      </c>
      <c r="D310" s="61" t="n">
        <v>43079</v>
      </c>
      <c r="E310" s="61"/>
      <c r="F310" s="61" t="n">
        <v>-7952.20347338329</v>
      </c>
      <c r="G310" s="61" t="n">
        <v>-6915.39595777675</v>
      </c>
      <c r="H310" s="61" t="n">
        <v>-11380</v>
      </c>
      <c r="I310" s="61" t="n">
        <v>-10000</v>
      </c>
      <c r="J310" s="88" t="n">
        <v>36976</v>
      </c>
      <c r="K310" s="76" t="n">
        <v>36977</v>
      </c>
      <c r="L310" s="83" t="n">
        <f aca="false">(VLOOKUP(K310,$A$3:$D$465,2,FALSE())*1000*-1)</f>
        <v>-33266000</v>
      </c>
      <c r="M310" s="30" t="n">
        <f aca="false">VLOOKUP(K310,'NG Summary by Day'!$L$21:$N$480,3,FALSE())</f>
        <v>-33265810.7377567</v>
      </c>
      <c r="N310" s="82" t="n">
        <f aca="false">L310-M310</f>
        <v>-189.262243300676</v>
      </c>
      <c r="O310" s="83" t="n">
        <f aca="false">(VLOOKUP(K310,$A$3:$D$465,3,FALSE()))*1000*-1</f>
        <v>-30356000</v>
      </c>
      <c r="P310" s="30" t="n">
        <f aca="false">VLOOKUP(K310,'Power Summary by Day '!$AL$18:$AO$400,3,FALSE())</f>
        <v>-30356339.3715483</v>
      </c>
      <c r="Q310" s="82" t="n">
        <f aca="false">O310-P310</f>
        <v>339.371548298746</v>
      </c>
      <c r="R310" s="83" t="n">
        <f aca="false">(VLOOKUP(K310,'BNK Org Sheet'!$A$2:$D$464,4,FALSE()))*1000*-1</f>
        <v>-51547000</v>
      </c>
      <c r="S310" s="30" t="n">
        <f aca="false">VLOOKUP(K310,CORP!$A$14:$D4832,3,FALSE())</f>
        <v>-48736335.2889376</v>
      </c>
      <c r="T310" s="84" t="n">
        <f aca="false">R310-S310</f>
        <v>-2810664.7110624</v>
      </c>
      <c r="V310" s="83" t="n">
        <f aca="false">(VLOOKUP(K310,'BNK Org Sheet'!$F$2:$I$464,2,FALSE()))*1000</f>
        <v>-85193497.3069429</v>
      </c>
      <c r="W310" s="30" t="n">
        <f aca="false">VLOOKUP(K310,'NG Summary by Day'!$T$20:$W$486,4,FALSE())</f>
        <v>-85193497.3069429</v>
      </c>
      <c r="X310" s="85" t="n">
        <f aca="false">V310-W310</f>
        <v>0</v>
      </c>
      <c r="Y310" s="83" t="n">
        <f aca="false">VLOOKUP(K310,'BNK Org Sheet'!$F$2:$I$464,3,FALSE())*1000</f>
        <v>9742999.60358062</v>
      </c>
      <c r="Z310" s="30" t="n">
        <f aca="false">VLOOKUP(K310,'Power Summary by Day '!$AL$18:$AO$400,4,FALSE())</f>
        <v>9742999.60358062</v>
      </c>
      <c r="AA310" s="82" t="n">
        <f aca="false">Y310-Z310</f>
        <v>0</v>
      </c>
      <c r="AB310" s="83" t="n">
        <f aca="false">VLOOKUP(K310,'BNK Org Sheet'!$F$2:$I$464,4,FALSE())*1000</f>
        <v>-27130000</v>
      </c>
      <c r="AC310" s="30" t="n">
        <f aca="false">VLOOKUP(K310,'NG Summary by Day'!$AG$20:$AJ$532,4,FALSE())</f>
        <v>-60565043.5138404</v>
      </c>
      <c r="AD310" s="85" t="n">
        <f aca="false">AB310-AC310</f>
        <v>33435043.5138404</v>
      </c>
    </row>
    <row r="311" customFormat="false" ht="12.75" hidden="false" customHeight="false" outlineLevel="0" collapsed="false">
      <c r="A311" s="48" t="n">
        <v>36973</v>
      </c>
      <c r="B311" s="61" t="n">
        <v>24983</v>
      </c>
      <c r="C311" s="61" t="n">
        <v>31641</v>
      </c>
      <c r="D311" s="61" t="n">
        <v>46181</v>
      </c>
      <c r="E311" s="61"/>
      <c r="F311" s="61" t="n">
        <v>8798.16779244961</v>
      </c>
      <c r="G311" s="61" t="n">
        <v>-1067.83275063223</v>
      </c>
      <c r="H311" s="61" t="n">
        <v>10160</v>
      </c>
      <c r="I311" s="61" t="n">
        <v>15000</v>
      </c>
      <c r="J311" s="88" t="n">
        <v>36977</v>
      </c>
      <c r="K311" s="76" t="n">
        <v>36978</v>
      </c>
      <c r="L311" s="83" t="n">
        <f aca="false">(VLOOKUP(K311,$A$3:$D$465,2,FALSE())*1000*-1)</f>
        <v>-24077000</v>
      </c>
      <c r="M311" s="30" t="n">
        <f aca="false">VLOOKUP(K311,'NG Summary by Day'!$L$21:$N$480,3,FALSE())</f>
        <v>-24076564.5577977</v>
      </c>
      <c r="N311" s="82" t="n">
        <f aca="false">L311-M311</f>
        <v>-435.442202299833</v>
      </c>
      <c r="O311" s="83" t="n">
        <f aca="false">(VLOOKUP(K311,$A$3:$D$465,3,FALSE()))*1000*-1</f>
        <v>-29905000</v>
      </c>
      <c r="P311" s="30" t="n">
        <f aca="false">VLOOKUP(K311,'Power Summary by Day '!$AL$18:$AO$400,3,FALSE())</f>
        <v>-32504219.3364083</v>
      </c>
      <c r="Q311" s="82" t="n">
        <f aca="false">O311-P311</f>
        <v>2599219.3364083</v>
      </c>
      <c r="R311" s="83" t="n">
        <f aca="false">(VLOOKUP(K311,'BNK Org Sheet'!$A$2:$D$464,4,FALSE()))*1000*-1</f>
        <v>-43151000</v>
      </c>
      <c r="S311" s="30" t="n">
        <f aca="false">VLOOKUP(K311,CORP!$A$14:$D4833,3,FALSE())</f>
        <v>-41985860.2199314</v>
      </c>
      <c r="T311" s="84" t="n">
        <f aca="false">R311-S311</f>
        <v>-1165139.7800686</v>
      </c>
      <c r="V311" s="83" t="n">
        <f aca="false">(VLOOKUP(K311,'BNK Org Sheet'!$F$2:$I$464,2,FALSE()))*1000</f>
        <v>145864485.375105</v>
      </c>
      <c r="W311" s="30" t="n">
        <f aca="false">VLOOKUP(K311,'NG Summary by Day'!$T$20:$W$486,4,FALSE())</f>
        <v>145864485.375105</v>
      </c>
      <c r="X311" s="85" t="n">
        <f aca="false">V311-W311</f>
        <v>0</v>
      </c>
      <c r="Y311" s="83" t="n">
        <f aca="false">VLOOKUP(K311,'BNK Org Sheet'!$F$2:$I$464,3,FALSE())*1000</f>
        <v>-2065657.45603183</v>
      </c>
      <c r="Z311" s="30" t="n">
        <f aca="false">VLOOKUP(K311,'Power Summary by Day '!$AL$18:$AO$400,4,FALSE())</f>
        <v>-2065657.45603183</v>
      </c>
      <c r="AA311" s="82" t="n">
        <f aca="false">Y311-Z311</f>
        <v>0</v>
      </c>
      <c r="AB311" s="83" t="n">
        <f aca="false">VLOOKUP(K311,'BNK Org Sheet'!$F$2:$I$464,4,FALSE())*1000</f>
        <v>122160000</v>
      </c>
      <c r="AC311" s="30" t="n">
        <f aca="false">VLOOKUP(K311,'NG Summary by Day'!$AG$20:$AJ$532,4,FALSE())</f>
        <v>126098719.452496</v>
      </c>
      <c r="AD311" s="85" t="n">
        <f aca="false">AB311-AC311</f>
        <v>-3938719.45249601</v>
      </c>
    </row>
    <row r="312" customFormat="false" ht="12.75" hidden="false" customHeight="false" outlineLevel="0" collapsed="false">
      <c r="A312" s="48" t="n">
        <v>36976</v>
      </c>
      <c r="B312" s="61" t="n">
        <v>33866</v>
      </c>
      <c r="C312" s="61" t="n">
        <v>30848</v>
      </c>
      <c r="D312" s="61" t="n">
        <v>53398</v>
      </c>
      <c r="E312" s="61"/>
      <c r="F312" s="61" t="n">
        <v>28773.0065761177</v>
      </c>
      <c r="G312" s="61" t="n">
        <v>-3921.77409723023</v>
      </c>
      <c r="H312" s="61" t="n">
        <v>27280</v>
      </c>
      <c r="I312" s="61" t="n">
        <v>20000</v>
      </c>
      <c r="J312" s="88" t="n">
        <v>36978</v>
      </c>
      <c r="K312" s="76" t="n">
        <v>36979</v>
      </c>
      <c r="L312" s="83" t="n">
        <f aca="false">(VLOOKUP(K312,$A$3:$D$465,2,FALSE())*1000*-1)</f>
        <v>-31732000</v>
      </c>
      <c r="M312" s="30" t="n">
        <f aca="false">VLOOKUP(K312,'NG Summary by Day'!$L$21:$N$480,3,FALSE())</f>
        <v>-31731762.936268</v>
      </c>
      <c r="N312" s="82" t="n">
        <f aca="false">L312-M312</f>
        <v>-237.063731998205</v>
      </c>
      <c r="O312" s="83" t="n">
        <f aca="false">(VLOOKUP(K312,$A$3:$D$465,3,FALSE()))*1000*-1</f>
        <v>-32396000</v>
      </c>
      <c r="P312" s="30" t="n">
        <f aca="false">VLOOKUP(K312,'Power Summary by Day '!$AL$18:$AO$400,3,FALSE())</f>
        <v>-32396125.3225461</v>
      </c>
      <c r="Q312" s="82" t="n">
        <f aca="false">O312-P312</f>
        <v>125.322546098381</v>
      </c>
      <c r="R312" s="83" t="n">
        <f aca="false">(VLOOKUP(K312,'BNK Org Sheet'!$A$2:$D$464,4,FALSE()))*1000*-1</f>
        <v>-50080000</v>
      </c>
      <c r="S312" s="30" t="n">
        <f aca="false">VLOOKUP(K312,CORP!$A$14:$D4834,3,FALSE())</f>
        <v>-47763643.8887979</v>
      </c>
      <c r="T312" s="84" t="n">
        <f aca="false">R312-S312</f>
        <v>-2316356.11120211</v>
      </c>
      <c r="V312" s="83" t="n">
        <f aca="false">(VLOOKUP(K312,'BNK Org Sheet'!$F$2:$I$464,2,FALSE()))*1000</f>
        <v>21087394.7050557</v>
      </c>
      <c r="W312" s="30" t="n">
        <f aca="false">VLOOKUP(K312,'NG Summary by Day'!$T$20:$W$486,4,FALSE())</f>
        <v>21087394.7050557</v>
      </c>
      <c r="X312" s="85" t="n">
        <f aca="false">V312-W312</f>
        <v>0</v>
      </c>
      <c r="Y312" s="83" t="n">
        <f aca="false">VLOOKUP(K312,'BNK Org Sheet'!$F$2:$I$464,3,FALSE())*1000</f>
        <v>-7242202.91056138</v>
      </c>
      <c r="Z312" s="30" t="n">
        <f aca="false">VLOOKUP(K312,'Power Summary by Day '!$AL$18:$AO$400,4,FALSE())</f>
        <v>-7242202.91056138</v>
      </c>
      <c r="AA312" s="82" t="n">
        <f aca="false">Y312-Z312</f>
        <v>0</v>
      </c>
      <c r="AB312" s="83" t="n">
        <f aca="false">VLOOKUP(K312,'BNK Org Sheet'!$F$2:$I$464,4,FALSE())*1000</f>
        <v>38830000</v>
      </c>
      <c r="AC312" s="30" t="n">
        <f aca="false">VLOOKUP(K312,'NG Summary by Day'!$AG$20:$AJ$532,4,FALSE())</f>
        <v>22730677.6317387</v>
      </c>
      <c r="AD312" s="85" t="n">
        <f aca="false">AB312-AC312</f>
        <v>16099322.3682613</v>
      </c>
    </row>
    <row r="313" customFormat="false" ht="12.75" hidden="false" customHeight="false" outlineLevel="0" collapsed="false">
      <c r="A313" s="48" t="n">
        <v>36977</v>
      </c>
      <c r="B313" s="61" t="n">
        <v>33266</v>
      </c>
      <c r="C313" s="61" t="n">
        <v>30356</v>
      </c>
      <c r="D313" s="61" t="n">
        <v>51547</v>
      </c>
      <c r="E313" s="61"/>
      <c r="F313" s="61" t="n">
        <v>-85193.4973069429</v>
      </c>
      <c r="G313" s="61" t="n">
        <v>9742.99960358062</v>
      </c>
      <c r="H313" s="61" t="n">
        <v>-27130</v>
      </c>
      <c r="I313" s="61" t="n">
        <v>-27000</v>
      </c>
      <c r="J313" s="88" t="n">
        <v>36979</v>
      </c>
      <c r="K313" s="76" t="n">
        <v>36980</v>
      </c>
      <c r="L313" s="83" t="n">
        <f aca="false">(VLOOKUP(K313,$A$3:$D$465,2,FALSE())*1000*-1)</f>
        <v>-39175000</v>
      </c>
      <c r="M313" s="30" t="n">
        <f aca="false">VLOOKUP(K313,'NG Summary by Day'!$L$21:$N$480,3,FALSE())</f>
        <v>-39869450.3796453</v>
      </c>
      <c r="N313" s="82" t="n">
        <f aca="false">L313-M313</f>
        <v>694450.379645295</v>
      </c>
      <c r="O313" s="83" t="n">
        <f aca="false">(VLOOKUP(K313,$A$3:$D$465,3,FALSE()))*1000*-1</f>
        <v>-35622000</v>
      </c>
      <c r="P313" s="30" t="n">
        <f aca="false">VLOOKUP(K313,'Power Summary by Day '!$AL$18:$AO$400,3,FALSE())</f>
        <v>-35848508.0751652</v>
      </c>
      <c r="Q313" s="82" t="n">
        <f aca="false">O313-P313</f>
        <v>226508.075165197</v>
      </c>
      <c r="R313" s="83" t="n">
        <f aca="false">(VLOOKUP(K313,'BNK Org Sheet'!$A$2:$D$464,4,FALSE()))*1000*-1</f>
        <v>-55981000</v>
      </c>
      <c r="S313" s="30" t="n">
        <f aca="false">VLOOKUP(K313,CORP!$A$14:$D4835,3,FALSE())</f>
        <v>-53935892.0486196</v>
      </c>
      <c r="T313" s="84" t="n">
        <f aca="false">R313-S313</f>
        <v>-2045107.9513804</v>
      </c>
      <c r="V313" s="83" t="n">
        <f aca="false">(VLOOKUP(K313,'BNK Org Sheet'!$F$2:$I$464,2,FALSE()))*1000</f>
        <v>109618103.161347</v>
      </c>
      <c r="W313" s="30" t="n">
        <f aca="false">VLOOKUP(K313,'NG Summary by Day'!$T$20:$W$486,4,FALSE())</f>
        <v>109618103.161347</v>
      </c>
      <c r="X313" s="85" t="n">
        <f aca="false">V313-W313</f>
        <v>0</v>
      </c>
      <c r="Y313" s="83" t="n">
        <f aca="false">VLOOKUP(K313,'BNK Org Sheet'!$F$2:$I$464,3,FALSE())*1000</f>
        <v>3891448.24365976</v>
      </c>
      <c r="Z313" s="30" t="n">
        <f aca="false">VLOOKUP(K313,'Power Summary by Day '!$AL$18:$AO$400,4,FALSE())</f>
        <v>3891448.24365976</v>
      </c>
      <c r="AA313" s="82" t="n">
        <f aca="false">Y313-Z313</f>
        <v>0</v>
      </c>
      <c r="AB313" s="83" t="n">
        <f aca="false">VLOOKUP(K313,'BNK Org Sheet'!$F$2:$I$464,4,FALSE())*1000</f>
        <v>104600000</v>
      </c>
      <c r="AC313" s="30" t="n">
        <f aca="false">VLOOKUP(K313,'NG Summary by Day'!$AG$20:$AJ$532,4,FALSE())</f>
        <v>109723243.873762</v>
      </c>
      <c r="AD313" s="85" t="n">
        <f aca="false">AB313-AC313</f>
        <v>-5123243.873762</v>
      </c>
    </row>
    <row r="314" customFormat="false" ht="12.75" hidden="false" customHeight="false" outlineLevel="0" collapsed="false">
      <c r="A314" s="48" t="n">
        <v>36978</v>
      </c>
      <c r="B314" s="61" t="n">
        <v>24077</v>
      </c>
      <c r="C314" s="61" t="n">
        <v>29905</v>
      </c>
      <c r="D314" s="61" t="n">
        <v>43151</v>
      </c>
      <c r="E314" s="61"/>
      <c r="F314" s="61" t="n">
        <v>145864.485375105</v>
      </c>
      <c r="G314" s="61" t="n">
        <v>-2065.65745603183</v>
      </c>
      <c r="H314" s="61" t="n">
        <v>122160</v>
      </c>
      <c r="I314" s="61" t="n">
        <v>67000</v>
      </c>
      <c r="J314" s="88" t="n">
        <v>36980</v>
      </c>
      <c r="K314" s="76" t="n">
        <v>36983</v>
      </c>
      <c r="L314" s="83" t="n">
        <f aca="false">(VLOOKUP(K314,$A$3:$D$465,2,FALSE())*1000*-1)</f>
        <v>-45987000</v>
      </c>
      <c r="M314" s="30" t="n">
        <f aca="false">VLOOKUP(K314,'NG Summary by Day'!$L$21:$N$480,3,FALSE())</f>
        <v>-46538045.2391804</v>
      </c>
      <c r="N314" s="82" t="n">
        <f aca="false">L314-M314</f>
        <v>551045.239180401</v>
      </c>
      <c r="O314" s="83" t="n">
        <f aca="false">(VLOOKUP(K314,$A$3:$D$465,3,FALSE()))*1000*-1</f>
        <v>-35432000</v>
      </c>
      <c r="P314" s="30" t="n">
        <f aca="false">VLOOKUP(K314,'Power Summary by Day '!$AL$18:$AO$400,3,FALSE())</f>
        <v>-35946084.9688331</v>
      </c>
      <c r="Q314" s="82" t="n">
        <f aca="false">O314-P314</f>
        <v>514084.968833096</v>
      </c>
      <c r="R314" s="83" t="n">
        <f aca="false">(VLOOKUP(K314,'BNK Org Sheet'!$A$2:$D$464,4,FALSE()))*1000*-1</f>
        <v>-62589000</v>
      </c>
      <c r="S314" s="30" t="n">
        <f aca="false">VLOOKUP(K314,CORP!$A$14:$D4836,3,FALSE())</f>
        <v>-60733699.6214896</v>
      </c>
      <c r="T314" s="84" t="n">
        <f aca="false">R314-S314</f>
        <v>-1855300.3785104</v>
      </c>
      <c r="V314" s="83" t="n">
        <f aca="false">(VLOOKUP(K314,'BNK Org Sheet'!$F$2:$I$464,2,FALSE()))*1000</f>
        <v>60939940.3014358</v>
      </c>
      <c r="W314" s="30" t="n">
        <f aca="false">VLOOKUP(K314,'NG Summary by Day'!$T$20:$W$486,4,FALSE())</f>
        <v>60939940.3014358</v>
      </c>
      <c r="X314" s="85" t="n">
        <f aca="false">V314-W314</f>
        <v>0</v>
      </c>
      <c r="Y314" s="83" t="n">
        <f aca="false">VLOOKUP(K314,'BNK Org Sheet'!$F$2:$I$464,3,FALSE())*1000</f>
        <v>791166.969427565</v>
      </c>
      <c r="Z314" s="30" t="n">
        <f aca="false">VLOOKUP(K314,'Power Summary by Day '!$AL$18:$AO$400,4,FALSE())</f>
        <v>791166.969427565</v>
      </c>
      <c r="AA314" s="82" t="n">
        <f aca="false">Y314-Z314</f>
        <v>0</v>
      </c>
      <c r="AB314" s="83" t="n">
        <f aca="false">VLOOKUP(K314,'BNK Org Sheet'!$F$2:$I$464,4,FALSE())*1000</f>
        <v>65270000</v>
      </c>
      <c r="AC314" s="30" t="n">
        <f aca="false">VLOOKUP(K314,'NG Summary by Day'!$AG$20:$AJ$532,4,FALSE())</f>
        <v>58411414.6965124</v>
      </c>
      <c r="AD314" s="85" t="n">
        <f aca="false">AB314-AC314</f>
        <v>6858585.3034876</v>
      </c>
    </row>
    <row r="315" customFormat="false" ht="12.75" hidden="false" customHeight="false" outlineLevel="0" collapsed="false">
      <c r="A315" s="48" t="n">
        <v>36979</v>
      </c>
      <c r="B315" s="61" t="n">
        <v>31732</v>
      </c>
      <c r="C315" s="61" t="n">
        <v>32396</v>
      </c>
      <c r="D315" s="61" t="n">
        <v>50080</v>
      </c>
      <c r="E315" s="61"/>
      <c r="F315" s="61" t="n">
        <v>21087.3947050557</v>
      </c>
      <c r="G315" s="61" t="n">
        <v>-7242.20291056138</v>
      </c>
      <c r="H315" s="61" t="n">
        <v>38830</v>
      </c>
      <c r="I315" s="61" t="n">
        <v>34000</v>
      </c>
      <c r="J315" s="88" t="n">
        <v>36983</v>
      </c>
      <c r="K315" s="76" t="n">
        <v>36984</v>
      </c>
      <c r="L315" s="83" t="n">
        <f aca="false">(VLOOKUP(K315,$A$3:$D$465,2,FALSE())*1000*-1)</f>
        <v>-43895000</v>
      </c>
      <c r="M315" s="30" t="n">
        <f aca="false">VLOOKUP(K315,'NG Summary by Day'!$L$21:$N$480,3,FALSE())</f>
        <v>-48254264.0710168</v>
      </c>
      <c r="N315" s="82" t="n">
        <f aca="false">L315-M315</f>
        <v>4359264.0710168</v>
      </c>
      <c r="O315" s="83" t="n">
        <f aca="false">(VLOOKUP(K315,$A$3:$D$465,3,FALSE()))*1000*-1</f>
        <v>-38854000</v>
      </c>
      <c r="P315" s="30" t="n">
        <f aca="false">VLOOKUP(K315,'Power Summary by Day '!$AL$18:$AO$400,3,FALSE())</f>
        <v>-38415748.9374463</v>
      </c>
      <c r="Q315" s="82" t="n">
        <f aca="false">O315-P315</f>
        <v>-438251.062553696</v>
      </c>
      <c r="R315" s="83" t="n">
        <f aca="false">(VLOOKUP(K315,'BNK Org Sheet'!$A$2:$D$464,4,FALSE()))*1000*-1</f>
        <v>-61081000</v>
      </c>
      <c r="S315" s="30" t="n">
        <f aca="false">VLOOKUP(K315,CORP!$A$14:$D4837,3,FALSE())</f>
        <v>-59154113.3672379</v>
      </c>
      <c r="T315" s="84" t="n">
        <f aca="false">R315-S315</f>
        <v>-1926886.6327621</v>
      </c>
      <c r="V315" s="83" t="n">
        <f aca="false">(VLOOKUP(K315,'BNK Org Sheet'!$F$2:$I$464,2,FALSE()))*1000</f>
        <v>20417974.5297725</v>
      </c>
      <c r="W315" s="30" t="n">
        <f aca="false">VLOOKUP(K315,'NG Summary by Day'!$T$20:$W$486,4,FALSE())</f>
        <v>20417974.5297725</v>
      </c>
      <c r="X315" s="85" t="n">
        <f aca="false">V315-W315</f>
        <v>0</v>
      </c>
      <c r="Y315" s="83" t="n">
        <f aca="false">VLOOKUP(K315,'BNK Org Sheet'!$F$2:$I$464,3,FALSE())*1000</f>
        <v>4904543.96649203</v>
      </c>
      <c r="Z315" s="30" t="n">
        <f aca="false">VLOOKUP(K315,'Power Summary by Day '!$AL$18:$AO$400,4,FALSE())</f>
        <v>4904543.96649203</v>
      </c>
      <c r="AA315" s="82" t="n">
        <f aca="false">Y315-Z315</f>
        <v>0</v>
      </c>
      <c r="AB315" s="83" t="n">
        <f aca="false">VLOOKUP(K315,'BNK Org Sheet'!$F$2:$I$464,4,FALSE())*1000</f>
        <v>23940000</v>
      </c>
      <c r="AC315" s="30" t="n">
        <f aca="false">VLOOKUP(K315,'NG Summary by Day'!$AG$20:$AJ$532,4,FALSE())</f>
        <v>19590588.7898284</v>
      </c>
      <c r="AD315" s="85" t="n">
        <f aca="false">AB315-AC315</f>
        <v>4349411.2101716</v>
      </c>
    </row>
    <row r="316" customFormat="false" ht="12.75" hidden="false" customHeight="false" outlineLevel="0" collapsed="false">
      <c r="A316" s="48" t="n">
        <v>36980</v>
      </c>
      <c r="B316" s="61" t="n">
        <v>39175</v>
      </c>
      <c r="C316" s="61" t="n">
        <v>35622</v>
      </c>
      <c r="D316" s="61" t="n">
        <v>55981</v>
      </c>
      <c r="E316" s="61"/>
      <c r="F316" s="61" t="n">
        <v>109618.103161347</v>
      </c>
      <c r="G316" s="61" t="n">
        <v>3891.44824365976</v>
      </c>
      <c r="H316" s="61" t="n">
        <v>104600</v>
      </c>
      <c r="I316" s="61" t="n">
        <v>0</v>
      </c>
      <c r="J316" s="88" t="n">
        <v>36984</v>
      </c>
      <c r="K316" s="76" t="n">
        <v>36985</v>
      </c>
      <c r="L316" s="83" t="n">
        <f aca="false">(VLOOKUP(K316,$A$3:$D$465,2,FALSE())*1000*-1)</f>
        <v>-46323000</v>
      </c>
      <c r="M316" s="30" t="n">
        <f aca="false">VLOOKUP(K316,'NG Summary by Day'!$L$21:$N$480,3,FALSE())</f>
        <v>-51766003.518733</v>
      </c>
      <c r="N316" s="82" t="n">
        <f aca="false">L316-M316</f>
        <v>5443003.518733</v>
      </c>
      <c r="O316" s="83" t="n">
        <f aca="false">(VLOOKUP(K316,$A$3:$D$465,3,FALSE()))*1000*-1</f>
        <v>-40426000</v>
      </c>
      <c r="P316" s="30" t="n">
        <f aca="false">VLOOKUP(K316,'Power Summary by Day '!$AL$18:$AO$400,3,FALSE())</f>
        <v>-40571916.774165</v>
      </c>
      <c r="Q316" s="82" t="n">
        <f aca="false">O316-P316</f>
        <v>145916.774164997</v>
      </c>
      <c r="R316" s="83" t="n">
        <f aca="false">(VLOOKUP(K316,'BNK Org Sheet'!$A$2:$D$464,4,FALSE()))*1000*-1</f>
        <v>-63269000</v>
      </c>
      <c r="S316" s="30" t="n">
        <f aca="false">VLOOKUP(K316,CORP!$A$14:$D4838,3,FALSE())</f>
        <v>-61271062.4670626</v>
      </c>
      <c r="T316" s="84" t="n">
        <f aca="false">R316-S316</f>
        <v>-1997937.5329374</v>
      </c>
      <c r="V316" s="83" t="n">
        <f aca="false">(VLOOKUP(K316,'BNK Org Sheet'!$F$2:$I$464,2,FALSE()))*1000</f>
        <v>97036424.4644671</v>
      </c>
      <c r="W316" s="30" t="n">
        <f aca="false">VLOOKUP(K316,'NG Summary by Day'!$T$20:$W$486,4,FALSE())</f>
        <v>97036424.4644671</v>
      </c>
      <c r="X316" s="85" t="n">
        <f aca="false">V316-W316</f>
        <v>0</v>
      </c>
      <c r="Y316" s="83" t="n">
        <f aca="false">VLOOKUP(K316,'BNK Org Sheet'!$F$2:$I$464,3,FALSE())*1000</f>
        <v>-245979.043757543</v>
      </c>
      <c r="Z316" s="30" t="n">
        <f aca="false">VLOOKUP(K316,'Power Summary by Day '!$AL$18:$AO$400,4,FALSE())</f>
        <v>-245979.043757543</v>
      </c>
      <c r="AA316" s="82" t="n">
        <f aca="false">Y316-Z316</f>
        <v>0</v>
      </c>
      <c r="AB316" s="83" t="n">
        <f aca="false">VLOOKUP(K316,'BNK Org Sheet'!$F$2:$I$464,4,FALSE())*1000</f>
        <v>104240000</v>
      </c>
      <c r="AC316" s="30" t="n">
        <f aca="false">VLOOKUP(K316,'NG Summary by Day'!$AG$20:$AJ$532,4,FALSE())</f>
        <v>88485756.9531646</v>
      </c>
      <c r="AD316" s="85" t="n">
        <f aca="false">AB316-AC316</f>
        <v>15754243.0468354</v>
      </c>
    </row>
    <row r="317" customFormat="false" ht="12.75" hidden="false" customHeight="false" outlineLevel="0" collapsed="false">
      <c r="A317" s="48" t="n">
        <v>36983</v>
      </c>
      <c r="B317" s="61" t="n">
        <v>45987</v>
      </c>
      <c r="C317" s="61" t="n">
        <v>35432</v>
      </c>
      <c r="D317" s="61" t="n">
        <v>62589</v>
      </c>
      <c r="E317" s="61"/>
      <c r="F317" s="61" t="n">
        <v>60939.9403014358</v>
      </c>
      <c r="G317" s="61" t="n">
        <v>791.166969427565</v>
      </c>
      <c r="H317" s="61" t="n">
        <v>65270</v>
      </c>
      <c r="I317" s="61" t="n">
        <v>65000</v>
      </c>
      <c r="J317" s="88" t="n">
        <v>36985</v>
      </c>
      <c r="K317" s="76" t="n">
        <v>36986</v>
      </c>
      <c r="L317" s="83" t="n">
        <f aca="false">(VLOOKUP(K317,$A$3:$D$465,2,FALSE())*1000*-1)</f>
        <v>-41915000</v>
      </c>
      <c r="M317" s="30" t="n">
        <f aca="false">VLOOKUP(K317,'NG Summary by Day'!$L$21:$N$480,3,FALSE())</f>
        <v>-48137603.4353644</v>
      </c>
      <c r="N317" s="82" t="n">
        <f aca="false">L317-M317</f>
        <v>6222603.4353644</v>
      </c>
      <c r="O317" s="83" t="n">
        <f aca="false">(VLOOKUP(K317,$A$3:$D$465,3,FALSE()))*1000*-1</f>
        <v>-41740000</v>
      </c>
      <c r="P317" s="30" t="n">
        <f aca="false">VLOOKUP(K317,'Power Summary by Day '!$AL$18:$AO$400,3,FALSE())</f>
        <v>-41742323.1136818</v>
      </c>
      <c r="Q317" s="82" t="n">
        <f aca="false">O317-P317</f>
        <v>2323.11368180066</v>
      </c>
      <c r="R317" s="83" t="n">
        <f aca="false">(VLOOKUP(K317,'BNK Org Sheet'!$A$2:$D$464,4,FALSE()))*1000*-1</f>
        <v>-74887000</v>
      </c>
      <c r="S317" s="30" t="n">
        <f aca="false">VLOOKUP(K317,CORP!$A$14:$D4839,3,FALSE())</f>
        <v>-57603932.9431041</v>
      </c>
      <c r="T317" s="84" t="n">
        <f aca="false">R317-S317</f>
        <v>-17283067.0568959</v>
      </c>
      <c r="V317" s="83" t="n">
        <f aca="false">(VLOOKUP(K317,'BNK Org Sheet'!$F$2:$I$464,2,FALSE()))*1000</f>
        <v>-64507550.0449229</v>
      </c>
      <c r="W317" s="30" t="n">
        <f aca="false">VLOOKUP(K317,'NG Summary by Day'!$T$20:$W$486,4,FALSE())</f>
        <v>-64507550.0449229</v>
      </c>
      <c r="X317" s="85" t="n">
        <f aca="false">V317-W317</f>
        <v>0</v>
      </c>
      <c r="Y317" s="83" t="n">
        <f aca="false">VLOOKUP(K317,'BNK Org Sheet'!$F$2:$I$464,3,FALSE())*1000</f>
        <v>6872167.11102264</v>
      </c>
      <c r="Z317" s="30" t="n">
        <f aca="false">VLOOKUP(K317,'Power Summary by Day '!$AL$18:$AO$400,4,FALSE())</f>
        <v>6872167.11102264</v>
      </c>
      <c r="AA317" s="82" t="n">
        <f aca="false">Y317-Z317</f>
        <v>0</v>
      </c>
      <c r="AB317" s="83" t="n">
        <f aca="false">VLOOKUP(K317,'BNK Org Sheet'!$F$2:$I$464,4,FALSE())*1000</f>
        <v>-60760000</v>
      </c>
      <c r="AC317" s="30" t="n">
        <f aca="false">VLOOKUP(K317,'NG Summary by Day'!$AG$20:$AJ$532,4,FALSE())</f>
        <v>-56300091.0682713</v>
      </c>
      <c r="AD317" s="85" t="n">
        <f aca="false">AB317-AC317</f>
        <v>-4459908.9317287</v>
      </c>
    </row>
    <row r="318" customFormat="false" ht="12.75" hidden="false" customHeight="false" outlineLevel="0" collapsed="false">
      <c r="A318" s="48" t="n">
        <v>36984</v>
      </c>
      <c r="B318" s="61" t="n">
        <v>43895</v>
      </c>
      <c r="C318" s="61" t="n">
        <v>38854</v>
      </c>
      <c r="D318" s="61" t="n">
        <v>61081</v>
      </c>
      <c r="E318" s="61"/>
      <c r="F318" s="61" t="n">
        <v>20417.9745297725</v>
      </c>
      <c r="G318" s="61" t="n">
        <v>4904.54396649203</v>
      </c>
      <c r="H318" s="61" t="n">
        <v>23940</v>
      </c>
      <c r="I318" s="61" t="n">
        <v>55000</v>
      </c>
      <c r="J318" s="88" t="n">
        <v>36986</v>
      </c>
      <c r="K318" s="76" t="n">
        <v>36987</v>
      </c>
      <c r="L318" s="83" t="n">
        <f aca="false">(VLOOKUP(K318,$A$3:$D$465,2,FALSE())*1000*-1)</f>
        <v>-40269000</v>
      </c>
      <c r="M318" s="30" t="n">
        <f aca="false">VLOOKUP(K318,'NG Summary by Day'!$L$21:$N$480,3,FALSE())</f>
        <v>-47101219.5904146</v>
      </c>
      <c r="N318" s="82" t="n">
        <f aca="false">L318-M318</f>
        <v>6832219.5904146</v>
      </c>
      <c r="O318" s="83" t="n">
        <f aca="false">(VLOOKUP(K318,$A$3:$D$465,3,FALSE()))*1000*-1</f>
        <v>-42248000</v>
      </c>
      <c r="P318" s="30" t="n">
        <f aca="false">VLOOKUP(K318,'Power Summary by Day '!$AL$18:$AO$400,3,FALSE())</f>
        <v>-44084700.3208683</v>
      </c>
      <c r="Q318" s="82" t="n">
        <f aca="false">O318-P318</f>
        <v>1836700.3208683</v>
      </c>
      <c r="R318" s="83" t="n">
        <f aca="false">(VLOOKUP(K318,'BNK Org Sheet'!$A$2:$D$464,4,FALSE()))*1000*-1</f>
        <v>-59399000</v>
      </c>
      <c r="S318" s="30" t="n">
        <f aca="false">VLOOKUP(K318,CORP!$A$14:$D4840,3,FALSE())</f>
        <v>-57364167.9847105</v>
      </c>
      <c r="T318" s="84" t="n">
        <f aca="false">R318-S318</f>
        <v>-2034832.0152895</v>
      </c>
      <c r="V318" s="83" t="n">
        <f aca="false">(VLOOKUP(K318,'BNK Org Sheet'!$F$2:$I$464,2,FALSE()))*1000</f>
        <v>-46180901.5007779</v>
      </c>
      <c r="W318" s="30" t="n">
        <f aca="false">VLOOKUP(K318,'NG Summary by Day'!$T$20:$W$486,4,FALSE())</f>
        <v>-46180901.5007779</v>
      </c>
      <c r="X318" s="85" t="n">
        <f aca="false">V318-W318</f>
        <v>0</v>
      </c>
      <c r="Y318" s="83" t="n">
        <f aca="false">VLOOKUP(K318,'BNK Org Sheet'!$F$2:$I$464,3,FALSE())*1000</f>
        <v>-2228594.79032259</v>
      </c>
      <c r="Z318" s="30" t="n">
        <f aca="false">VLOOKUP(K318,'Power Summary by Day '!$AL$18:$AO$400,4,FALSE())</f>
        <v>-2228594.79032259</v>
      </c>
      <c r="AA318" s="82" t="n">
        <f aca="false">Y318-Z318</f>
        <v>0</v>
      </c>
      <c r="AB318" s="83" t="n">
        <f aca="false">VLOOKUP(K318,'BNK Org Sheet'!$F$2:$I$464,4,FALSE())*1000</f>
        <v>-52750000</v>
      </c>
      <c r="AC318" s="30" t="n">
        <f aca="false">VLOOKUP(K318,'NG Summary by Day'!$AG$20:$AJ$532,4,FALSE())</f>
        <v>-62779473.9285713</v>
      </c>
      <c r="AD318" s="85" t="n">
        <f aca="false">AB318-AC318</f>
        <v>10029473.9285713</v>
      </c>
    </row>
    <row r="319" customFormat="false" ht="12.75" hidden="false" customHeight="false" outlineLevel="0" collapsed="false">
      <c r="A319" s="48" t="n">
        <v>36985</v>
      </c>
      <c r="B319" s="61" t="n">
        <v>46323</v>
      </c>
      <c r="C319" s="61" t="n">
        <v>40426</v>
      </c>
      <c r="D319" s="61" t="n">
        <v>63269</v>
      </c>
      <c r="E319" s="61"/>
      <c r="F319" s="61" t="n">
        <v>97036.4244644671</v>
      </c>
      <c r="G319" s="61" t="n">
        <v>-245.979043757543</v>
      </c>
      <c r="H319" s="61" t="n">
        <v>104240</v>
      </c>
      <c r="I319" s="61" t="n">
        <v>78000</v>
      </c>
      <c r="J319" s="88" t="n">
        <v>36987</v>
      </c>
      <c r="K319" s="76" t="n">
        <v>36990</v>
      </c>
      <c r="L319" s="83" t="n">
        <f aca="false">(VLOOKUP(K319,$A$3:$D$465,2,FALSE())*1000*-1)</f>
        <v>-30234000</v>
      </c>
      <c r="M319" s="30" t="n">
        <f aca="false">VLOOKUP(K319,'NG Summary by Day'!$L$21:$N$480,3,FALSE())</f>
        <v>-37561237.0646537</v>
      </c>
      <c r="N319" s="82" t="n">
        <f aca="false">L319-M319</f>
        <v>7327237.0646537</v>
      </c>
      <c r="O319" s="83" t="n">
        <f aca="false">(VLOOKUP(K319,$A$3:$D$465,3,FALSE()))*1000*-1</f>
        <v>-40411000</v>
      </c>
      <c r="P319" s="30" t="n">
        <f aca="false">VLOOKUP(K319,'Power Summary by Day '!$AL$18:$AO$400,3,FALSE())</f>
        <v>-41731782.4222481</v>
      </c>
      <c r="Q319" s="82" t="n">
        <f aca="false">O319-P319</f>
        <v>1320782.4222481</v>
      </c>
      <c r="R319" s="83" t="n">
        <f aca="false">(VLOOKUP(K319,'BNK Org Sheet'!$A$2:$D$464,4,FALSE()))*1000*-1</f>
        <v>-50678000</v>
      </c>
      <c r="S319" s="30" t="n">
        <f aca="false">VLOOKUP(K319,CORP!$A$14:$D4841,3,FALSE())</f>
        <v>-48728762.1282221</v>
      </c>
      <c r="T319" s="84" t="n">
        <f aca="false">R319-S319</f>
        <v>-1949237.8717779</v>
      </c>
      <c r="V319" s="83" t="n">
        <f aca="false">(VLOOKUP(K319,'BNK Org Sheet'!$F$2:$I$464,2,FALSE()))*1000</f>
        <v>-199707131.141404</v>
      </c>
      <c r="W319" s="30" t="n">
        <f aca="false">VLOOKUP(K319,'NG Summary by Day'!$T$20:$W$486,4,FALSE())</f>
        <v>-199707131.141404</v>
      </c>
      <c r="X319" s="85" t="n">
        <f aca="false">V319-W319</f>
        <v>0</v>
      </c>
      <c r="Y319" s="83" t="n">
        <f aca="false">VLOOKUP(K319,'BNK Org Sheet'!$F$2:$I$464,3,FALSE())*1000</f>
        <v>10359615.9698118</v>
      </c>
      <c r="Z319" s="30" t="n">
        <f aca="false">VLOOKUP(K319,'Power Summary by Day '!$AL$18:$AO$400,4,FALSE())</f>
        <v>10359615.9698118</v>
      </c>
      <c r="AA319" s="82" t="n">
        <f aca="false">Y319-Z319</f>
        <v>0</v>
      </c>
      <c r="AB319" s="83" t="n">
        <f aca="false">VLOOKUP(K319,'BNK Org Sheet'!$F$2:$I$464,4,FALSE())*1000</f>
        <v>-195700000</v>
      </c>
      <c r="AC319" s="30" t="n">
        <f aca="false">VLOOKUP(K319,'NG Summary by Day'!$AG$20:$AJ$532,4,FALSE())</f>
        <v>-197167159.765584</v>
      </c>
      <c r="AD319" s="85" t="n">
        <f aca="false">AB319-AC319</f>
        <v>1467159.76558399</v>
      </c>
    </row>
    <row r="320" customFormat="false" ht="12.75" hidden="false" customHeight="false" outlineLevel="0" collapsed="false">
      <c r="A320" s="48" t="n">
        <v>36986</v>
      </c>
      <c r="B320" s="61" t="n">
        <v>41915</v>
      </c>
      <c r="C320" s="61" t="n">
        <v>41740</v>
      </c>
      <c r="D320" s="61" t="n">
        <v>74887</v>
      </c>
      <c r="E320" s="61"/>
      <c r="F320" s="61" t="n">
        <v>-64507.5500449229</v>
      </c>
      <c r="G320" s="61" t="n">
        <v>6872.16711102264</v>
      </c>
      <c r="H320" s="61" t="n">
        <v>-60760</v>
      </c>
      <c r="I320" s="61" t="n">
        <v>-41000</v>
      </c>
      <c r="J320" s="88" t="n">
        <v>36990</v>
      </c>
      <c r="K320" s="76" t="n">
        <v>36991</v>
      </c>
      <c r="L320" s="83" t="n">
        <f aca="false">(VLOOKUP(K320,$A$3:$D$465,2,FALSE())*1000*-1)</f>
        <v>-30616000</v>
      </c>
      <c r="M320" s="30" t="n">
        <f aca="false">VLOOKUP(K320,'NG Summary by Day'!$L$21:$N$480,3,FALSE())</f>
        <v>-33511548.350508</v>
      </c>
      <c r="N320" s="82" t="n">
        <f aca="false">L320-M320</f>
        <v>2895548.350508</v>
      </c>
      <c r="O320" s="83" t="n">
        <f aca="false">(VLOOKUP(K320,$A$3:$D$465,3,FALSE()))*1000*-1</f>
        <v>-44334000</v>
      </c>
      <c r="P320" s="30" t="n">
        <f aca="false">VLOOKUP(K320,'Power Summary by Day '!$AL$18:$AO$400,3,FALSE())</f>
        <v>-42148180.7244616</v>
      </c>
      <c r="Q320" s="82" t="n">
        <f aca="false">O320-P320</f>
        <v>-2185819.2755384</v>
      </c>
      <c r="R320" s="83" t="n">
        <f aca="false">(VLOOKUP(K320,'BNK Org Sheet'!$A$2:$D$464,4,FALSE()))*1000*-1</f>
        <v>-53777000</v>
      </c>
      <c r="S320" s="30" t="n">
        <f aca="false">VLOOKUP(K320,CORP!$A$14:$D4842,3,FALSE())</f>
        <v>-51649780.097176</v>
      </c>
      <c r="T320" s="84" t="n">
        <f aca="false">R320-S320</f>
        <v>-2127219.902824</v>
      </c>
      <c r="V320" s="83" t="n">
        <f aca="false">(VLOOKUP(K320,'BNK Org Sheet'!$F$2:$I$464,2,FALSE()))*1000</f>
        <v>81676182.2251631</v>
      </c>
      <c r="W320" s="30" t="n">
        <f aca="false">VLOOKUP(K320,'NG Summary by Day'!$T$20:$W$486,4,FALSE())</f>
        <v>81676182.2251631</v>
      </c>
      <c r="X320" s="85" t="n">
        <f aca="false">V320-W320</f>
        <v>0</v>
      </c>
      <c r="Y320" s="83" t="n">
        <f aca="false">VLOOKUP(K320,'BNK Org Sheet'!$F$2:$I$464,3,FALSE())*1000</f>
        <v>5853864.4699431</v>
      </c>
      <c r="Z320" s="30" t="n">
        <f aca="false">VLOOKUP(K320,'Power Summary by Day '!$AL$18:$AO$400,4,FALSE())</f>
        <v>5853864.4699431</v>
      </c>
      <c r="AA320" s="82" t="n">
        <f aca="false">Y320-Z320</f>
        <v>0</v>
      </c>
      <c r="AB320" s="83" t="n">
        <f aca="false">VLOOKUP(K320,'BNK Org Sheet'!$F$2:$I$464,4,FALSE())*1000</f>
        <v>98020000</v>
      </c>
      <c r="AC320" s="30" t="n">
        <f aca="false">VLOOKUP(K320,'NG Summary by Day'!$AG$20:$AJ$532,4,FALSE())</f>
        <v>96497436.5856953</v>
      </c>
      <c r="AD320" s="85" t="n">
        <f aca="false">AB320-AC320</f>
        <v>1522563.4143047</v>
      </c>
    </row>
    <row r="321" customFormat="false" ht="12.75" hidden="false" customHeight="false" outlineLevel="0" collapsed="false">
      <c r="A321" s="48" t="n">
        <v>36987</v>
      </c>
      <c r="B321" s="61" t="n">
        <v>40269</v>
      </c>
      <c r="C321" s="61" t="n">
        <v>42248</v>
      </c>
      <c r="D321" s="61" t="n">
        <v>59399</v>
      </c>
      <c r="E321" s="61"/>
      <c r="F321" s="61" t="n">
        <v>-46180.9015007779</v>
      </c>
      <c r="G321" s="61" t="n">
        <v>-2228.59479032259</v>
      </c>
      <c r="H321" s="61" t="n">
        <v>-52750</v>
      </c>
      <c r="I321" s="61" t="n">
        <v>-42000</v>
      </c>
      <c r="J321" s="88" t="n">
        <v>36991</v>
      </c>
      <c r="K321" s="76" t="n">
        <v>36992</v>
      </c>
      <c r="L321" s="83" t="n">
        <f aca="false">(VLOOKUP(K321,$A$3:$D$465,2,FALSE())*1000*-1)</f>
        <v>-30205000</v>
      </c>
      <c r="M321" s="30" t="n">
        <f aca="false">VLOOKUP(K321,'NG Summary by Day'!$L$21:$N$480,3,FALSE())</f>
        <v>-30205155.6304704</v>
      </c>
      <c r="N321" s="82" t="n">
        <f aca="false">L321-M321</f>
        <v>155.630470398814</v>
      </c>
      <c r="O321" s="83" t="n">
        <f aca="false">(VLOOKUP(K321,$A$3:$D$465,3,FALSE()))*1000*-1</f>
        <v>-41808000</v>
      </c>
      <c r="P321" s="30" t="n">
        <f aca="false">VLOOKUP(K321,'Power Summary by Day '!$AL$18:$AO$400,3,FALSE())</f>
        <v>-41130368.0535745</v>
      </c>
      <c r="Q321" s="82" t="n">
        <f aca="false">O321-P321</f>
        <v>-677631.946425498</v>
      </c>
      <c r="R321" s="83" t="n">
        <f aca="false">(VLOOKUP(K321,'BNK Org Sheet'!$A$2:$D$464,4,FALSE()))*1000*-1</f>
        <v>-49032000</v>
      </c>
      <c r="S321" s="30" t="n">
        <f aca="false">VLOOKUP(K321,CORP!$A$14:$D4843,3,FALSE())</f>
        <v>-46686553.5752435</v>
      </c>
      <c r="T321" s="84" t="n">
        <f aca="false">R321-S321</f>
        <v>-2345446.4247565</v>
      </c>
      <c r="V321" s="83" t="n">
        <f aca="false">(VLOOKUP(K321,'BNK Org Sheet'!$F$2:$I$464,2,FALSE()))*1000</f>
        <v>-67957108.7219541</v>
      </c>
      <c r="W321" s="30" t="n">
        <f aca="false">VLOOKUP(K321,'NG Summary by Day'!$T$20:$W$486,4,FALSE())</f>
        <v>-67957108.7219541</v>
      </c>
      <c r="X321" s="85" t="n">
        <f aca="false">V321-W321</f>
        <v>0</v>
      </c>
      <c r="Y321" s="83" t="n">
        <f aca="false">VLOOKUP(K321,'BNK Org Sheet'!$F$2:$I$464,3,FALSE())*1000</f>
        <v>-6075596.24553435</v>
      </c>
      <c r="Z321" s="30" t="n">
        <f aca="false">VLOOKUP(K321,'Power Summary by Day '!$AL$18:$AO$400,4,FALSE())</f>
        <v>-6075596.24553435</v>
      </c>
      <c r="AA321" s="82" t="n">
        <f aca="false">Y321-Z321</f>
        <v>0</v>
      </c>
      <c r="AB321" s="83" t="n">
        <f aca="false">VLOOKUP(K321,'BNK Org Sheet'!$F$2:$I$464,4,FALSE())*1000</f>
        <v>-77240000</v>
      </c>
      <c r="AC321" s="30" t="n">
        <f aca="false">VLOOKUP(K321,'NG Summary by Day'!$AG$20:$AJ$532,4,FALSE())</f>
        <v>-79962697.3233483</v>
      </c>
      <c r="AD321" s="85" t="n">
        <f aca="false">AB321-AC321</f>
        <v>2722697.3233483</v>
      </c>
    </row>
    <row r="322" customFormat="false" ht="12.75" hidden="false" customHeight="false" outlineLevel="0" collapsed="false">
      <c r="A322" s="48" t="n">
        <v>36990</v>
      </c>
      <c r="B322" s="61" t="n">
        <v>30234</v>
      </c>
      <c r="C322" s="61" t="n">
        <v>40411</v>
      </c>
      <c r="D322" s="61" t="n">
        <v>50678</v>
      </c>
      <c r="E322" s="61"/>
      <c r="F322" s="61" t="n">
        <v>-199707.131141404</v>
      </c>
      <c r="G322" s="61" t="n">
        <v>10359.6159698118</v>
      </c>
      <c r="H322" s="61" t="n">
        <v>-195700</v>
      </c>
      <c r="I322" s="61" t="n">
        <v>-216000</v>
      </c>
      <c r="J322" s="88" t="n">
        <v>36992</v>
      </c>
      <c r="K322" s="76" t="n">
        <v>36993</v>
      </c>
      <c r="L322" s="83" t="n">
        <f aca="false">(VLOOKUP(K322,$A$3:$D$465,2,FALSE())*1000*-1)</f>
        <v>-24647000</v>
      </c>
      <c r="M322" s="30" t="n">
        <f aca="false">VLOOKUP(K322,'NG Summary by Day'!$L$21:$N$480,3,FALSE())</f>
        <v>-28031421.7917169</v>
      </c>
      <c r="N322" s="82" t="n">
        <f aca="false">L322-M322</f>
        <v>3384421.7917169</v>
      </c>
      <c r="O322" s="83" t="n">
        <f aca="false">(VLOOKUP(K322,$A$3:$D$465,3,FALSE()))*1000*-1</f>
        <v>-38017000</v>
      </c>
      <c r="P322" s="30" t="n">
        <f aca="false">VLOOKUP(K322,'Power Summary by Day '!$AL$18:$AO$400,3,FALSE())</f>
        <v>-37695076.6892724</v>
      </c>
      <c r="Q322" s="82" t="n">
        <f aca="false">O322-P322</f>
        <v>-321923.310727604</v>
      </c>
      <c r="R322" s="83" t="n">
        <f aca="false">(VLOOKUP(K322,'BNK Org Sheet'!$A$2:$D$464,4,FALSE()))*1000*-1</f>
        <v>-45269000</v>
      </c>
      <c r="S322" s="30" t="n">
        <f aca="false">VLOOKUP(K322,CORP!$A$14:$D4844,3,FALSE())</f>
        <v>-42530976.5896374</v>
      </c>
      <c r="T322" s="84" t="n">
        <f aca="false">R322-S322</f>
        <v>-2738023.4103626</v>
      </c>
      <c r="V322" s="83" t="n">
        <f aca="false">(VLOOKUP(K322,'BNK Org Sheet'!$F$2:$I$464,2,FALSE()))*1000</f>
        <v>-49195859.594426</v>
      </c>
      <c r="W322" s="30" t="n">
        <f aca="false">VLOOKUP(K322,'NG Summary by Day'!$T$20:$W$486,4,FALSE())</f>
        <v>-49195859.594426</v>
      </c>
      <c r="X322" s="85" t="n">
        <f aca="false">V322-W322</f>
        <v>0</v>
      </c>
      <c r="Y322" s="83" t="n">
        <f aca="false">VLOOKUP(K322,'BNK Org Sheet'!$F$2:$I$464,3,FALSE())*1000</f>
        <v>7100315.17306641</v>
      </c>
      <c r="Z322" s="30" t="n">
        <f aca="false">VLOOKUP(K322,'Power Summary by Day '!$AL$18:$AO$400,4,FALSE())</f>
        <v>7100315.17306641</v>
      </c>
      <c r="AA322" s="82" t="n">
        <f aca="false">Y322-Z322</f>
        <v>0</v>
      </c>
      <c r="AB322" s="83" t="n">
        <f aca="false">VLOOKUP(K322,'BNK Org Sheet'!$F$2:$I$464,4,FALSE())*1000</f>
        <v>-40520000</v>
      </c>
      <c r="AC322" s="30" t="n">
        <f aca="false">VLOOKUP(K322,'NG Summary by Day'!$AG$20:$AJ$532,4,FALSE())</f>
        <v>-41002032.0854799</v>
      </c>
      <c r="AD322" s="85" t="n">
        <f aca="false">AB322-AC322</f>
        <v>482032.0854799</v>
      </c>
    </row>
    <row r="323" customFormat="false" ht="12.75" hidden="false" customHeight="false" outlineLevel="0" collapsed="false">
      <c r="A323" s="48" t="n">
        <v>36991</v>
      </c>
      <c r="B323" s="61" t="n">
        <v>30616</v>
      </c>
      <c r="C323" s="61" t="n">
        <v>44334</v>
      </c>
      <c r="D323" s="61" t="n">
        <v>53777</v>
      </c>
      <c r="E323" s="61"/>
      <c r="F323" s="61" t="n">
        <v>81676.1822251631</v>
      </c>
      <c r="G323" s="61" t="n">
        <v>5853.8644699431</v>
      </c>
      <c r="H323" s="61" t="n">
        <v>98020</v>
      </c>
      <c r="I323" s="61" t="n">
        <v>103000</v>
      </c>
      <c r="J323" s="88" t="n">
        <v>36993</v>
      </c>
      <c r="K323" s="76" t="n">
        <v>36997</v>
      </c>
      <c r="L323" s="83" t="n">
        <f aca="false">(VLOOKUP(K323,$A$3:$D$465,2,FALSE())*1000*-1)</f>
        <v>-31811000</v>
      </c>
      <c r="M323" s="30" t="n">
        <f aca="false">VLOOKUP(K323,'NG Summary by Day'!$L$21:$N$480,3,FALSE())</f>
        <v>-34792013.9869029</v>
      </c>
      <c r="N323" s="82" t="n">
        <f aca="false">L323-M323</f>
        <v>2981013.9869029</v>
      </c>
      <c r="O323" s="83" t="n">
        <f aca="false">(VLOOKUP(K323,$A$3:$D$465,3,FALSE()))*1000*-1</f>
        <v>-24220000</v>
      </c>
      <c r="P323" s="30" t="n">
        <f aca="false">VLOOKUP(K323,'Power Summary by Day '!$AL$18:$AO$400,3,FALSE())</f>
        <v>-39590648.2850561</v>
      </c>
      <c r="Q323" s="82" t="n">
        <f aca="false">O323-P323</f>
        <v>15370648.2850561</v>
      </c>
      <c r="R323" s="83" t="n">
        <f aca="false">(VLOOKUP(K323,'BNK Org Sheet'!$A$2:$D$464,4,FALSE()))*1000*-1</f>
        <v>-45133000</v>
      </c>
      <c r="S323" s="30" t="n">
        <f aca="false">VLOOKUP(K323,CORP!$A$14:$D4845,3,FALSE())</f>
        <v>-42386890.623169</v>
      </c>
      <c r="T323" s="84" t="n">
        <f aca="false">R323-S323</f>
        <v>-2746109.376831</v>
      </c>
      <c r="V323" s="83" t="n">
        <f aca="false">(VLOOKUP(K323,'BNK Org Sheet'!$F$2:$I$464,2,FALSE()))*1000</f>
        <v>-8442551.0861787</v>
      </c>
      <c r="W323" s="30" t="n">
        <f aca="false">VLOOKUP(K323,'NG Summary by Day'!$T$20:$W$486,4,FALSE())</f>
        <v>-8442551.0861787</v>
      </c>
      <c r="X323" s="85" t="n">
        <f aca="false">V323-W323</f>
        <v>0</v>
      </c>
      <c r="Y323" s="83" t="n">
        <f aca="false">VLOOKUP(K323,'BNK Org Sheet'!$F$2:$I$464,3,FALSE())*1000</f>
        <v>-10406609.4267247</v>
      </c>
      <c r="Z323" s="30" t="n">
        <f aca="false">VLOOKUP(K323,'Power Summary by Day '!$AL$18:$AO$400,4,FALSE())</f>
        <v>-10406609.4267247</v>
      </c>
      <c r="AA323" s="82" t="n">
        <f aca="false">Y323-Z323</f>
        <v>0</v>
      </c>
      <c r="AB323" s="83" t="n">
        <f aca="false">VLOOKUP(K323,'BNK Org Sheet'!$F$2:$I$464,4,FALSE())*1000</f>
        <v>-23270000</v>
      </c>
      <c r="AC323" s="30" t="n">
        <f aca="false">VLOOKUP(K323,'NG Summary by Day'!$AG$20:$AJ$532,4,FALSE())</f>
        <v>-24069374.6224474</v>
      </c>
      <c r="AD323" s="85" t="n">
        <f aca="false">AB323-AC323</f>
        <v>799374.622447398</v>
      </c>
    </row>
    <row r="324" customFormat="false" ht="12.75" hidden="false" customHeight="false" outlineLevel="0" collapsed="false">
      <c r="A324" s="48" t="n">
        <v>36992</v>
      </c>
      <c r="B324" s="61" t="n">
        <v>30205</v>
      </c>
      <c r="C324" s="61" t="n">
        <v>41808</v>
      </c>
      <c r="D324" s="61" t="n">
        <v>49032</v>
      </c>
      <c r="E324" s="61"/>
      <c r="F324" s="61" t="n">
        <v>-67957.1087219541</v>
      </c>
      <c r="G324" s="61" t="n">
        <v>-6075.59624553435</v>
      </c>
      <c r="H324" s="61" t="n">
        <v>-77240</v>
      </c>
      <c r="I324" s="61" t="n">
        <v>-65000</v>
      </c>
      <c r="J324" s="88" t="n">
        <v>36997</v>
      </c>
      <c r="K324" s="76" t="n">
        <v>36998</v>
      </c>
      <c r="L324" s="83" t="n">
        <f aca="false">(VLOOKUP(K324,$A$3:$D$465,2,FALSE())*1000*-1)</f>
        <v>-32218000</v>
      </c>
      <c r="M324" s="30" t="n">
        <f aca="false">VLOOKUP(K324,'NG Summary by Day'!$L$21:$N$480,3,FALSE())</f>
        <v>-38104283.0450782</v>
      </c>
      <c r="N324" s="82" t="n">
        <f aca="false">L324-M324</f>
        <v>5886283.0450782</v>
      </c>
      <c r="O324" s="83" t="n">
        <f aca="false">(VLOOKUP(K324,$A$3:$D$465,3,FALSE()))*1000*-1</f>
        <v>-37310000</v>
      </c>
      <c r="P324" s="30" t="n">
        <f aca="false">VLOOKUP(K324,'Power Summary by Day '!$AL$18:$AO$400,3,FALSE())</f>
        <v>-37299364.0025638</v>
      </c>
      <c r="Q324" s="82" t="n">
        <f aca="false">O324-P324</f>
        <v>-10635.9974361956</v>
      </c>
      <c r="R324" s="83" t="n">
        <f aca="false">(VLOOKUP(K324,'BNK Org Sheet'!$A$2:$D$464,4,FALSE()))*1000*-1</f>
        <v>-47733000</v>
      </c>
      <c r="S324" s="30" t="n">
        <f aca="false">VLOOKUP(K324,CORP!$A$14:$D4846,3,FALSE())</f>
        <v>-45156943.1548749</v>
      </c>
      <c r="T324" s="84" t="n">
        <f aca="false">R324-S324</f>
        <v>-2576056.8451251</v>
      </c>
      <c r="V324" s="83" t="n">
        <f aca="false">(VLOOKUP(K324,'BNK Org Sheet'!$F$2:$I$464,2,FALSE()))*1000</f>
        <v>3401422.90598707</v>
      </c>
      <c r="W324" s="30" t="n">
        <f aca="false">VLOOKUP(K324,'NG Summary by Day'!$T$20:$W$486,4,FALSE())</f>
        <v>3401422.90598707</v>
      </c>
      <c r="X324" s="85" t="n">
        <f aca="false">V324-W324</f>
        <v>0</v>
      </c>
      <c r="Y324" s="83" t="n">
        <f aca="false">VLOOKUP(K324,'BNK Org Sheet'!$F$2:$I$464,3,FALSE())*1000</f>
        <v>-18955753.2022011</v>
      </c>
      <c r="Z324" s="30" t="n">
        <f aca="false">VLOOKUP(K324,'Power Summary by Day '!$AL$18:$AO$400,4,FALSE())</f>
        <v>-18955753.2022011</v>
      </c>
      <c r="AA324" s="82" t="n">
        <f aca="false">Y324-Z324</f>
        <v>0</v>
      </c>
      <c r="AB324" s="83" t="n">
        <f aca="false">VLOOKUP(K324,'BNK Org Sheet'!$F$2:$I$464,4,FALSE())*1000</f>
        <v>-28570000</v>
      </c>
      <c r="AC324" s="30" t="n">
        <f aca="false">VLOOKUP(K324,'NG Summary by Day'!$AG$20:$AJ$532,4,FALSE())</f>
        <v>-18754132.5006419</v>
      </c>
      <c r="AD324" s="85" t="n">
        <f aca="false">AB324-AC324</f>
        <v>-9815867.4993581</v>
      </c>
    </row>
    <row r="325" customFormat="false" ht="12.75" hidden="false" customHeight="false" outlineLevel="0" collapsed="false">
      <c r="A325" s="48" t="n">
        <v>36993</v>
      </c>
      <c r="B325" s="61" t="n">
        <v>24647</v>
      </c>
      <c r="C325" s="61" t="n">
        <v>38017</v>
      </c>
      <c r="D325" s="61" t="n">
        <v>45269</v>
      </c>
      <c r="E325" s="61"/>
      <c r="F325" s="61" t="n">
        <v>-49195.859594426</v>
      </c>
      <c r="G325" s="61" t="n">
        <v>7100.31517306641</v>
      </c>
      <c r="H325" s="61" t="n">
        <v>-40520</v>
      </c>
      <c r="I325" s="61" t="n">
        <v>-58000</v>
      </c>
      <c r="J325" s="88" t="n">
        <v>36998</v>
      </c>
      <c r="K325" s="76" t="n">
        <v>36999</v>
      </c>
      <c r="L325" s="83" t="n">
        <f aca="false">(VLOOKUP(K325,$A$3:$D$465,2,FALSE())*1000*-1)</f>
        <v>-46052000</v>
      </c>
      <c r="M325" s="30" t="n">
        <f aca="false">VLOOKUP(K325,'NG Summary by Day'!$L$21:$N$480,3,FALSE())</f>
        <v>-48271897.7504561</v>
      </c>
      <c r="N325" s="82" t="n">
        <f aca="false">L325-M325</f>
        <v>2219897.75045609</v>
      </c>
      <c r="O325" s="83" t="n">
        <f aca="false">(VLOOKUP(K325,$A$3:$D$465,3,FALSE()))*1000*-1</f>
        <v>-41924000</v>
      </c>
      <c r="P325" s="30" t="n">
        <f aca="false">VLOOKUP(K325,'Power Summary by Day '!$AL$18:$AO$400,3,FALSE())</f>
        <v>-42751846.1930634</v>
      </c>
      <c r="Q325" s="82" t="n">
        <f aca="false">O325-P325</f>
        <v>827846.193063401</v>
      </c>
      <c r="R325" s="83" t="n">
        <f aca="false">(VLOOKUP(K325,'BNK Org Sheet'!$A$2:$D$464,4,FALSE()))*1000*-1</f>
        <v>-67844000</v>
      </c>
      <c r="S325" s="30" t="n">
        <f aca="false">VLOOKUP(K325,CORP!$A$14:$D4847,3,FALSE())</f>
        <v>-66054521.5926813</v>
      </c>
      <c r="T325" s="84" t="n">
        <f aca="false">R325-S325</f>
        <v>-1789478.4073187</v>
      </c>
      <c r="V325" s="83" t="n">
        <f aca="false">(VLOOKUP(K325,'BNK Org Sheet'!$F$2:$I$464,2,FALSE()))*1000</f>
        <v>488537.694164192</v>
      </c>
      <c r="W325" s="30" t="n">
        <f aca="false">VLOOKUP(K325,'NG Summary by Day'!$T$20:$W$486,4,FALSE())</f>
        <v>488537.694164192</v>
      </c>
      <c r="X325" s="85" t="n">
        <f aca="false">V325-W325</f>
        <v>0</v>
      </c>
      <c r="Y325" s="83" t="n">
        <f aca="false">VLOOKUP(K325,'BNK Org Sheet'!$F$2:$I$464,3,FALSE())*1000</f>
        <v>19084001.7953358</v>
      </c>
      <c r="Z325" s="30" t="n">
        <f aca="false">VLOOKUP(K325,'Power Summary by Day '!$AL$18:$AO$400,4,FALSE())</f>
        <v>19084001.7953358</v>
      </c>
      <c r="AA325" s="82" t="n">
        <f aca="false">Y325-Z325</f>
        <v>0</v>
      </c>
      <c r="AB325" s="83" t="n">
        <f aca="false">VLOOKUP(K325,'BNK Org Sheet'!$F$2:$I$464,4,FALSE())*1000</f>
        <v>21060000</v>
      </c>
      <c r="AC325" s="30" t="n">
        <f aca="false">VLOOKUP(K325,'NG Summary by Day'!$AG$20:$AJ$532,4,FALSE())</f>
        <v>15084086.7048774</v>
      </c>
      <c r="AD325" s="85" t="n">
        <f aca="false">AB325-AC325</f>
        <v>5975913.2951226</v>
      </c>
    </row>
    <row r="326" customFormat="false" ht="12.75" hidden="false" customHeight="false" outlineLevel="0" collapsed="false">
      <c r="A326" s="48" t="n">
        <v>36997</v>
      </c>
      <c r="B326" s="61" t="n">
        <v>31811</v>
      </c>
      <c r="C326" s="61" t="n">
        <v>24220</v>
      </c>
      <c r="D326" s="61" t="n">
        <v>45133</v>
      </c>
      <c r="E326" s="61"/>
      <c r="F326" s="61" t="n">
        <v>-8442.5510861787</v>
      </c>
      <c r="G326" s="61" t="n">
        <v>-10406.6094267247</v>
      </c>
      <c r="H326" s="61" t="n">
        <v>-23270</v>
      </c>
      <c r="I326" s="61" t="n">
        <v>-10000</v>
      </c>
      <c r="J326" s="88" t="n">
        <v>36999</v>
      </c>
      <c r="K326" s="76" t="n">
        <v>37000</v>
      </c>
      <c r="L326" s="83" t="n">
        <f aca="false">(VLOOKUP(K326,$A$3:$D$465,2,FALSE())*1000*-1)</f>
        <v>-53146000</v>
      </c>
      <c r="M326" s="30" t="n">
        <f aca="false">VLOOKUP(K326,'NG Summary by Day'!$L$21:$N$480,3,FALSE())</f>
        <v>-53145867.1738184</v>
      </c>
      <c r="N326" s="82" t="n">
        <f aca="false">L326-M326</f>
        <v>-132.826181605458</v>
      </c>
      <c r="O326" s="83" t="n">
        <f aca="false">(VLOOKUP(K326,$A$3:$D$465,3,FALSE()))*1000*-1</f>
        <v>-44041000</v>
      </c>
      <c r="P326" s="30" t="n">
        <f aca="false">VLOOKUP(K326,'Power Summary by Day '!$AL$18:$AO$400,3,FALSE())</f>
        <v>-43757864.4779128</v>
      </c>
      <c r="Q326" s="82" t="n">
        <f aca="false">O326-P326</f>
        <v>-283135.522087202</v>
      </c>
      <c r="R326" s="83" t="n">
        <f aca="false">(VLOOKUP(K326,'BNK Org Sheet'!$A$2:$D$464,4,FALSE()))*1000*-1</f>
        <v>-85214000</v>
      </c>
      <c r="S326" s="30" t="n">
        <f aca="false">VLOOKUP(K326,CORP!$A$14:$D4848,3,FALSE())</f>
        <v>-81895248.1642256</v>
      </c>
      <c r="T326" s="84" t="n">
        <f aca="false">R326-S326</f>
        <v>-3318751.83577439</v>
      </c>
      <c r="V326" s="83" t="n">
        <f aca="false">(VLOOKUP(K326,'BNK Org Sheet'!$F$2:$I$464,2,FALSE()))*1000</f>
        <v>-5085823.70637959</v>
      </c>
      <c r="W326" s="30" t="n">
        <f aca="false">VLOOKUP(K326,'NG Summary by Day'!$T$20:$W$486,4,FALSE())</f>
        <v>-5085823.70637959</v>
      </c>
      <c r="X326" s="85" t="n">
        <f aca="false">V326-W326</f>
        <v>0</v>
      </c>
      <c r="Y326" s="83" t="n">
        <f aca="false">VLOOKUP(K326,'BNK Org Sheet'!$F$2:$I$464,3,FALSE())*1000</f>
        <v>-5802290.49255654</v>
      </c>
      <c r="Z326" s="30" t="n">
        <f aca="false">VLOOKUP(K326,'Power Summary by Day '!$AL$18:$AO$400,4,FALSE())</f>
        <v>-5802290.49255654</v>
      </c>
      <c r="AA326" s="82" t="n">
        <f aca="false">Y326-Z326</f>
        <v>0</v>
      </c>
      <c r="AB326" s="83" t="n">
        <f aca="false">VLOOKUP(K326,'BNK Org Sheet'!$F$2:$I$464,4,FALSE())*1000</f>
        <v>-10660000</v>
      </c>
      <c r="AC326" s="30" t="n">
        <f aca="false">VLOOKUP(K326,'NG Summary by Day'!$AG$20:$AJ$532,4,FALSE())</f>
        <v>-12715980.0177872</v>
      </c>
      <c r="AD326" s="85" t="n">
        <f aca="false">AB326-AC326</f>
        <v>2055980.0177872</v>
      </c>
    </row>
    <row r="327" customFormat="false" ht="12.75" hidden="false" customHeight="false" outlineLevel="0" collapsed="false">
      <c r="A327" s="48" t="n">
        <v>36998</v>
      </c>
      <c r="B327" s="61" t="n">
        <v>32218</v>
      </c>
      <c r="C327" s="61" t="n">
        <v>37310</v>
      </c>
      <c r="D327" s="61" t="n">
        <v>47733</v>
      </c>
      <c r="E327" s="61"/>
      <c r="F327" s="61" t="n">
        <v>3401.42290598707</v>
      </c>
      <c r="G327" s="61" t="n">
        <v>-18955.7532022011</v>
      </c>
      <c r="H327" s="61" t="n">
        <v>-28570</v>
      </c>
      <c r="I327" s="61" t="n">
        <v>7000</v>
      </c>
      <c r="J327" s="88" t="n">
        <v>37000</v>
      </c>
      <c r="K327" s="76" t="n">
        <v>37001</v>
      </c>
      <c r="L327" s="83" t="n">
        <f aca="false">(VLOOKUP(K327,$A$3:$D$465,2,FALSE())*1000*-1)</f>
        <v>-102182000</v>
      </c>
      <c r="M327" s="30" t="n">
        <f aca="false">VLOOKUP(K327,'NG Summary by Day'!$L$21:$N$480,3,FALSE())</f>
        <v>-102653558.631427</v>
      </c>
      <c r="N327" s="82" t="n">
        <f aca="false">L327-M327</f>
        <v>471558.631427005</v>
      </c>
      <c r="O327" s="83" t="n">
        <f aca="false">(VLOOKUP(K327,$A$3:$D$465,3,FALSE()))*1000*-1</f>
        <v>-41091000</v>
      </c>
      <c r="P327" s="30" t="n">
        <f aca="false">VLOOKUP(K327,'Power Summary by Day '!$AL$18:$AO$400,3,FALSE())</f>
        <v>-39202794.4367428</v>
      </c>
      <c r="Q327" s="82" t="n">
        <f aca="false">O327-P327</f>
        <v>-1888205.5632572</v>
      </c>
      <c r="R327" s="83" t="n">
        <f aca="false">(VLOOKUP(K327,'BNK Org Sheet'!$A$2:$D$464,4,FALSE()))*1000*-1</f>
        <v>-119574000</v>
      </c>
      <c r="S327" s="30" t="n">
        <f aca="false">VLOOKUP(K327,CORP!$A$14:$D4849,3,FALSE())</f>
        <v>-118503222.694006</v>
      </c>
      <c r="T327" s="84" t="n">
        <f aca="false">R327-S327</f>
        <v>-1070777.305994</v>
      </c>
      <c r="V327" s="83" t="n">
        <f aca="false">(VLOOKUP(K327,'BNK Org Sheet'!$F$2:$I$464,2,FALSE()))*1000</f>
        <v>-49449985.2898199</v>
      </c>
      <c r="W327" s="30" t="n">
        <f aca="false">VLOOKUP(K327,'NG Summary by Day'!$T$20:$W$486,4,FALSE())</f>
        <v>-49449985.2898199</v>
      </c>
      <c r="X327" s="85" t="n">
        <f aca="false">V327-W327</f>
        <v>0</v>
      </c>
      <c r="Y327" s="83" t="n">
        <f aca="false">VLOOKUP(K327,'BNK Org Sheet'!$F$2:$I$464,3,FALSE())*1000</f>
        <v>-6733651.3696354</v>
      </c>
      <c r="Z327" s="30" t="n">
        <f aca="false">VLOOKUP(K327,'Power Summary by Day '!$AL$18:$AO$400,4,FALSE())</f>
        <v>-6733651.3696354</v>
      </c>
      <c r="AA327" s="82" t="n">
        <f aca="false">Y327-Z327</f>
        <v>0</v>
      </c>
      <c r="AB327" s="83" t="n">
        <f aca="false">VLOOKUP(K327,'BNK Org Sheet'!$F$2:$I$464,4,FALSE())*1000</f>
        <v>-48760000</v>
      </c>
      <c r="AC327" s="30" t="n">
        <f aca="false">VLOOKUP(K327,'NG Summary by Day'!$AG$20:$AJ$532,4,FALSE())</f>
        <v>-57570381.5486976</v>
      </c>
      <c r="AD327" s="85" t="n">
        <f aca="false">AB327-AC327</f>
        <v>8810381.54869761</v>
      </c>
    </row>
    <row r="328" customFormat="false" ht="12.75" hidden="false" customHeight="false" outlineLevel="0" collapsed="false">
      <c r="A328" s="48" t="n">
        <v>36999</v>
      </c>
      <c r="B328" s="61" t="n">
        <v>46052</v>
      </c>
      <c r="C328" s="61" t="n">
        <v>41924</v>
      </c>
      <c r="D328" s="61" t="n">
        <v>67844</v>
      </c>
      <c r="E328" s="61"/>
      <c r="F328" s="61" t="n">
        <v>488.537694164192</v>
      </c>
      <c r="G328" s="61" t="n">
        <v>19084.0017953358</v>
      </c>
      <c r="H328" s="61" t="n">
        <v>21060</v>
      </c>
      <c r="I328" s="61" t="n">
        <v>5000</v>
      </c>
      <c r="J328" s="88" t="n">
        <v>37001</v>
      </c>
      <c r="K328" s="76" t="n">
        <v>37004</v>
      </c>
      <c r="L328" s="83" t="n">
        <f aca="false">(VLOOKUP(K328,$A$3:$D$465,2,FALSE())*1000*-1)</f>
        <v>-99978000</v>
      </c>
      <c r="M328" s="30" t="n">
        <f aca="false">VLOOKUP(K328,'NG Summary by Day'!$L$21:$N$480,3,FALSE())</f>
        <v>-100793121.938088</v>
      </c>
      <c r="N328" s="82" t="n">
        <f aca="false">L328-M328</f>
        <v>815121.938088</v>
      </c>
      <c r="O328" s="83" t="n">
        <f aca="false">(VLOOKUP(K328,$A$3:$D$465,3,FALSE()))*1000*-1</f>
        <v>-43169000</v>
      </c>
      <c r="P328" s="30" t="n">
        <f aca="false">VLOOKUP(K328,'Power Summary by Day '!$AL$18:$AO$400,3,FALSE())</f>
        <v>-41992140.6453969</v>
      </c>
      <c r="Q328" s="82" t="n">
        <f aca="false">O328-P328</f>
        <v>-1176859.3546031</v>
      </c>
      <c r="R328" s="83" t="n">
        <f aca="false">(VLOOKUP(K328,'BNK Org Sheet'!$A$2:$D$464,4,FALSE()))*1000*-1</f>
        <v>-112968000</v>
      </c>
      <c r="S328" s="30" t="n">
        <f aca="false">VLOOKUP(K328,CORP!$A$14:$D4850,3,FALSE())</f>
        <v>-111901178.998367</v>
      </c>
      <c r="T328" s="84" t="n">
        <f aca="false">R328-S328</f>
        <v>-1066821.001633</v>
      </c>
      <c r="V328" s="83" t="n">
        <f aca="false">(VLOOKUP(K328,'BNK Org Sheet'!$F$2:$I$464,2,FALSE()))*1000</f>
        <v>3878033.58055378</v>
      </c>
      <c r="W328" s="30" t="n">
        <f aca="false">VLOOKUP(K328,'NG Summary by Day'!$T$20:$W$486,4,FALSE())</f>
        <v>3878033.58055378</v>
      </c>
      <c r="X328" s="85" t="n">
        <f aca="false">V328-W328</f>
        <v>0</v>
      </c>
      <c r="Y328" s="83" t="n">
        <f aca="false">VLOOKUP(K328,'BNK Org Sheet'!$F$2:$I$464,3,FALSE())*1000</f>
        <v>17496186.2309542</v>
      </c>
      <c r="Z328" s="30" t="n">
        <f aca="false">VLOOKUP(K328,'Power Summary by Day '!$AL$18:$AO$400,4,FALSE())</f>
        <v>17496186.2309542</v>
      </c>
      <c r="AA328" s="82" t="n">
        <f aca="false">Y328-Z328</f>
        <v>0</v>
      </c>
      <c r="AB328" s="83" t="n">
        <f aca="false">VLOOKUP(K328,'BNK Org Sheet'!$F$2:$I$464,4,FALSE())*1000</f>
        <v>14290000</v>
      </c>
      <c r="AC328" s="30" t="n">
        <f aca="false">VLOOKUP(K328,'NG Summary by Day'!$AG$20:$AJ$532,4,FALSE())</f>
        <v>13556706.8605294</v>
      </c>
      <c r="AD328" s="85" t="n">
        <f aca="false">AB328-AC328</f>
        <v>733293.1394706</v>
      </c>
    </row>
    <row r="329" customFormat="false" ht="12.75" hidden="false" customHeight="false" outlineLevel="0" collapsed="false">
      <c r="A329" s="48" t="n">
        <v>37000</v>
      </c>
      <c r="B329" s="61" t="n">
        <v>53146</v>
      </c>
      <c r="C329" s="61" t="n">
        <v>44041</v>
      </c>
      <c r="D329" s="61" t="n">
        <v>85214</v>
      </c>
      <c r="E329" s="61"/>
      <c r="F329" s="61" t="n">
        <v>-5085.82370637959</v>
      </c>
      <c r="G329" s="61" t="n">
        <v>-5802.29049255654</v>
      </c>
      <c r="H329" s="61" t="n">
        <v>-10660</v>
      </c>
      <c r="I329" s="61" t="n">
        <v>55000</v>
      </c>
      <c r="J329" s="88" t="n">
        <v>37004</v>
      </c>
      <c r="K329" s="76" t="n">
        <v>37005</v>
      </c>
      <c r="L329" s="83" t="n">
        <f aca="false">(VLOOKUP(K329,$A$3:$D$465,2,FALSE())*1000*-1)</f>
        <v>-102480000</v>
      </c>
      <c r="M329" s="30" t="n">
        <f aca="false">VLOOKUP(K329,'NG Summary by Day'!$L$21:$N$480,3,FALSE())</f>
        <v>-101383017.679969</v>
      </c>
      <c r="N329" s="82" t="n">
        <f aca="false">L329-M329</f>
        <v>-1096982.320031</v>
      </c>
      <c r="O329" s="83" t="n">
        <f aca="false">(VLOOKUP(K329,$A$3:$D$465,3,FALSE()))*1000*-1</f>
        <v>-51051000</v>
      </c>
      <c r="P329" s="30" t="n">
        <f aca="false">VLOOKUP(K329,'Power Summary by Day '!$AL$18:$AO$400,3,FALSE())</f>
        <v>-49835466.8422509</v>
      </c>
      <c r="Q329" s="82" t="n">
        <f aca="false">O329-P329</f>
        <v>-1215533.15774909</v>
      </c>
      <c r="R329" s="83" t="n">
        <f aca="false">(VLOOKUP(K329,'BNK Org Sheet'!$A$2:$D$464,4,FALSE()))*1000*-1</f>
        <v>-121148000</v>
      </c>
      <c r="S329" s="30" t="n">
        <f aca="false">VLOOKUP(K329,CORP!$A$14:$D4851,3,FALSE())</f>
        <v>-120153572.014663</v>
      </c>
      <c r="T329" s="84" t="n">
        <f aca="false">R329-S329</f>
        <v>-994427.985337004</v>
      </c>
      <c r="V329" s="83" t="n">
        <f aca="false">(VLOOKUP(K329,'BNK Org Sheet'!$F$2:$I$464,2,FALSE()))*1000</f>
        <v>-8694858.32267692</v>
      </c>
      <c r="W329" s="30" t="n">
        <f aca="false">VLOOKUP(K329,'NG Summary by Day'!$T$20:$W$486,4,FALSE())</f>
        <v>-8694858.32267692</v>
      </c>
      <c r="X329" s="85" t="n">
        <f aca="false">V329-W329</f>
        <v>0</v>
      </c>
      <c r="Y329" s="83" t="n">
        <f aca="false">VLOOKUP(K329,'BNK Org Sheet'!$F$2:$I$464,3,FALSE())*1000</f>
        <v>20342144.938398</v>
      </c>
      <c r="Z329" s="30" t="n">
        <f aca="false">VLOOKUP(K329,'Power Summary by Day '!$AL$18:$AO$400,4,FALSE())</f>
        <v>20342144.938398</v>
      </c>
      <c r="AA329" s="82" t="n">
        <f aca="false">Y329-Z329</f>
        <v>0</v>
      </c>
      <c r="AB329" s="83" t="n">
        <f aca="false">VLOOKUP(K329,'BNK Org Sheet'!$F$2:$I$464,4,FALSE())*1000</f>
        <v>5440000</v>
      </c>
      <c r="AC329" s="30" t="n">
        <f aca="false">VLOOKUP(K329,'NG Summary by Day'!$AG$20:$AJ$532,4,FALSE())</f>
        <v>7150397.17413557</v>
      </c>
      <c r="AD329" s="85" t="n">
        <f aca="false">AB329-AC329</f>
        <v>-1710397.17413557</v>
      </c>
    </row>
    <row r="330" customFormat="false" ht="12.75" hidden="false" customHeight="false" outlineLevel="0" collapsed="false">
      <c r="A330" s="48" t="n">
        <v>37001</v>
      </c>
      <c r="B330" s="61" t="n">
        <v>102182</v>
      </c>
      <c r="C330" s="61" t="n">
        <v>41091</v>
      </c>
      <c r="D330" s="61" t="n">
        <v>119574</v>
      </c>
      <c r="E330" s="61"/>
      <c r="F330" s="61" t="n">
        <v>-49449.9852898199</v>
      </c>
      <c r="G330" s="61" t="n">
        <v>-6733.6513696354</v>
      </c>
      <c r="H330" s="61" t="n">
        <v>-48760</v>
      </c>
      <c r="I330" s="61" t="n">
        <v>-50000</v>
      </c>
      <c r="J330" s="88" t="n">
        <v>37005</v>
      </c>
      <c r="K330" s="76" t="n">
        <v>37006</v>
      </c>
      <c r="L330" s="83" t="n">
        <f aca="false">(VLOOKUP(K330,$A$3:$D$465,2,FALSE())*1000*-1)</f>
        <v>-91897000</v>
      </c>
      <c r="M330" s="30" t="n">
        <f aca="false">VLOOKUP(K330,'NG Summary by Day'!$L$21:$N$480,3,FALSE())</f>
        <v>-90534176.5367557</v>
      </c>
      <c r="N330" s="82" t="n">
        <f aca="false">L330-M330</f>
        <v>-1362823.4632443</v>
      </c>
      <c r="O330" s="83" t="n">
        <f aca="false">(VLOOKUP(K330,$A$3:$D$465,3,FALSE()))*1000*-1</f>
        <v>-50253000</v>
      </c>
      <c r="P330" s="30" t="n">
        <f aca="false">VLOOKUP(K330,'Power Summary by Day '!$AL$18:$AO$400,3,FALSE())</f>
        <v>-48348669.7016111</v>
      </c>
      <c r="Q330" s="82" t="n">
        <f aca="false">O330-P330</f>
        <v>-1904330.2983889</v>
      </c>
      <c r="R330" s="83" t="n">
        <f aca="false">(VLOOKUP(K330,'BNK Org Sheet'!$A$2:$D$464,4,FALSE()))*1000*-1</f>
        <v>-118048000</v>
      </c>
      <c r="S330" s="30" t="n">
        <f aca="false">VLOOKUP(K330,CORP!$A$14:$D4852,3,FALSE())</f>
        <v>-117025392.360135</v>
      </c>
      <c r="T330" s="84" t="n">
        <f aca="false">R330-S330</f>
        <v>-1022607.639865</v>
      </c>
      <c r="V330" s="83" t="n">
        <f aca="false">(VLOOKUP(K330,'BNK Org Sheet'!$F$2:$I$464,2,FALSE()))*1000</f>
        <v>-143783395.368595</v>
      </c>
      <c r="W330" s="30" t="n">
        <f aca="false">VLOOKUP(K330,'NG Summary by Day'!$T$20:$W$486,4,FALSE())</f>
        <v>-143783395.368595</v>
      </c>
      <c r="X330" s="85" t="n">
        <f aca="false">V330-W330</f>
        <v>0</v>
      </c>
      <c r="Y330" s="83" t="n">
        <f aca="false">VLOOKUP(K330,'BNK Org Sheet'!$F$2:$I$464,3,FALSE())*1000</f>
        <v>-1781827.4883245</v>
      </c>
      <c r="Z330" s="30" t="n">
        <f aca="false">VLOOKUP(K330,'Power Summary by Day '!$AL$18:$AO$400,4,FALSE())</f>
        <v>-1781827.4883245</v>
      </c>
      <c r="AA330" s="82" t="n">
        <f aca="false">Y330-Z330</f>
        <v>0</v>
      </c>
      <c r="AB330" s="83" t="n">
        <f aca="false">VLOOKUP(K330,'BNK Org Sheet'!$F$2:$I$464,4,FALSE())*1000</f>
        <v>-146410000</v>
      </c>
      <c r="AC330" s="30" t="n">
        <f aca="false">VLOOKUP(K330,'NG Summary by Day'!$AG$20:$AJ$532,4,FALSE())</f>
        <v>-149478650.791097</v>
      </c>
      <c r="AD330" s="85" t="n">
        <f aca="false">AB330-AC330</f>
        <v>3068650.79109702</v>
      </c>
    </row>
    <row r="331" customFormat="false" ht="12.75" hidden="false" customHeight="false" outlineLevel="0" collapsed="false">
      <c r="A331" s="48" t="n">
        <v>37004</v>
      </c>
      <c r="B331" s="61" t="n">
        <v>99978</v>
      </c>
      <c r="C331" s="61" t="n">
        <v>43169</v>
      </c>
      <c r="D331" s="61" t="n">
        <v>112968</v>
      </c>
      <c r="E331" s="61"/>
      <c r="F331" s="61" t="n">
        <v>3878.03358055378</v>
      </c>
      <c r="G331" s="61" t="n">
        <v>17496.1862309542</v>
      </c>
      <c r="H331" s="61" t="n">
        <v>14290</v>
      </c>
      <c r="I331" s="61" t="n">
        <v>23000</v>
      </c>
      <c r="J331" s="88" t="n">
        <v>37006</v>
      </c>
      <c r="K331" s="76" t="n">
        <v>37007</v>
      </c>
      <c r="L331" s="83" t="n">
        <f aca="false">(VLOOKUP(K331,$A$3:$D$465,2,FALSE())*1000*-1)</f>
        <v>-77203000</v>
      </c>
      <c r="M331" s="30" t="n">
        <f aca="false">VLOOKUP(K331,'NG Summary by Day'!$L$21:$N$480,3,FALSE())</f>
        <v>-77009614.3618939</v>
      </c>
      <c r="N331" s="82" t="n">
        <f aca="false">L331-M331</f>
        <v>-193385.638106093</v>
      </c>
      <c r="O331" s="83" t="n">
        <f aca="false">(VLOOKUP(K331,$A$3:$D$465,3,FALSE()))*1000*-1</f>
        <v>-52242000</v>
      </c>
      <c r="P331" s="30" t="n">
        <f aca="false">VLOOKUP(K331,'Power Summary by Day '!$AL$18:$AO$400,3,FALSE())</f>
        <v>-50703675.7244786</v>
      </c>
      <c r="Q331" s="82" t="n">
        <f aca="false">O331-P331</f>
        <v>-1538324.2755214</v>
      </c>
      <c r="R331" s="83" t="n">
        <f aca="false">(VLOOKUP(K331,'BNK Org Sheet'!$A$2:$D$464,4,FALSE()))*1000*-1</f>
        <v>-91966000</v>
      </c>
      <c r="S331" s="30" t="n">
        <f aca="false">VLOOKUP(K331,CORP!$A$14:$D4853,3,FALSE())</f>
        <v>-90674448.2131015</v>
      </c>
      <c r="T331" s="84" t="n">
        <f aca="false">R331-S331</f>
        <v>-1291551.78689849</v>
      </c>
      <c r="V331" s="83" t="n">
        <f aca="false">(VLOOKUP(K331,'BNK Org Sheet'!$F$2:$I$464,2,FALSE()))*1000</f>
        <v>32444821.6739248</v>
      </c>
      <c r="W331" s="30" t="n">
        <f aca="false">VLOOKUP(K331,'NG Summary by Day'!$T$20:$W$486,4,FALSE())</f>
        <v>32444821.6739248</v>
      </c>
      <c r="X331" s="85" t="n">
        <f aca="false">V331-W331</f>
        <v>0</v>
      </c>
      <c r="Y331" s="83" t="n">
        <f aca="false">VLOOKUP(K331,'BNK Org Sheet'!$F$2:$I$464,3,FALSE())*1000</f>
        <v>1122503.01861659</v>
      </c>
      <c r="Z331" s="30" t="n">
        <f aca="false">VLOOKUP(K331,'Power Summary by Day '!$AL$18:$AO$400,4,FALSE())</f>
        <v>1122503.01861659</v>
      </c>
      <c r="AA331" s="82" t="n">
        <f aca="false">Y331-Z331</f>
        <v>0</v>
      </c>
      <c r="AB331" s="83" t="n">
        <f aca="false">VLOOKUP(K331,'BNK Org Sheet'!$F$2:$I$464,4,FALSE())*1000</f>
        <v>32230000</v>
      </c>
      <c r="AC331" s="30" t="n">
        <f aca="false">VLOOKUP(K331,'NG Summary by Day'!$AG$20:$AJ$532,4,FALSE())</f>
        <v>30027521.2996215</v>
      </c>
      <c r="AD331" s="85" t="n">
        <f aca="false">AB331-AC331</f>
        <v>2202478.7003785</v>
      </c>
    </row>
    <row r="332" customFormat="false" ht="12.75" hidden="false" customHeight="false" outlineLevel="0" collapsed="false">
      <c r="A332" s="48" t="n">
        <v>37005</v>
      </c>
      <c r="B332" s="61" t="n">
        <v>102480</v>
      </c>
      <c r="C332" s="61" t="n">
        <v>51051</v>
      </c>
      <c r="D332" s="61" t="n">
        <v>121148</v>
      </c>
      <c r="E332" s="61"/>
      <c r="F332" s="61" t="n">
        <v>-8694.85832267692</v>
      </c>
      <c r="G332" s="61" t="n">
        <v>20342.144938398</v>
      </c>
      <c r="H332" s="61" t="n">
        <v>5440</v>
      </c>
      <c r="I332" s="61" t="n">
        <v>-16000</v>
      </c>
      <c r="J332" s="88" t="n">
        <v>37007</v>
      </c>
      <c r="K332" s="76" t="n">
        <v>37008</v>
      </c>
      <c r="L332" s="83" t="n">
        <f aca="false">(VLOOKUP(K332,$A$3:$D$465,2,FALSE())*1000*-1)</f>
        <v>-77455000</v>
      </c>
      <c r="M332" s="30" t="n">
        <f aca="false">VLOOKUP(K332,'NG Summary by Day'!$L$21:$N$480,3,FALSE())</f>
        <v>-76528769.1108746</v>
      </c>
      <c r="N332" s="82" t="n">
        <f aca="false">L332-M332</f>
        <v>-926230.889125407</v>
      </c>
      <c r="O332" s="83" t="n">
        <f aca="false">(VLOOKUP(K332,$A$3:$D$465,3,FALSE()))*1000*-1</f>
        <v>-51703000</v>
      </c>
      <c r="P332" s="30" t="n">
        <f aca="false">VLOOKUP(K332,'Power Summary by Day '!$AL$18:$AO$400,3,FALSE())</f>
        <v>-50185659.8446019</v>
      </c>
      <c r="Q332" s="82" t="n">
        <f aca="false">O332-P332</f>
        <v>-1517340.1553981</v>
      </c>
      <c r="R332" s="83" t="n">
        <f aca="false">(VLOOKUP(K332,'BNK Org Sheet'!$A$2:$D$464,4,FALSE()))*1000*-1</f>
        <v>-92397000</v>
      </c>
      <c r="S332" s="30" t="n">
        <f aca="false">VLOOKUP(K332,CORP!$A$14:$D4854,3,FALSE())</f>
        <v>-89661806.8831645</v>
      </c>
      <c r="T332" s="84" t="n">
        <f aca="false">R332-S332</f>
        <v>-2735193.11683551</v>
      </c>
      <c r="V332" s="83" t="n">
        <f aca="false">(VLOOKUP(K332,'BNK Org Sheet'!$F$2:$I$464,2,FALSE()))*1000</f>
        <v>64157548.6468689</v>
      </c>
      <c r="W332" s="30" t="n">
        <f aca="false">VLOOKUP(K332,'NG Summary by Day'!$T$20:$W$486,4,FALSE())</f>
        <v>64157548.6468689</v>
      </c>
      <c r="X332" s="85" t="n">
        <f aca="false">V332-W332</f>
        <v>0</v>
      </c>
      <c r="Y332" s="83" t="n">
        <f aca="false">VLOOKUP(K332,'BNK Org Sheet'!$F$2:$I$464,3,FALSE())*1000</f>
        <v>10076087.6565888</v>
      </c>
      <c r="Z332" s="30" t="n">
        <f aca="false">VLOOKUP(K332,'Power Summary by Day '!$AL$18:$AO$400,4,FALSE())</f>
        <v>10076087.6565888</v>
      </c>
      <c r="AA332" s="82" t="n">
        <f aca="false">Y332-Z332</f>
        <v>0</v>
      </c>
      <c r="AB332" s="83" t="n">
        <f aca="false">VLOOKUP(K332,'BNK Org Sheet'!$F$2:$I$464,4,FALSE())*1000</f>
        <v>71110000</v>
      </c>
      <c r="AC332" s="30" t="n">
        <f aca="false">VLOOKUP(K332,'NG Summary by Day'!$AG$20:$AJ$532,4,FALSE())</f>
        <v>72557187.0007649</v>
      </c>
      <c r="AD332" s="85" t="n">
        <f aca="false">AB332-AC332</f>
        <v>-1447187.00076491</v>
      </c>
    </row>
    <row r="333" customFormat="false" ht="12.75" hidden="false" customHeight="false" outlineLevel="0" collapsed="false">
      <c r="A333" s="48" t="n">
        <v>37006</v>
      </c>
      <c r="B333" s="61" t="n">
        <v>91897</v>
      </c>
      <c r="C333" s="61" t="n">
        <v>50253</v>
      </c>
      <c r="D333" s="61" t="n">
        <v>118048</v>
      </c>
      <c r="E333" s="61"/>
      <c r="F333" s="61" t="n">
        <v>-143783.395368595</v>
      </c>
      <c r="G333" s="61" t="n">
        <v>-1781.8274883245</v>
      </c>
      <c r="H333" s="61" t="n">
        <v>-146410</v>
      </c>
      <c r="I333" s="61" t="n">
        <v>-146000</v>
      </c>
      <c r="J333" s="88" t="n">
        <v>37008</v>
      </c>
      <c r="K333" s="76" t="n">
        <v>37011</v>
      </c>
      <c r="L333" s="83" t="n">
        <f aca="false">(VLOOKUP(K333,$A$3:$D$465,2,FALSE())*1000*-1)</f>
        <v>-80496000</v>
      </c>
      <c r="M333" s="30" t="n">
        <f aca="false">VLOOKUP(K333,'NG Summary by Day'!$L$21:$N$480,3,FALSE())</f>
        <v>-78911112.2175636</v>
      </c>
      <c r="N333" s="82" t="n">
        <f aca="false">L333-M333</f>
        <v>-1584887.7824364</v>
      </c>
      <c r="O333" s="83" t="n">
        <f aca="false">(VLOOKUP(K333,$A$3:$D$465,3,FALSE()))*1000*-1</f>
        <v>-49546000</v>
      </c>
      <c r="P333" s="30" t="n">
        <f aca="false">VLOOKUP(K333,'Power Summary by Day '!$AL$18:$AO$400,3,FALSE())</f>
        <v>-51314544.4837255</v>
      </c>
      <c r="Q333" s="82" t="n">
        <f aca="false">O333-P333</f>
        <v>1768544.4837255</v>
      </c>
      <c r="R333" s="83" t="n">
        <f aca="false">(VLOOKUP(K333,'BNK Org Sheet'!$A$2:$D$464,4,FALSE()))*1000*-1</f>
        <v>-94237000</v>
      </c>
      <c r="S333" s="30" t="n">
        <f aca="false">VLOOKUP(K333,CORP!$A$14:$D4855,3,FALSE())</f>
        <v>-92892330.6188511</v>
      </c>
      <c r="T333" s="84" t="n">
        <f aca="false">R333-S333</f>
        <v>-1344669.3811489</v>
      </c>
      <c r="V333" s="83" t="n">
        <f aca="false">(VLOOKUP(K333,'BNK Org Sheet'!$F$2:$I$464,2,FALSE()))*1000</f>
        <v>-21319663.2192858</v>
      </c>
      <c r="W333" s="30" t="n">
        <f aca="false">VLOOKUP(K333,'NG Summary by Day'!$T$20:$W$486,4,FALSE())</f>
        <v>-21319663.2192858</v>
      </c>
      <c r="X333" s="85" t="n">
        <f aca="false">V333-W333</f>
        <v>0</v>
      </c>
      <c r="Y333" s="83" t="n">
        <f aca="false">VLOOKUP(K333,'BNK Org Sheet'!$F$2:$I$464,3,FALSE())*1000</f>
        <v>10218226.4084998</v>
      </c>
      <c r="Z333" s="30" t="n">
        <f aca="false">VLOOKUP(K333,'Power Summary by Day '!$AL$18:$AO$400,4,FALSE())</f>
        <v>10218226.4084998</v>
      </c>
      <c r="AA333" s="82" t="n">
        <f aca="false">Y333-Z333</f>
        <v>0</v>
      </c>
      <c r="AB333" s="83" t="n">
        <f aca="false">VLOOKUP(K333,'BNK Org Sheet'!$F$2:$I$464,4,FALSE())*1000</f>
        <v>-24390000</v>
      </c>
      <c r="AC333" s="30" t="n">
        <f aca="false">VLOOKUP(K333,'NG Summary by Day'!$AG$20:$AJ$532,4,FALSE())</f>
        <v>-12179732.3021498</v>
      </c>
      <c r="AD333" s="85" t="n">
        <f aca="false">AB333-AC333</f>
        <v>-12210267.6978502</v>
      </c>
    </row>
    <row r="334" customFormat="false" ht="12.75" hidden="false" customHeight="false" outlineLevel="0" collapsed="false">
      <c r="A334" s="48" t="n">
        <v>37007</v>
      </c>
      <c r="B334" s="61" t="n">
        <v>77203</v>
      </c>
      <c r="C334" s="61" t="n">
        <v>52242</v>
      </c>
      <c r="D334" s="61" t="n">
        <v>91966</v>
      </c>
      <c r="E334" s="61"/>
      <c r="F334" s="61" t="n">
        <v>32444.8216739248</v>
      </c>
      <c r="G334" s="61" t="n">
        <v>1122.50301861659</v>
      </c>
      <c r="H334" s="61" t="n">
        <v>32230</v>
      </c>
      <c r="I334" s="61" t="n">
        <v>60000</v>
      </c>
      <c r="J334" s="88" t="n">
        <v>37011</v>
      </c>
      <c r="K334" s="76" t="n">
        <v>37012</v>
      </c>
      <c r="L334" s="83" t="n">
        <f aca="false">(VLOOKUP(K334,$A$3:$D$465,2,FALSE())*1000*-1)</f>
        <v>-84067000</v>
      </c>
      <c r="M334" s="30" t="n">
        <f aca="false">VLOOKUP(K334,'NG Summary by Day'!$L$21:$N$480,3,FALSE())</f>
        <v>-79197288.1074056</v>
      </c>
      <c r="N334" s="82" t="n">
        <f aca="false">L334-M334</f>
        <v>-4869711.8925944</v>
      </c>
      <c r="O334" s="83" t="n">
        <f aca="false">(VLOOKUP(K334,$A$3:$D$465,3,FALSE()))*1000*-1</f>
        <v>-47994000</v>
      </c>
      <c r="P334" s="30" t="n">
        <f aca="false">VLOOKUP(K334,'Power Summary by Day '!$AL$18:$AO$400,3,FALSE())</f>
        <v>-50494022.6645194</v>
      </c>
      <c r="Q334" s="82" t="n">
        <f aca="false">O334-P334</f>
        <v>2500022.6645194</v>
      </c>
      <c r="R334" s="83" t="n">
        <f aca="false">(VLOOKUP(K334,'BNK Org Sheet'!$A$2:$D$464,4,FALSE()))*1000*-1</f>
        <v>-98306000</v>
      </c>
      <c r="S334" s="30" t="n">
        <f aca="false">VLOOKUP(K334,CORP!$A$14:$D4856,3,FALSE())</f>
        <v>-97078153.9477456</v>
      </c>
      <c r="T334" s="84" t="n">
        <f aca="false">R334-S334</f>
        <v>-1227846.05225441</v>
      </c>
      <c r="V334" s="83" t="n">
        <f aca="false">(VLOOKUP(K334,'BNK Org Sheet'!$F$2:$I$464,2,FALSE()))*1000</f>
        <v>-27168644.2168917</v>
      </c>
      <c r="W334" s="30" t="n">
        <f aca="false">VLOOKUP(K334,'NG Summary by Day'!$T$20:$W$486,4,FALSE())</f>
        <v>-27168644.2168917</v>
      </c>
      <c r="X334" s="85" t="n">
        <f aca="false">V334-W334</f>
        <v>0</v>
      </c>
      <c r="Y334" s="83" t="n">
        <f aca="false">VLOOKUP(K334,'BNK Org Sheet'!$F$2:$I$464,3,FALSE())*1000</f>
        <v>5537414.98695529</v>
      </c>
      <c r="Z334" s="30" t="n">
        <f aca="false">VLOOKUP(K334,'Power Summary by Day '!$AL$18:$AO$400,4,FALSE())</f>
        <v>5537414.98695529</v>
      </c>
      <c r="AA334" s="82" t="n">
        <f aca="false">Y334-Z334</f>
        <v>0</v>
      </c>
      <c r="AB334" s="83" t="n">
        <f aca="false">VLOOKUP(K334,'BNK Org Sheet'!$F$2:$I$464,4,FALSE())*1000</f>
        <v>-16630000</v>
      </c>
      <c r="AC334" s="30" t="n">
        <f aca="false">VLOOKUP(K334,'NG Summary by Day'!$AG$20:$AJ$532,4,FALSE())</f>
        <v>-21875626.966335</v>
      </c>
      <c r="AD334" s="85" t="n">
        <f aca="false">AB334-AC334</f>
        <v>5245626.966335</v>
      </c>
    </row>
    <row r="335" customFormat="false" ht="12.75" hidden="false" customHeight="false" outlineLevel="0" collapsed="false">
      <c r="A335" s="48" t="n">
        <v>37008</v>
      </c>
      <c r="B335" s="61" t="n">
        <v>77455</v>
      </c>
      <c r="C335" s="61" t="n">
        <v>51703</v>
      </c>
      <c r="D335" s="61" t="n">
        <v>92397</v>
      </c>
      <c r="E335" s="61"/>
      <c r="F335" s="61" t="n">
        <v>64157.5486468689</v>
      </c>
      <c r="G335" s="61" t="n">
        <v>10076.0876565888</v>
      </c>
      <c r="H335" s="61" t="n">
        <v>71110</v>
      </c>
      <c r="I335" s="61" t="n">
        <v>77000</v>
      </c>
      <c r="J335" s="88" t="n">
        <v>37012</v>
      </c>
      <c r="K335" s="76" t="n">
        <v>37013</v>
      </c>
      <c r="L335" s="83" t="n">
        <f aca="false">(VLOOKUP(K335,$A$3:$D$465,2,FALSE())*1000*-1)</f>
        <v>-82752000</v>
      </c>
      <c r="M335" s="30" t="n">
        <f aca="false">VLOOKUP(K335,'NG Summary by Day'!$L$21:$N$480,3,FALSE())</f>
        <v>-78177492.5265573</v>
      </c>
      <c r="N335" s="82" t="n">
        <f aca="false">L335-M335</f>
        <v>-4574507.4734427</v>
      </c>
      <c r="O335" s="83" t="n">
        <f aca="false">(VLOOKUP(K335,$A$3:$D$465,3,FALSE()))*1000*-1</f>
        <v>-52017000</v>
      </c>
      <c r="P335" s="30" t="n">
        <f aca="false">VLOOKUP(K335,'Power Summary by Day '!$AL$18:$AO$400,3,FALSE())</f>
        <v>-52963955.2218758</v>
      </c>
      <c r="Q335" s="82" t="n">
        <f aca="false">O335-P335</f>
        <v>946955.221875802</v>
      </c>
      <c r="R335" s="83" t="n">
        <f aca="false">(VLOOKUP(K335,'BNK Org Sheet'!$A$2:$D$464,4,FALSE()))*1000*-1</f>
        <v>-108300000</v>
      </c>
      <c r="S335" s="30" t="n">
        <f aca="false">VLOOKUP(K335,CORP!$A$14:$D4857,3,FALSE())</f>
        <v>-107190006.102729</v>
      </c>
      <c r="T335" s="84" t="n">
        <f aca="false">R335-S335</f>
        <v>-1109993.89727101</v>
      </c>
      <c r="V335" s="83" t="n">
        <f aca="false">(VLOOKUP(K335,'BNK Org Sheet'!$F$2:$I$464,2,FALSE()))*1000</f>
        <v>-2155344.15107584</v>
      </c>
      <c r="W335" s="30" t="n">
        <f aca="false">VLOOKUP(K335,'NG Summary by Day'!$T$20:$W$486,4,FALSE())</f>
        <v>-2155344.15107584</v>
      </c>
      <c r="X335" s="85" t="n">
        <f aca="false">V335-W335</f>
        <v>0</v>
      </c>
      <c r="Y335" s="83" t="n">
        <f aca="false">VLOOKUP(K335,'BNK Org Sheet'!$F$2:$I$464,3,FALSE())*1000</f>
        <v>25506613.7556735</v>
      </c>
      <c r="Z335" s="30" t="n">
        <f aca="false">VLOOKUP(K335,'Power Summary by Day '!$AL$18:$AO$400,4,FALSE())</f>
        <v>25506613.7556735</v>
      </c>
      <c r="AA335" s="82" t="n">
        <f aca="false">Y335-Z335</f>
        <v>0</v>
      </c>
      <c r="AB335" s="83" t="n">
        <f aca="false">VLOOKUP(K335,'BNK Org Sheet'!$F$2:$I$464,4,FALSE())*1000</f>
        <v>30210000</v>
      </c>
      <c r="AC335" s="30" t="n">
        <f aca="false">VLOOKUP(K335,'NG Summary by Day'!$AG$20:$AJ$532,4,FALSE())</f>
        <v>22686350.4992742</v>
      </c>
      <c r="AD335" s="85" t="n">
        <f aca="false">AB335-AC335</f>
        <v>7523649.5007258</v>
      </c>
    </row>
    <row r="336" customFormat="false" ht="12.75" hidden="false" customHeight="false" outlineLevel="0" collapsed="false">
      <c r="A336" s="48" t="n">
        <v>37011</v>
      </c>
      <c r="B336" s="61" t="n">
        <v>80496</v>
      </c>
      <c r="C336" s="61" t="n">
        <v>49546</v>
      </c>
      <c r="D336" s="61" t="n">
        <v>94237</v>
      </c>
      <c r="E336" s="61"/>
      <c r="F336" s="61" t="n">
        <v>-21319.6632192858</v>
      </c>
      <c r="G336" s="61" t="n">
        <v>10218.2264084998</v>
      </c>
      <c r="H336" s="61" t="n">
        <v>-24390</v>
      </c>
      <c r="I336" s="61" t="n">
        <v>-16000</v>
      </c>
      <c r="J336" s="88" t="n">
        <v>37013</v>
      </c>
      <c r="K336" s="76" t="n">
        <v>37014</v>
      </c>
      <c r="L336" s="83" t="n">
        <f aca="false">(VLOOKUP(K336,$A$3:$D$465,2,FALSE())*1000*-1)</f>
        <v>-83041000</v>
      </c>
      <c r="M336" s="30" t="n">
        <f aca="false">VLOOKUP(K336,'NG Summary by Day'!$L$21:$N$480,3,FALSE())</f>
        <v>-79871441.8399682</v>
      </c>
      <c r="N336" s="82" t="n">
        <f aca="false">L336-M336</f>
        <v>-3169558.1600318</v>
      </c>
      <c r="O336" s="83" t="n">
        <f aca="false">(VLOOKUP(K336,$A$3:$D$465,3,FALSE()))*1000*-1</f>
        <v>-47570000</v>
      </c>
      <c r="P336" s="30" t="n">
        <f aca="false">VLOOKUP(K336,'Power Summary by Day '!$AL$18:$AO$400,3,FALSE())</f>
        <v>-47137064.3992502</v>
      </c>
      <c r="Q336" s="82" t="n">
        <f aca="false">O336-P336</f>
        <v>-432935.600749798</v>
      </c>
      <c r="R336" s="83" t="n">
        <f aca="false">(VLOOKUP(K336,'BNK Org Sheet'!$A$2:$D$464,4,FALSE()))*1000*-1</f>
        <v>-106185000</v>
      </c>
      <c r="S336" s="30" t="n">
        <f aca="false">VLOOKUP(K336,CORP!$A$14:$D4858,3,FALSE())</f>
        <v>-105142235.220185</v>
      </c>
      <c r="T336" s="84" t="n">
        <f aca="false">R336-S336</f>
        <v>-1042764.779815</v>
      </c>
      <c r="V336" s="83" t="n">
        <f aca="false">(VLOOKUP(K336,'BNK Org Sheet'!$F$2:$I$464,2,FALSE()))*1000</f>
        <v>-19129588.8071671</v>
      </c>
      <c r="W336" s="30" t="n">
        <f aca="false">VLOOKUP(K336,'NG Summary by Day'!$T$20:$W$486,4,FALSE())</f>
        <v>-19129588.8071671</v>
      </c>
      <c r="X336" s="85" t="n">
        <f aca="false">V336-W336</f>
        <v>0</v>
      </c>
      <c r="Y336" s="83" t="n">
        <f aca="false">VLOOKUP(K336,'BNK Org Sheet'!$F$2:$I$464,3,FALSE())*1000</f>
        <v>2112347.82986925</v>
      </c>
      <c r="Z336" s="30" t="n">
        <f aca="false">VLOOKUP(K336,'Power Summary by Day '!$AL$18:$AO$400,4,FALSE())</f>
        <v>2112347.82986925</v>
      </c>
      <c r="AA336" s="82" t="n">
        <f aca="false">Y336-Z336</f>
        <v>0</v>
      </c>
      <c r="AB336" s="83" t="n">
        <f aca="false">VLOOKUP(K336,'BNK Org Sheet'!$F$2:$I$464,4,FALSE())*1000</f>
        <v>-18160000</v>
      </c>
      <c r="AC336" s="30" t="n">
        <f aca="false">VLOOKUP(K336,'NG Summary by Day'!$AG$20:$AJ$532,4,FALSE())</f>
        <v>-16133728.9840021</v>
      </c>
      <c r="AD336" s="85" t="n">
        <f aca="false">AB336-AC336</f>
        <v>-2026271.0159979</v>
      </c>
    </row>
    <row r="337" customFormat="false" ht="12.75" hidden="false" customHeight="false" outlineLevel="0" collapsed="false">
      <c r="A337" s="48" t="n">
        <v>37012</v>
      </c>
      <c r="B337" s="61" t="n">
        <v>84067</v>
      </c>
      <c r="C337" s="61" t="n">
        <v>47994</v>
      </c>
      <c r="D337" s="61" t="n">
        <v>98306</v>
      </c>
      <c r="E337" s="61"/>
      <c r="F337" s="61" t="n">
        <v>-27168.6442168917</v>
      </c>
      <c r="G337" s="61" t="n">
        <v>5537.41498695529</v>
      </c>
      <c r="H337" s="61" t="n">
        <v>-16630</v>
      </c>
      <c r="I337" s="61" t="n">
        <v>-30000</v>
      </c>
      <c r="J337" s="88" t="n">
        <v>37014</v>
      </c>
      <c r="K337" s="76" t="n">
        <v>37015</v>
      </c>
      <c r="L337" s="83" t="n">
        <f aca="false">(VLOOKUP(K337,$A$3:$D$465,2,FALSE())*1000*-1)</f>
        <v>-81488000</v>
      </c>
      <c r="M337" s="30" t="n">
        <f aca="false">VLOOKUP(K337,'NG Summary by Day'!$L$21:$N$480,3,FALSE())</f>
        <v>-77748294.1945707</v>
      </c>
      <c r="N337" s="82" t="n">
        <f aca="false">L337-M337</f>
        <v>-3739705.80542929</v>
      </c>
      <c r="O337" s="83" t="n">
        <f aca="false">(VLOOKUP(K337,$A$3:$D$465,3,FALSE()))*1000*-1</f>
        <v>-48879000</v>
      </c>
      <c r="P337" s="30" t="n">
        <f aca="false">VLOOKUP(K337,'Power Summary by Day '!$AL$18:$AO$400,3,FALSE())</f>
        <v>-49356567.8683293</v>
      </c>
      <c r="Q337" s="82" t="n">
        <f aca="false">O337-P337</f>
        <v>477567.868329302</v>
      </c>
      <c r="R337" s="83" t="n">
        <f aca="false">(VLOOKUP(K337,'BNK Org Sheet'!$A$2:$D$464,4,FALSE()))*1000*-1</f>
        <v>-105846000</v>
      </c>
      <c r="S337" s="30" t="n">
        <f aca="false">VLOOKUP(K337,CORP!$A$14:$D4859,3,FALSE())</f>
        <v>-104460641.085615</v>
      </c>
      <c r="T337" s="84" t="n">
        <f aca="false">R337-S337</f>
        <v>-1385358.91438501</v>
      </c>
      <c r="V337" s="83" t="n">
        <f aca="false">(VLOOKUP(K337,'BNK Org Sheet'!$F$2:$I$464,2,FALSE()))*1000</f>
        <v>30974687.039954</v>
      </c>
      <c r="W337" s="30" t="n">
        <f aca="false">VLOOKUP(K337,'NG Summary by Day'!$T$20:$W$486,4,FALSE())</f>
        <v>30974687.039954</v>
      </c>
      <c r="X337" s="85" t="n">
        <f aca="false">V337-W337</f>
        <v>0</v>
      </c>
      <c r="Y337" s="83" t="n">
        <f aca="false">VLOOKUP(K337,'BNK Org Sheet'!$F$2:$I$464,3,FALSE())*1000</f>
        <v>-10037963.462016</v>
      </c>
      <c r="Z337" s="30" t="n">
        <f aca="false">VLOOKUP(K337,'Power Summary by Day '!$AL$18:$AO$400,4,FALSE())</f>
        <v>-10037963.462016</v>
      </c>
      <c r="AA337" s="82" t="n">
        <f aca="false">Y337-Z337</f>
        <v>0</v>
      </c>
      <c r="AB337" s="83" t="n">
        <f aca="false">VLOOKUP(K337,'BNK Org Sheet'!$F$2:$I$464,4,FALSE())*1000</f>
        <v>19510000</v>
      </c>
      <c r="AC337" s="30" t="n">
        <f aca="false">VLOOKUP(K337,'NG Summary by Day'!$AG$20:$AJ$532,4,FALSE())</f>
        <v>17767629.1003479</v>
      </c>
      <c r="AD337" s="85" t="n">
        <f aca="false">AB337-AC337</f>
        <v>1742370.8996521</v>
      </c>
    </row>
    <row r="338" customFormat="false" ht="12.75" hidden="false" customHeight="false" outlineLevel="0" collapsed="false">
      <c r="A338" s="48" t="n">
        <v>37013</v>
      </c>
      <c r="B338" s="61" t="n">
        <v>82752</v>
      </c>
      <c r="C338" s="61" t="n">
        <v>52017</v>
      </c>
      <c r="D338" s="61" t="n">
        <v>108300</v>
      </c>
      <c r="E338" s="61"/>
      <c r="F338" s="61" t="n">
        <v>-2155.34415107584</v>
      </c>
      <c r="G338" s="61" t="n">
        <v>25506.6137556735</v>
      </c>
      <c r="H338" s="61" t="n">
        <v>30210</v>
      </c>
      <c r="I338" s="61" t="n">
        <v>5000</v>
      </c>
      <c r="J338" s="88" t="n">
        <v>37015</v>
      </c>
      <c r="K338" s="76" t="n">
        <v>37018</v>
      </c>
      <c r="L338" s="83" t="n">
        <f aca="false">(VLOOKUP(K338,$A$3:$D$465,2,FALSE())*1000*-1)</f>
        <v>-79777000</v>
      </c>
      <c r="M338" s="30" t="n">
        <f aca="false">VLOOKUP(K338,'NG Summary by Day'!$L$21:$N$480,3,FALSE())</f>
        <v>-76906854.5698785</v>
      </c>
      <c r="N338" s="82" t="n">
        <f aca="false">L338-M338</f>
        <v>-2870145.4301215</v>
      </c>
      <c r="O338" s="83" t="n">
        <f aca="false">(VLOOKUP(K338,$A$3:$D$465,3,FALSE()))*1000*-1</f>
        <v>-38330000</v>
      </c>
      <c r="P338" s="30" t="n">
        <f aca="false">VLOOKUP(K338,'Power Summary by Day '!$AL$18:$AO$400,3,FALSE())</f>
        <v>-38068993.5313759</v>
      </c>
      <c r="Q338" s="82" t="n">
        <f aca="false">O338-P338</f>
        <v>-261006.4686241</v>
      </c>
      <c r="R338" s="83" t="n">
        <f aca="false">(VLOOKUP(K338,'BNK Org Sheet'!$A$2:$D$464,4,FALSE()))*1000*-1</f>
        <v>-94501000</v>
      </c>
      <c r="S338" s="30" t="n">
        <f aca="false">VLOOKUP(K338,CORP!$A$14:$D4860,3,FALSE())</f>
        <v>-93315758.6752994</v>
      </c>
      <c r="T338" s="84" t="n">
        <f aca="false">R338-S338</f>
        <v>-1185241.32470059</v>
      </c>
      <c r="V338" s="83" t="n">
        <f aca="false">(VLOOKUP(K338,'BNK Org Sheet'!$F$2:$I$464,2,FALSE()))*1000</f>
        <v>41947248.4537767</v>
      </c>
      <c r="W338" s="30" t="n">
        <f aca="false">VLOOKUP(K338,'NG Summary by Day'!$T$20:$W$486,4,FALSE())</f>
        <v>41947248.4537767</v>
      </c>
      <c r="X338" s="85" t="n">
        <f aca="false">V338-W338</f>
        <v>0</v>
      </c>
      <c r="Y338" s="83" t="n">
        <f aca="false">VLOOKUP(K338,'BNK Org Sheet'!$F$2:$I$464,3,FALSE())*1000</f>
        <v>20609524.8695496</v>
      </c>
      <c r="Z338" s="30" t="n">
        <f aca="false">VLOOKUP(K338,'Power Summary by Day '!$AL$18:$AO$400,4,FALSE())</f>
        <v>20609524.8695496</v>
      </c>
      <c r="AA338" s="82" t="n">
        <f aca="false">Y338-Z338</f>
        <v>0</v>
      </c>
      <c r="AB338" s="83" t="n">
        <f aca="false">VLOOKUP(K338,'BNK Org Sheet'!$F$2:$I$464,4,FALSE())*1000</f>
        <v>69010000</v>
      </c>
      <c r="AC338" s="30" t="n">
        <f aca="false">VLOOKUP(K338,'NG Summary by Day'!$AG$20:$AJ$532,4,FALSE())</f>
        <v>69254392.0124601</v>
      </c>
      <c r="AD338" s="85" t="n">
        <f aca="false">AB338-AC338</f>
        <v>-244392.012460098</v>
      </c>
    </row>
    <row r="339" customFormat="false" ht="12.75" hidden="false" customHeight="false" outlineLevel="0" collapsed="false">
      <c r="A339" s="48" t="n">
        <v>37014</v>
      </c>
      <c r="B339" s="61" t="n">
        <v>83041</v>
      </c>
      <c r="C339" s="61" t="n">
        <v>47570</v>
      </c>
      <c r="D339" s="61" t="n">
        <v>106185</v>
      </c>
      <c r="E339" s="61"/>
      <c r="F339" s="61" t="n">
        <v>-19129.5888071671</v>
      </c>
      <c r="G339" s="61" t="n">
        <v>2112.34782986925</v>
      </c>
      <c r="H339" s="61" t="n">
        <v>-18160</v>
      </c>
      <c r="I339" s="61" t="n">
        <v>-21000</v>
      </c>
      <c r="J339" s="88" t="n">
        <v>37018</v>
      </c>
      <c r="K339" s="76" t="n">
        <v>37019</v>
      </c>
      <c r="L339" s="83" t="n">
        <f aca="false">(VLOOKUP(K339,$A$3:$D$465,2,FALSE())*1000*-1)</f>
        <v>-81229000</v>
      </c>
      <c r="M339" s="30" t="n">
        <f aca="false">VLOOKUP(K339,'NG Summary by Day'!$L$21:$N$480,3,FALSE())</f>
        <v>-82355627.1252983</v>
      </c>
      <c r="N339" s="82" t="n">
        <f aca="false">L339-M339</f>
        <v>1126627.12529829</v>
      </c>
      <c r="O339" s="83" t="n">
        <f aca="false">(VLOOKUP(K339,$A$3:$D$465,3,FALSE()))*1000*-1</f>
        <v>-35337000</v>
      </c>
      <c r="P339" s="30" t="n">
        <f aca="false">VLOOKUP(K339,'Power Summary by Day '!$AL$18:$AO$400,3,FALSE())</f>
        <v>-33244363.2654846</v>
      </c>
      <c r="Q339" s="82" t="n">
        <f aca="false">O339-P339</f>
        <v>-2092636.7345154</v>
      </c>
      <c r="R339" s="83" t="n">
        <f aca="false">(VLOOKUP(K339,'BNK Org Sheet'!$A$2:$D$464,4,FALSE()))*1000*-1</f>
        <v>-93418000</v>
      </c>
      <c r="S339" s="30" t="n">
        <f aca="false">VLOOKUP(K339,CORP!$A$14:$D4861,3,FALSE())</f>
        <v>-92211055.2838935</v>
      </c>
      <c r="T339" s="84" t="n">
        <f aca="false">R339-S339</f>
        <v>-1206944.7161065</v>
      </c>
      <c r="V339" s="83" t="n">
        <f aca="false">(VLOOKUP(K339,'BNK Org Sheet'!$F$2:$I$464,2,FALSE()))*1000</f>
        <v>-85746883.8520885</v>
      </c>
      <c r="W339" s="30" t="n">
        <f aca="false">VLOOKUP(K339,'NG Summary by Day'!$T$20:$W$486,4,FALSE())</f>
        <v>-85746883.8520885</v>
      </c>
      <c r="X339" s="85" t="n">
        <f aca="false">V339-W339</f>
        <v>0</v>
      </c>
      <c r="Y339" s="83" t="n">
        <f aca="false">VLOOKUP(K339,'BNK Org Sheet'!$F$2:$I$464,3,FALSE())*1000</f>
        <v>-17103761.5393155</v>
      </c>
      <c r="Z339" s="30" t="n">
        <f aca="false">VLOOKUP(K339,'Power Summary by Day '!$AL$18:$AO$400,4,FALSE())</f>
        <v>-17103761.5393155</v>
      </c>
      <c r="AA339" s="82" t="n">
        <f aca="false">Y339-Z339</f>
        <v>0</v>
      </c>
      <c r="AB339" s="83" t="n">
        <f aca="false">VLOOKUP(K339,'BNK Org Sheet'!$F$2:$I$464,4,FALSE())*1000</f>
        <v>-102140000</v>
      </c>
      <c r="AC339" s="30" t="n">
        <f aca="false">VLOOKUP(K339,'NG Summary by Day'!$AG$20:$AJ$532,4,FALSE())</f>
        <v>-111075907.966172</v>
      </c>
      <c r="AD339" s="85" t="n">
        <f aca="false">AB339-AC339</f>
        <v>8935907.966172</v>
      </c>
    </row>
    <row r="340" customFormat="false" ht="12.75" hidden="false" customHeight="false" outlineLevel="0" collapsed="false">
      <c r="A340" s="48" t="n">
        <v>37015</v>
      </c>
      <c r="B340" s="61" t="n">
        <v>81488</v>
      </c>
      <c r="C340" s="61" t="n">
        <v>48879</v>
      </c>
      <c r="D340" s="61" t="n">
        <v>105846</v>
      </c>
      <c r="E340" s="61"/>
      <c r="F340" s="61" t="n">
        <v>30974.687039954</v>
      </c>
      <c r="G340" s="61" t="n">
        <v>-10037.963462016</v>
      </c>
      <c r="H340" s="61" t="n">
        <v>19510</v>
      </c>
      <c r="I340" s="61" t="n">
        <v>31000</v>
      </c>
      <c r="J340" s="88" t="n">
        <v>37019</v>
      </c>
      <c r="K340" s="76" t="n">
        <v>37020</v>
      </c>
      <c r="L340" s="83" t="n">
        <f aca="false">(VLOOKUP(K340,$A$3:$D$465,2,FALSE())*1000*-1)</f>
        <v>-76610000</v>
      </c>
      <c r="M340" s="30" t="n">
        <f aca="false">VLOOKUP(K340,'NG Summary by Day'!$L$21:$N$480,3,FALSE())</f>
        <v>-77074833.4603433</v>
      </c>
      <c r="N340" s="82" t="n">
        <f aca="false">L340-M340</f>
        <v>464833.460343301</v>
      </c>
      <c r="O340" s="83" t="n">
        <f aca="false">(VLOOKUP(K340,$A$3:$D$465,3,FALSE()))*1000*-1</f>
        <v>-35548000</v>
      </c>
      <c r="P340" s="30" t="n">
        <f aca="false">VLOOKUP(K340,'Power Summary by Day '!$AL$18:$AO$400,3,FALSE())</f>
        <v>-35752520.0515515</v>
      </c>
      <c r="Q340" s="82" t="n">
        <f aca="false">O340-P340</f>
        <v>204520.051551506</v>
      </c>
      <c r="R340" s="83" t="n">
        <f aca="false">(VLOOKUP(K340,'BNK Org Sheet'!$A$2:$D$464,4,FALSE()))*1000*-1</f>
        <v>-89638000</v>
      </c>
      <c r="S340" s="30" t="n">
        <f aca="false">VLOOKUP(K340,CORP!$A$14:$D4862,3,FALSE())</f>
        <v>-88368551.9669264</v>
      </c>
      <c r="T340" s="84" t="n">
        <f aca="false">R340-S340</f>
        <v>-1269448.0330736</v>
      </c>
      <c r="V340" s="83" t="n">
        <f aca="false">(VLOOKUP(K340,'BNK Org Sheet'!$F$2:$I$464,2,FALSE()))*1000</f>
        <v>49497768.4941429</v>
      </c>
      <c r="W340" s="30" t="n">
        <f aca="false">VLOOKUP(K340,'NG Summary by Day'!$T$20:$W$486,4,FALSE())</f>
        <v>49497768.4941429</v>
      </c>
      <c r="X340" s="85" t="n">
        <f aca="false">V340-W340</f>
        <v>0</v>
      </c>
      <c r="Y340" s="83" t="n">
        <f aca="false">VLOOKUP(K340,'BNK Org Sheet'!$F$2:$I$464,3,FALSE())*1000</f>
        <v>13336815.8545478</v>
      </c>
      <c r="Z340" s="30" t="n">
        <f aca="false">VLOOKUP(K340,'Power Summary by Day '!$AL$18:$AO$400,4,FALSE())</f>
        <v>13336815.8545478</v>
      </c>
      <c r="AA340" s="82" t="n">
        <f aca="false">Y340-Z340</f>
        <v>0</v>
      </c>
      <c r="AB340" s="83" t="n">
        <f aca="false">VLOOKUP(K340,'BNK Org Sheet'!$F$2:$I$464,4,FALSE())*1000</f>
        <v>64460000</v>
      </c>
      <c r="AC340" s="30" t="n">
        <f aca="false">VLOOKUP(K340,'NG Summary by Day'!$AG$20:$AJ$532,4,FALSE())</f>
        <v>66432636.8289197</v>
      </c>
      <c r="AD340" s="85" t="n">
        <f aca="false">AB340-AC340</f>
        <v>-1972636.8289197</v>
      </c>
    </row>
    <row r="341" customFormat="false" ht="12.75" hidden="false" customHeight="false" outlineLevel="0" collapsed="false">
      <c r="A341" s="48" t="n">
        <v>37018</v>
      </c>
      <c r="B341" s="61" t="n">
        <v>79777</v>
      </c>
      <c r="C341" s="61" t="n">
        <v>38330</v>
      </c>
      <c r="D341" s="61" t="n">
        <v>94501</v>
      </c>
      <c r="E341" s="61"/>
      <c r="F341" s="61" t="n">
        <v>41947.2484537767</v>
      </c>
      <c r="G341" s="61" t="n">
        <v>20609.5248695496</v>
      </c>
      <c r="H341" s="61" t="n">
        <v>69010</v>
      </c>
      <c r="I341" s="61" t="n">
        <v>48000</v>
      </c>
      <c r="J341" s="88" t="n">
        <v>37020</v>
      </c>
      <c r="K341" s="76" t="n">
        <v>37021</v>
      </c>
      <c r="L341" s="83" t="n">
        <f aca="false">(VLOOKUP(K341,$A$3:$D$465,2,FALSE())*1000*-1)</f>
        <v>-93443000</v>
      </c>
      <c r="M341" s="30" t="n">
        <f aca="false">VLOOKUP(K341,'NG Summary by Day'!$L$21:$N$480,3,FALSE())</f>
        <v>-90022459.6009164</v>
      </c>
      <c r="N341" s="82" t="n">
        <f aca="false">L341-M341</f>
        <v>-3420540.3990836</v>
      </c>
      <c r="O341" s="83" t="n">
        <f aca="false">(VLOOKUP(K341,$A$3:$D$465,3,FALSE()))*1000*-1</f>
        <v>-34394000</v>
      </c>
      <c r="P341" s="30" t="n">
        <f aca="false">VLOOKUP(K341,'Power Summary by Day '!$AL$18:$AO$400,3,FALSE())</f>
        <v>-36450705.6563555</v>
      </c>
      <c r="Q341" s="82" t="n">
        <f aca="false">O341-P341</f>
        <v>2056705.6563555</v>
      </c>
      <c r="R341" s="83" t="n">
        <f aca="false">(VLOOKUP(K341,'BNK Org Sheet'!$A$2:$D$464,4,FALSE()))*1000*-1</f>
        <v>-106564000</v>
      </c>
      <c r="S341" s="30" t="n">
        <f aca="false">VLOOKUP(K341,CORP!$A$14:$D4863,3,FALSE())</f>
        <v>-105569541.91644</v>
      </c>
      <c r="T341" s="84" t="n">
        <f aca="false">R341-S341</f>
        <v>-994458.083560005</v>
      </c>
      <c r="V341" s="83" t="n">
        <f aca="false">(VLOOKUP(K341,'BNK Org Sheet'!$F$2:$I$464,2,FALSE()))*1000</f>
        <v>-29056213.0951879</v>
      </c>
      <c r="W341" s="30" t="n">
        <f aca="false">VLOOKUP(K341,'NG Summary by Day'!$T$20:$W$486,4,FALSE())</f>
        <v>-29056213.0951879</v>
      </c>
      <c r="X341" s="85" t="n">
        <f aca="false">V341-W341</f>
        <v>0</v>
      </c>
      <c r="Y341" s="83" t="n">
        <f aca="false">VLOOKUP(K341,'BNK Org Sheet'!$F$2:$I$464,3,FALSE())*1000</f>
        <v>-5174144.54520876</v>
      </c>
      <c r="Z341" s="30" t="n">
        <f aca="false">VLOOKUP(K341,'Power Summary by Day '!$AL$18:$AO$400,4,FALSE())</f>
        <v>-5174144.54520876</v>
      </c>
      <c r="AA341" s="82" t="n">
        <f aca="false">Y341-Z341</f>
        <v>0</v>
      </c>
      <c r="AB341" s="83" t="n">
        <f aca="false">VLOOKUP(K341,'BNK Org Sheet'!$F$2:$I$464,4,FALSE())*1000</f>
        <v>-30390000</v>
      </c>
      <c r="AC341" s="30" t="n">
        <f aca="false">VLOOKUP(K341,'NG Summary by Day'!$AG$20:$AJ$532,4,FALSE())</f>
        <v>-32800922.1827961</v>
      </c>
      <c r="AD341" s="85" t="n">
        <f aca="false">AB341-AC341</f>
        <v>2410922.1827961</v>
      </c>
    </row>
    <row r="342" customFormat="false" ht="12.75" hidden="false" customHeight="false" outlineLevel="0" collapsed="false">
      <c r="A342" s="48" t="n">
        <v>37019</v>
      </c>
      <c r="B342" s="61" t="n">
        <v>81229</v>
      </c>
      <c r="C342" s="61" t="n">
        <v>35337</v>
      </c>
      <c r="D342" s="61" t="n">
        <v>93418</v>
      </c>
      <c r="E342" s="61"/>
      <c r="F342" s="61" t="n">
        <v>-85746.8838520885</v>
      </c>
      <c r="G342" s="61" t="n">
        <v>-17103.7615393155</v>
      </c>
      <c r="H342" s="61" t="n">
        <v>-102140</v>
      </c>
      <c r="I342" s="61" t="n">
        <v>-76000</v>
      </c>
      <c r="J342" s="88" t="n">
        <v>37021</v>
      </c>
      <c r="K342" s="76" t="n">
        <v>37022</v>
      </c>
      <c r="L342" s="83" t="n">
        <f aca="false">(VLOOKUP(K342,$A$3:$D$465,2,FALSE())*1000*-1)</f>
        <v>-86614000</v>
      </c>
      <c r="M342" s="30" t="n">
        <f aca="false">VLOOKUP(K342,'NG Summary by Day'!$L$21:$N$480,3,FALSE())</f>
        <v>-82620665.5850671</v>
      </c>
      <c r="N342" s="82" t="n">
        <f aca="false">L342-M342</f>
        <v>-3993334.41493291</v>
      </c>
      <c r="O342" s="83" t="n">
        <f aca="false">(VLOOKUP(K342,$A$3:$D$465,3,FALSE()))*1000*-1</f>
        <v>-37209000</v>
      </c>
      <c r="P342" s="30" t="n">
        <f aca="false">VLOOKUP(K342,'Power Summary by Day '!$AL$18:$AO$400,3,FALSE())</f>
        <v>-38594634.431064</v>
      </c>
      <c r="Q342" s="82" t="n">
        <f aca="false">O342-P342</f>
        <v>1385634.43106399</v>
      </c>
      <c r="R342" s="83" t="n">
        <f aca="false">(VLOOKUP(K342,'BNK Org Sheet'!$A$2:$D$464,4,FALSE()))*1000*-1</f>
        <v>-103998000</v>
      </c>
      <c r="S342" s="30" t="n">
        <f aca="false">VLOOKUP(K342,CORP!$A$14:$D4864,3,FALSE())</f>
        <v>-102990648.759612</v>
      </c>
      <c r="T342" s="84" t="n">
        <f aca="false">R342-S342</f>
        <v>-1007351.24038801</v>
      </c>
      <c r="V342" s="83" t="n">
        <f aca="false">(VLOOKUP(K342,'BNK Org Sheet'!$F$2:$I$464,2,FALSE()))*1000</f>
        <v>-87745828.6561073</v>
      </c>
      <c r="W342" s="30" t="n">
        <f aca="false">VLOOKUP(K342,'NG Summary by Day'!$T$20:$W$486,4,FALSE())</f>
        <v>-87745828.6561073</v>
      </c>
      <c r="X342" s="85" t="n">
        <f aca="false">V342-W342</f>
        <v>0</v>
      </c>
      <c r="Y342" s="83" t="n">
        <f aca="false">VLOOKUP(K342,'BNK Org Sheet'!$F$2:$I$464,3,FALSE())*1000</f>
        <v>1995861.44125424</v>
      </c>
      <c r="Z342" s="30" t="n">
        <f aca="false">VLOOKUP(K342,'Power Summary by Day '!$AL$18:$AO$400,4,FALSE())</f>
        <v>1995861.44125424</v>
      </c>
      <c r="AA342" s="82" t="n">
        <f aca="false">Y342-Z342</f>
        <v>0</v>
      </c>
      <c r="AB342" s="83" t="n">
        <f aca="false">VLOOKUP(K342,'BNK Org Sheet'!$F$2:$I$464,4,FALSE())*1000</f>
        <v>-79220000</v>
      </c>
      <c r="AC342" s="30" t="n">
        <f aca="false">VLOOKUP(K342,'NG Summary by Day'!$AG$20:$AJ$532,4,FALSE())</f>
        <v>-81469380.2290147</v>
      </c>
      <c r="AD342" s="85" t="n">
        <f aca="false">AB342-AC342</f>
        <v>2249380.22901469</v>
      </c>
    </row>
    <row r="343" customFormat="false" ht="12.75" hidden="false" customHeight="false" outlineLevel="0" collapsed="false">
      <c r="A343" s="48" t="n">
        <v>37020</v>
      </c>
      <c r="B343" s="61" t="n">
        <v>76610</v>
      </c>
      <c r="C343" s="61" t="n">
        <v>35548</v>
      </c>
      <c r="D343" s="61" t="n">
        <v>89638</v>
      </c>
      <c r="E343" s="61"/>
      <c r="F343" s="61" t="n">
        <v>49497.7684941429</v>
      </c>
      <c r="G343" s="61" t="n">
        <v>13336.8158545478</v>
      </c>
      <c r="H343" s="61" t="n">
        <v>64460</v>
      </c>
      <c r="I343" s="61" t="n">
        <v>57000</v>
      </c>
      <c r="J343" s="88" t="n">
        <v>37022</v>
      </c>
      <c r="K343" s="76" t="n">
        <v>37025</v>
      </c>
      <c r="L343" s="83" t="n">
        <f aca="false">(VLOOKUP(K343,$A$3:$D$465,2,FALSE())*1000*-1)</f>
        <v>-89223000</v>
      </c>
      <c r="M343" s="30" t="n">
        <f aca="false">VLOOKUP(K343,'NG Summary by Day'!$L$21:$N$480,3,FALSE())</f>
        <v>-87304233.4285174</v>
      </c>
      <c r="N343" s="82" t="n">
        <f aca="false">L343-M343</f>
        <v>-1918766.5714826</v>
      </c>
      <c r="O343" s="83" t="n">
        <f aca="false">(VLOOKUP(K343,$A$3:$D$465,3,FALSE()))*1000*-1</f>
        <v>-35719000</v>
      </c>
      <c r="P343" s="30" t="n">
        <f aca="false">VLOOKUP(K343,'Power Summary by Day '!$AL$18:$AO$400,3,FALSE())</f>
        <v>-37349839.7113701</v>
      </c>
      <c r="Q343" s="82" t="n">
        <f aca="false">O343-P343</f>
        <v>1630839.7113701</v>
      </c>
      <c r="R343" s="83" t="n">
        <f aca="false">(VLOOKUP(K343,'BNK Org Sheet'!$A$2:$D$464,4,FALSE()))*1000*-1</f>
        <v>-106632000</v>
      </c>
      <c r="S343" s="30" t="n">
        <f aca="false">VLOOKUP(K343,CORP!$A$14:$D4865,3,FALSE())</f>
        <v>-105636905.048173</v>
      </c>
      <c r="T343" s="84" t="n">
        <f aca="false">R343-S343</f>
        <v>-995094.951827005</v>
      </c>
      <c r="V343" s="83" t="n">
        <f aca="false">(VLOOKUP(K343,'BNK Org Sheet'!$F$2:$I$464,2,FALSE()))*1000</f>
        <v>-66512370.5838391</v>
      </c>
      <c r="W343" s="30" t="n">
        <f aca="false">VLOOKUP(K343,'NG Summary by Day'!$T$20:$W$486,4,FALSE())</f>
        <v>-66512370.5838391</v>
      </c>
      <c r="X343" s="85" t="n">
        <f aca="false">V343-W343</f>
        <v>0</v>
      </c>
      <c r="Y343" s="83" t="n">
        <f aca="false">VLOOKUP(K343,'BNK Org Sheet'!$F$2:$I$464,3,FALSE())*1000</f>
        <v>7120009.9568836</v>
      </c>
      <c r="Z343" s="30" t="n">
        <f aca="false">VLOOKUP(K343,'Power Summary by Day '!$AL$18:$AO$400,4,FALSE())</f>
        <v>7120009.9568836</v>
      </c>
      <c r="AA343" s="82" t="n">
        <f aca="false">Y343-Z343</f>
        <v>0</v>
      </c>
      <c r="AB343" s="83" t="n">
        <f aca="false">VLOOKUP(K343,'BNK Org Sheet'!$F$2:$I$464,4,FALSE())*1000</f>
        <v>-48230000</v>
      </c>
      <c r="AC343" s="30" t="n">
        <f aca="false">VLOOKUP(K343,'NG Summary by Day'!$AG$20:$AJ$532,4,FALSE())</f>
        <v>-52485028.4803298</v>
      </c>
      <c r="AD343" s="85" t="n">
        <f aca="false">AB343-AC343</f>
        <v>4255028.4803298</v>
      </c>
    </row>
    <row r="344" customFormat="false" ht="12.75" hidden="false" customHeight="false" outlineLevel="0" collapsed="false">
      <c r="A344" s="48" t="n">
        <v>37021</v>
      </c>
      <c r="B344" s="61" t="n">
        <v>93443</v>
      </c>
      <c r="C344" s="61" t="n">
        <v>34394</v>
      </c>
      <c r="D344" s="61" t="n">
        <v>106564</v>
      </c>
      <c r="E344" s="61"/>
      <c r="F344" s="61" t="n">
        <v>-29056.2130951879</v>
      </c>
      <c r="G344" s="61" t="n">
        <v>-5174.14454520876</v>
      </c>
      <c r="H344" s="61" t="n">
        <v>-30390</v>
      </c>
      <c r="I344" s="61" t="n">
        <v>-34000</v>
      </c>
      <c r="J344" s="88" t="n">
        <v>37025</v>
      </c>
      <c r="K344" s="76" t="n">
        <v>37026</v>
      </c>
      <c r="L344" s="83" t="n">
        <f aca="false">(VLOOKUP(K344,$A$3:$D$465,2,FALSE())*1000*-1)</f>
        <v>-94425000</v>
      </c>
      <c r="M344" s="30" t="n">
        <f aca="false">VLOOKUP(K344,'NG Summary by Day'!$L$21:$N$480,3,FALSE())</f>
        <v>-89816507.9750954</v>
      </c>
      <c r="N344" s="82" t="n">
        <f aca="false">L344-M344</f>
        <v>-4608492.02490459</v>
      </c>
      <c r="O344" s="83" t="n">
        <f aca="false">(VLOOKUP(K344,$A$3:$D$465,3,FALSE()))*1000*-1</f>
        <v>-34313000</v>
      </c>
      <c r="P344" s="30" t="n">
        <f aca="false">VLOOKUP(K344,'Power Summary by Day '!$AL$18:$AO$400,3,FALSE())</f>
        <v>-37544127.4300139</v>
      </c>
      <c r="Q344" s="82" t="n">
        <f aca="false">O344-P344</f>
        <v>3231127.4300139</v>
      </c>
      <c r="R344" s="83" t="n">
        <f aca="false">(VLOOKUP(K344,'BNK Org Sheet'!$A$2:$D$464,4,FALSE()))*1000*-1</f>
        <v>-105997000</v>
      </c>
      <c r="S344" s="30" t="n">
        <f aca="false">VLOOKUP(K344,CORP!$A$14:$D4866,3,FALSE())</f>
        <v>-109118245.380164</v>
      </c>
      <c r="T344" s="84" t="n">
        <f aca="false">R344-S344</f>
        <v>3121245.380164</v>
      </c>
      <c r="V344" s="83" t="n">
        <f aca="false">(VLOOKUP(K344,'BNK Org Sheet'!$F$2:$I$464,2,FALSE()))*1000</f>
        <v>-34117317.8980611</v>
      </c>
      <c r="W344" s="30" t="n">
        <f aca="false">VLOOKUP(K344,'NG Summary by Day'!$T$20:$W$486,4,FALSE())</f>
        <v>-34117317.8980611</v>
      </c>
      <c r="X344" s="85" t="n">
        <f aca="false">V344-W344</f>
        <v>0</v>
      </c>
      <c r="Y344" s="83" t="n">
        <f aca="false">VLOOKUP(K344,'BNK Org Sheet'!$F$2:$I$464,3,FALSE())*1000</f>
        <v>1411634.07339031</v>
      </c>
      <c r="Z344" s="30" t="n">
        <f aca="false">VLOOKUP(K344,'Power Summary by Day '!$AL$18:$AO$400,4,FALSE())</f>
        <v>1411634.07339031</v>
      </c>
      <c r="AA344" s="82" t="n">
        <f aca="false">Y344-Z344</f>
        <v>0</v>
      </c>
      <c r="AB344" s="83" t="n">
        <f aca="false">VLOOKUP(K344,'BNK Org Sheet'!$F$2:$I$464,4,FALSE())*1000</f>
        <v>-37960000</v>
      </c>
      <c r="AC344" s="30" t="n">
        <f aca="false">VLOOKUP(K344,'NG Summary by Day'!$AG$20:$AJ$532,4,FALSE())</f>
        <v>-34042268.9355272</v>
      </c>
      <c r="AD344" s="85" t="n">
        <f aca="false">AB344-AC344</f>
        <v>-3917731.0644728</v>
      </c>
    </row>
    <row r="345" customFormat="false" ht="12.75" hidden="false" customHeight="false" outlineLevel="0" collapsed="false">
      <c r="A345" s="48" t="n">
        <v>37022</v>
      </c>
      <c r="B345" s="61" t="n">
        <v>86614</v>
      </c>
      <c r="C345" s="61" t="n">
        <v>37209</v>
      </c>
      <c r="D345" s="61" t="n">
        <v>103998</v>
      </c>
      <c r="E345" s="61"/>
      <c r="F345" s="61" t="n">
        <v>-87745.8286561073</v>
      </c>
      <c r="G345" s="61" t="n">
        <v>1995.86144125424</v>
      </c>
      <c r="H345" s="61" t="n">
        <v>-79220</v>
      </c>
      <c r="I345" s="61" t="n">
        <v>-92000</v>
      </c>
      <c r="J345" s="88" t="n">
        <v>37026</v>
      </c>
      <c r="K345" s="76" t="n">
        <v>37027</v>
      </c>
      <c r="L345" s="83" t="n">
        <f aca="false">(VLOOKUP(K345,$A$3:$D$465,2,FALSE())*1000*-1)</f>
        <v>-86452000</v>
      </c>
      <c r="M345" s="30" t="n">
        <f aca="false">VLOOKUP(K345,'NG Summary by Day'!$L$21:$N$480,3,FALSE())</f>
        <v>-82202463.456263</v>
      </c>
      <c r="N345" s="82" t="n">
        <f aca="false">L345-M345</f>
        <v>-4249536.54373699</v>
      </c>
      <c r="O345" s="83" t="n">
        <f aca="false">(VLOOKUP(K345,$A$3:$D$465,3,FALSE()))*1000*-1</f>
        <v>-30266000</v>
      </c>
      <c r="P345" s="30" t="n">
        <f aca="false">VLOOKUP(K345,'Power Summary by Day '!$AL$18:$AO$400,3,FALSE())</f>
        <v>-32922287.284694</v>
      </c>
      <c r="Q345" s="82" t="n">
        <f aca="false">O345-P345</f>
        <v>2656287.284694</v>
      </c>
      <c r="R345" s="83" t="n">
        <f aca="false">(VLOOKUP(K345,'BNK Org Sheet'!$A$2:$D$464,4,FALSE()))*1000*-1</f>
        <v>-96954000</v>
      </c>
      <c r="S345" s="30" t="n">
        <f aca="false">VLOOKUP(K345,CORP!$A$14:$D4867,3,FALSE())</f>
        <v>-95861363.5320271</v>
      </c>
      <c r="T345" s="84" t="n">
        <f aca="false">R345-S345</f>
        <v>-1092636.4679729</v>
      </c>
      <c r="V345" s="83" t="n">
        <f aca="false">(VLOOKUP(K345,'BNK Org Sheet'!$F$2:$I$464,2,FALSE()))*1000</f>
        <v>27982246.6060491</v>
      </c>
      <c r="W345" s="30" t="n">
        <f aca="false">VLOOKUP(K345,'NG Summary by Day'!$T$20:$W$486,4,FALSE())</f>
        <v>27982246.6060491</v>
      </c>
      <c r="X345" s="85" t="n">
        <f aca="false">V345-W345</f>
        <v>0</v>
      </c>
      <c r="Y345" s="83" t="n">
        <f aca="false">VLOOKUP(K345,'BNK Org Sheet'!$F$2:$I$464,3,FALSE())*1000</f>
        <v>8954490.29212182</v>
      </c>
      <c r="Z345" s="30" t="n">
        <f aca="false">VLOOKUP(K345,'Power Summary by Day '!$AL$18:$AO$400,4,FALSE())</f>
        <v>8954490.29212182</v>
      </c>
      <c r="AA345" s="82" t="n">
        <f aca="false">Y345-Z345</f>
        <v>0</v>
      </c>
      <c r="AB345" s="83" t="n">
        <f aca="false">VLOOKUP(K345,'BNK Org Sheet'!$F$2:$I$464,4,FALSE())*1000</f>
        <v>44530000</v>
      </c>
      <c r="AC345" s="30" t="n">
        <f aca="false">VLOOKUP(K345,'NG Summary by Day'!$AG$20:$AJ$532,4,FALSE())</f>
        <v>54198086.4534043</v>
      </c>
      <c r="AD345" s="85" t="n">
        <f aca="false">AB345-AC345</f>
        <v>-9668086.4534043</v>
      </c>
    </row>
    <row r="346" customFormat="false" ht="12.75" hidden="false" customHeight="false" outlineLevel="0" collapsed="false">
      <c r="A346" s="48" t="n">
        <v>37025</v>
      </c>
      <c r="B346" s="61" t="n">
        <v>89223</v>
      </c>
      <c r="C346" s="61" t="n">
        <v>35719</v>
      </c>
      <c r="D346" s="61" t="n">
        <v>106632</v>
      </c>
      <c r="E346" s="61"/>
      <c r="F346" s="61" t="n">
        <v>-66512.3705838391</v>
      </c>
      <c r="G346" s="61" t="n">
        <v>7120.0099568836</v>
      </c>
      <c r="H346" s="61" t="n">
        <v>-48230</v>
      </c>
      <c r="I346" s="61" t="n">
        <v>-81000</v>
      </c>
      <c r="J346" s="88" t="n">
        <v>37027</v>
      </c>
      <c r="K346" s="76" t="n">
        <v>37028</v>
      </c>
      <c r="L346" s="83" t="n">
        <f aca="false">(VLOOKUP(K346,$A$3:$D$465,2,FALSE())*1000*-1)</f>
        <v>-81933000</v>
      </c>
      <c r="M346" s="30" t="n">
        <f aca="false">VLOOKUP(K346,'NG Summary by Day'!$L$21:$N$480,3,FALSE())</f>
        <v>-74929869.607349</v>
      </c>
      <c r="N346" s="82" t="n">
        <f aca="false">L346-M346</f>
        <v>-7003130.39265101</v>
      </c>
      <c r="O346" s="83" t="n">
        <f aca="false">(VLOOKUP(K346,$A$3:$D$465,3,FALSE()))*1000*-1</f>
        <v>-32713000</v>
      </c>
      <c r="P346" s="30" t="n">
        <f aca="false">VLOOKUP(K346,'Power Summary by Day '!$AL$18:$AO$400,3,FALSE())</f>
        <v>-31222702.4077215</v>
      </c>
      <c r="Q346" s="82" t="n">
        <f aca="false">O346-P346</f>
        <v>-1490297.5922785</v>
      </c>
      <c r="R346" s="83" t="n">
        <f aca="false">(VLOOKUP(K346,'BNK Org Sheet'!$A$2:$D$464,4,FALSE()))*1000*-1</f>
        <v>-91603000</v>
      </c>
      <c r="S346" s="30" t="n">
        <f aca="false">VLOOKUP(K346,CORP!$A$14:$D4868,3,FALSE())</f>
        <v>-89156254.9028365</v>
      </c>
      <c r="T346" s="84" t="n">
        <f aca="false">R346-S346</f>
        <v>-2446745.0971635</v>
      </c>
      <c r="V346" s="83" t="n">
        <f aca="false">(VLOOKUP(K346,'BNK Org Sheet'!$F$2:$I$464,2,FALSE()))*1000</f>
        <v>62781358.6417673</v>
      </c>
      <c r="W346" s="30" t="n">
        <f aca="false">VLOOKUP(K346,'NG Summary by Day'!$T$20:$W$486,4,FALSE())</f>
        <v>62781358.6417673</v>
      </c>
      <c r="X346" s="85" t="n">
        <f aca="false">V346-W346</f>
        <v>0</v>
      </c>
      <c r="Y346" s="83" t="n">
        <f aca="false">VLOOKUP(K346,'BNK Org Sheet'!$F$2:$I$464,3,FALSE())*1000</f>
        <v>10875634.3308186</v>
      </c>
      <c r="Z346" s="30" t="n">
        <f aca="false">VLOOKUP(K346,'Power Summary by Day '!$AL$18:$AO$400,4,FALSE())</f>
        <v>10875634.3308186</v>
      </c>
      <c r="AA346" s="82" t="n">
        <f aca="false">Y346-Z346</f>
        <v>0</v>
      </c>
      <c r="AB346" s="83" t="n">
        <f aca="false">VLOOKUP(K346,'BNK Org Sheet'!$F$2:$I$464,4,FALSE())*1000</f>
        <v>107420000</v>
      </c>
      <c r="AC346" s="30" t="n">
        <f aca="false">VLOOKUP(K346,'NG Summary by Day'!$AG$20:$AJ$532,4,FALSE())</f>
        <v>140244958.898816</v>
      </c>
      <c r="AD346" s="85" t="n">
        <f aca="false">AB346-AC346</f>
        <v>-32824958.898816</v>
      </c>
    </row>
    <row r="347" customFormat="false" ht="12.75" hidden="false" customHeight="false" outlineLevel="0" collapsed="false">
      <c r="A347" s="48" t="n">
        <v>37026</v>
      </c>
      <c r="B347" s="61" t="n">
        <v>94425</v>
      </c>
      <c r="C347" s="61" t="n">
        <v>34313</v>
      </c>
      <c r="D347" s="61" t="n">
        <v>105997</v>
      </c>
      <c r="E347" s="61"/>
      <c r="F347" s="61" t="n">
        <v>-34117.3178980611</v>
      </c>
      <c r="G347" s="61" t="n">
        <v>1411.63407339031</v>
      </c>
      <c r="H347" s="61" t="n">
        <v>-37960</v>
      </c>
      <c r="I347" s="61" t="n">
        <v>-24000</v>
      </c>
      <c r="J347" s="88" t="n">
        <v>37028</v>
      </c>
      <c r="K347" s="76" t="n">
        <v>37029</v>
      </c>
      <c r="L347" s="83" t="n">
        <f aca="false">(VLOOKUP(K347,$A$3:$D$465,2,FALSE())*1000*-1)</f>
        <v>-92101000</v>
      </c>
      <c r="M347" s="30" t="n">
        <f aca="false">VLOOKUP(K347,'NG Summary by Day'!$L$21:$N$480,3,FALSE())</f>
        <v>-85840237.9950645</v>
      </c>
      <c r="N347" s="82" t="n">
        <f aca="false">L347-M347</f>
        <v>-6260762.0049355</v>
      </c>
      <c r="O347" s="83" t="n">
        <f aca="false">(VLOOKUP(K347,$A$3:$D$465,3,FALSE()))*1000*-1</f>
        <v>-31277000</v>
      </c>
      <c r="P347" s="30" t="n">
        <f aca="false">VLOOKUP(K347,'Power Summary by Day '!$AL$18:$AO$400,3,FALSE())</f>
        <v>-32298892.2762794</v>
      </c>
      <c r="Q347" s="82" t="n">
        <f aca="false">O347-P347</f>
        <v>1021892.2762794</v>
      </c>
      <c r="R347" s="83" t="n">
        <f aca="false">(VLOOKUP(K347,'BNK Org Sheet'!$A$2:$D$464,4,FALSE()))*1000*-1</f>
        <v>-101023000</v>
      </c>
      <c r="S347" s="30" t="n">
        <f aca="false">VLOOKUP(K347,CORP!$A$14:$D4869,3,FALSE())</f>
        <v>-99030399.4793227</v>
      </c>
      <c r="T347" s="84" t="n">
        <f aca="false">R347-S347</f>
        <v>-1992600.5206773</v>
      </c>
      <c r="V347" s="83" t="n">
        <f aca="false">(VLOOKUP(K347,'BNK Org Sheet'!$F$2:$I$464,2,FALSE()))*1000</f>
        <v>77173071.037418</v>
      </c>
      <c r="W347" s="30" t="n">
        <f aca="false">VLOOKUP(K347,'NG Summary by Day'!$T$20:$W$486,4,FALSE())</f>
        <v>77173071.037418</v>
      </c>
      <c r="X347" s="85" t="n">
        <f aca="false">V347-W347</f>
        <v>0</v>
      </c>
      <c r="Y347" s="83" t="n">
        <f aca="false">VLOOKUP(K347,'BNK Org Sheet'!$F$2:$I$464,3,FALSE())*1000</f>
        <v>-2379088.11620773</v>
      </c>
      <c r="Z347" s="30" t="n">
        <f aca="false">VLOOKUP(K347,'Power Summary by Day '!$AL$18:$AO$400,4,FALSE())</f>
        <v>-2379088.11620773</v>
      </c>
      <c r="AA347" s="82" t="n">
        <f aca="false">Y347-Z347</f>
        <v>0</v>
      </c>
      <c r="AB347" s="83" t="n">
        <f aca="false">VLOOKUP(K347,'BNK Org Sheet'!$F$2:$I$464,4,FALSE())*1000</f>
        <v>71160000</v>
      </c>
      <c r="AC347" s="30" t="n">
        <f aca="false">VLOOKUP(K347,'NG Summary by Day'!$AG$20:$AJ$532,4,FALSE())</f>
        <v>56060731.0981535</v>
      </c>
      <c r="AD347" s="85" t="n">
        <f aca="false">AB347-AC347</f>
        <v>15099268.9018465</v>
      </c>
    </row>
    <row r="348" customFormat="false" ht="12.75" hidden="false" customHeight="false" outlineLevel="0" collapsed="false">
      <c r="A348" s="48" t="n">
        <v>37027</v>
      </c>
      <c r="B348" s="61" t="n">
        <v>86452</v>
      </c>
      <c r="C348" s="61" t="n">
        <v>30266</v>
      </c>
      <c r="D348" s="61" t="n">
        <v>96954</v>
      </c>
      <c r="E348" s="61"/>
      <c r="F348" s="61" t="n">
        <v>27982.2466060491</v>
      </c>
      <c r="G348" s="61" t="n">
        <v>8954.49029212182</v>
      </c>
      <c r="H348" s="61" t="n">
        <v>44530</v>
      </c>
      <c r="I348" s="61" t="n">
        <v>46000</v>
      </c>
      <c r="J348" s="88" t="n">
        <v>37029</v>
      </c>
      <c r="K348" s="76" t="n">
        <v>37032</v>
      </c>
      <c r="L348" s="83" t="n">
        <f aca="false">(VLOOKUP(K348,$A$3:$D$465,2,FALSE())*1000*-1)</f>
        <v>-87709000</v>
      </c>
      <c r="M348" s="30" t="n">
        <f aca="false">VLOOKUP(K348,'NG Summary by Day'!$L$21:$N$480,3,FALSE())</f>
        <v>-80152899.5675657</v>
      </c>
      <c r="N348" s="82" t="n">
        <f aca="false">L348-M348</f>
        <v>-7556100.43243431</v>
      </c>
      <c r="O348" s="83" t="n">
        <f aca="false">(VLOOKUP(K348,$A$3:$D$465,3,FALSE()))*1000*-1</f>
        <v>-30902000</v>
      </c>
      <c r="P348" s="30" t="n">
        <f aca="false">VLOOKUP(K348,'Power Summary by Day '!$AL$18:$AO$400,3,FALSE())</f>
        <v>-29999979.6325923</v>
      </c>
      <c r="Q348" s="82" t="n">
        <f aca="false">O348-P348</f>
        <v>-902020.367407702</v>
      </c>
      <c r="R348" s="83" t="n">
        <f aca="false">(VLOOKUP(K348,'BNK Org Sheet'!$A$2:$D$464,4,FALSE()))*1000*-1</f>
        <v>-88651000</v>
      </c>
      <c r="S348" s="30" t="n">
        <f aca="false">VLOOKUP(K348,CORP!$A$14:$D4870,3,FALSE())</f>
        <v>-88717540.6612892</v>
      </c>
      <c r="T348" s="84" t="n">
        <f aca="false">R348-S348</f>
        <v>66540.6612892002</v>
      </c>
      <c r="V348" s="83" t="n">
        <f aca="false">(VLOOKUP(K348,'BNK Org Sheet'!$F$2:$I$464,2,FALSE()))*1000</f>
        <v>118652197.775307</v>
      </c>
      <c r="W348" s="30" t="n">
        <f aca="false">VLOOKUP(K348,'NG Summary by Day'!$T$20:$W$486,4,FALSE())</f>
        <v>118652197.775307</v>
      </c>
      <c r="X348" s="85" t="n">
        <f aca="false">V348-W348</f>
        <v>0</v>
      </c>
      <c r="Y348" s="83" t="n">
        <f aca="false">VLOOKUP(K348,'BNK Org Sheet'!$F$2:$I$464,3,FALSE())*1000</f>
        <v>3030271.41418112</v>
      </c>
      <c r="Z348" s="30" t="n">
        <f aca="false">VLOOKUP(K348,'Power Summary by Day '!$AL$18:$AO$400,4,FALSE())</f>
        <v>3030271.41418112</v>
      </c>
      <c r="AA348" s="82" t="n">
        <f aca="false">Y348-Z348</f>
        <v>0</v>
      </c>
      <c r="AB348" s="83" t="n">
        <f aca="false">VLOOKUP(K348,'BNK Org Sheet'!$F$2:$I$464,4,FALSE())*1000</f>
        <v>120130000</v>
      </c>
      <c r="AC348" s="30" t="n">
        <f aca="false">VLOOKUP(K348,'NG Summary by Day'!$AG$20:$AJ$532,4,FALSE())</f>
        <v>116777719.038248</v>
      </c>
      <c r="AD348" s="85" t="n">
        <f aca="false">AB348-AC348</f>
        <v>3352280.961752</v>
      </c>
    </row>
    <row r="349" customFormat="false" ht="12.75" hidden="false" customHeight="false" outlineLevel="0" collapsed="false">
      <c r="A349" s="48" t="n">
        <v>37028</v>
      </c>
      <c r="B349" s="61" t="n">
        <v>81933</v>
      </c>
      <c r="C349" s="61" t="n">
        <v>32713</v>
      </c>
      <c r="D349" s="61" t="n">
        <v>91603</v>
      </c>
      <c r="E349" s="61"/>
      <c r="F349" s="61" t="n">
        <v>62781.3586417673</v>
      </c>
      <c r="G349" s="61" t="n">
        <v>10875.6343308186</v>
      </c>
      <c r="H349" s="61" t="n">
        <v>107420</v>
      </c>
      <c r="I349" s="61" t="n">
        <v>71000</v>
      </c>
      <c r="J349" s="88" t="n">
        <v>37032</v>
      </c>
      <c r="K349" s="76" t="n">
        <v>37033</v>
      </c>
      <c r="L349" s="83" t="n">
        <f aca="false">(VLOOKUP(K349,$A$3:$D$465,2,FALSE())*1000*-1)</f>
        <v>-86721000</v>
      </c>
      <c r="M349" s="30" t="n">
        <f aca="false">VLOOKUP(K349,'NG Summary by Day'!$L$21:$N$480,3,FALSE())</f>
        <v>-83503022.579228</v>
      </c>
      <c r="N349" s="82" t="n">
        <f aca="false">L349-M349</f>
        <v>-3217977.420772</v>
      </c>
      <c r="O349" s="83" t="n">
        <f aca="false">(VLOOKUP(K349,$A$3:$D$465,3,FALSE()))*1000*-1</f>
        <v>-27773000</v>
      </c>
      <c r="P349" s="30" t="n">
        <f aca="false">VLOOKUP(K349,'Power Summary by Day '!$AL$18:$AO$400,3,FALSE())</f>
        <v>-25916870.6224228</v>
      </c>
      <c r="Q349" s="82" t="n">
        <f aca="false">O349-P349</f>
        <v>-1856129.3775772</v>
      </c>
      <c r="R349" s="83" t="n">
        <f aca="false">(VLOOKUP(K349,'BNK Org Sheet'!$A$2:$D$464,4,FALSE()))*1000*-1</f>
        <v>-92267000</v>
      </c>
      <c r="S349" s="30" t="n">
        <f aca="false">VLOOKUP(K349,CORP!$A$14:$D4871,3,FALSE())</f>
        <v>-93173314.1243331</v>
      </c>
      <c r="T349" s="84" t="n">
        <f aca="false">R349-S349</f>
        <v>906314.124333099</v>
      </c>
      <c r="V349" s="83" t="n">
        <f aca="false">(VLOOKUP(K349,'BNK Org Sheet'!$F$2:$I$464,2,FALSE()))*1000</f>
        <v>34911657.727588</v>
      </c>
      <c r="W349" s="30" t="n">
        <f aca="false">VLOOKUP(K349,'NG Summary by Day'!$T$20:$W$486,4,FALSE())</f>
        <v>34911657.727588</v>
      </c>
      <c r="X349" s="85" t="n">
        <f aca="false">V349-W349</f>
        <v>0</v>
      </c>
      <c r="Y349" s="83" t="n">
        <f aca="false">VLOOKUP(K349,'BNK Org Sheet'!$F$2:$I$464,3,FALSE())*1000</f>
        <v>-11734651.4067911</v>
      </c>
      <c r="Z349" s="30" t="n">
        <f aca="false">VLOOKUP(K349,'Power Summary by Day '!$AL$18:$AO$400,4,FALSE())</f>
        <v>-11734651.4067911</v>
      </c>
      <c r="AA349" s="82" t="n">
        <f aca="false">Y349-Z349</f>
        <v>0</v>
      </c>
      <c r="AB349" s="83" t="n">
        <f aca="false">VLOOKUP(K349,'BNK Org Sheet'!$F$2:$I$464,4,FALSE())*1000</f>
        <v>17070000</v>
      </c>
      <c r="AC349" s="30" t="n">
        <f aca="false">VLOOKUP(K349,'NG Summary by Day'!$AG$20:$AJ$532,4,FALSE())</f>
        <v>17609560.8461998</v>
      </c>
      <c r="AD349" s="85" t="n">
        <f aca="false">AB349-AC349</f>
        <v>-539560.846199799</v>
      </c>
    </row>
    <row r="350" customFormat="false" ht="12.75" hidden="false" customHeight="false" outlineLevel="0" collapsed="false">
      <c r="A350" s="48" t="n">
        <v>37029</v>
      </c>
      <c r="B350" s="61" t="n">
        <v>92101</v>
      </c>
      <c r="C350" s="61" t="n">
        <v>31277</v>
      </c>
      <c r="D350" s="61" t="n">
        <v>101023</v>
      </c>
      <c r="E350" s="61"/>
      <c r="F350" s="61" t="n">
        <v>77173.071037418</v>
      </c>
      <c r="G350" s="61" t="n">
        <v>-2379.08811620773</v>
      </c>
      <c r="H350" s="61" t="n">
        <v>71160</v>
      </c>
      <c r="I350" s="61" t="n">
        <v>97000</v>
      </c>
      <c r="J350" s="88" t="n">
        <v>37033</v>
      </c>
      <c r="K350" s="76" t="n">
        <v>37034</v>
      </c>
      <c r="L350" s="83" t="n">
        <f aca="false">(VLOOKUP(K350,$A$3:$D$465,2,FALSE())*1000*-1)</f>
        <v>-86045000</v>
      </c>
      <c r="M350" s="30" t="n">
        <f aca="false">VLOOKUP(K350,'NG Summary by Day'!$L$21:$N$480,3,FALSE())</f>
        <v>-82373791.3724034</v>
      </c>
      <c r="N350" s="82" t="n">
        <f aca="false">L350-M350</f>
        <v>-3671208.6275966</v>
      </c>
      <c r="O350" s="83" t="n">
        <f aca="false">(VLOOKUP(K350,$A$3:$D$465,3,FALSE()))*1000*-1</f>
        <v>-29110000</v>
      </c>
      <c r="P350" s="30" t="n">
        <f aca="false">VLOOKUP(K350,'Power Summary by Day '!$AL$18:$AO$400,3,FALSE())</f>
        <v>-26855372.2336752</v>
      </c>
      <c r="Q350" s="82" t="n">
        <f aca="false">O350-P350</f>
        <v>-2254627.7663248</v>
      </c>
      <c r="R350" s="83" t="n">
        <f aca="false">(VLOOKUP(K350,'BNK Org Sheet'!$A$2:$D$464,4,FALSE()))*1000*-1</f>
        <v>-99163000</v>
      </c>
      <c r="S350" s="30" t="n">
        <f aca="false">VLOOKUP(K350,CORP!$A$14:$D4872,3,FALSE())</f>
        <v>-98685386.5254137</v>
      </c>
      <c r="T350" s="84" t="n">
        <f aca="false">R350-S350</f>
        <v>-477613.474586293</v>
      </c>
      <c r="V350" s="83" t="n">
        <f aca="false">(VLOOKUP(K350,'BNK Org Sheet'!$F$2:$I$464,2,FALSE()))*1000</f>
        <v>-50962414.9535023</v>
      </c>
      <c r="W350" s="30" t="n">
        <f aca="false">VLOOKUP(K350,'NG Summary by Day'!$T$20:$W$486,4,FALSE())</f>
        <v>-50962414.9535023</v>
      </c>
      <c r="X350" s="85" t="n">
        <f aca="false">V350-W350</f>
        <v>0</v>
      </c>
      <c r="Y350" s="83" t="n">
        <f aca="false">VLOOKUP(K350,'BNK Org Sheet'!$F$2:$I$464,3,FALSE())*1000</f>
        <v>8983421.78124765</v>
      </c>
      <c r="Z350" s="30" t="n">
        <f aca="false">VLOOKUP(K350,'Power Summary by Day '!$AL$18:$AO$400,4,FALSE())</f>
        <v>8983421.78124765</v>
      </c>
      <c r="AA350" s="82" t="n">
        <f aca="false">Y350-Z350</f>
        <v>0</v>
      </c>
      <c r="AB350" s="83" t="n">
        <f aca="false">VLOOKUP(K350,'BNK Org Sheet'!$F$2:$I$464,4,FALSE())*1000</f>
        <v>-46370000</v>
      </c>
      <c r="AC350" s="30" t="n">
        <f aca="false">VLOOKUP(K350,'NG Summary by Day'!$AG$20:$AJ$532,4,FALSE())</f>
        <v>-52092055.4291398</v>
      </c>
      <c r="AD350" s="85" t="n">
        <f aca="false">AB350-AC350</f>
        <v>5722055.4291398</v>
      </c>
    </row>
    <row r="351" customFormat="false" ht="12.75" hidden="false" customHeight="false" outlineLevel="0" collapsed="false">
      <c r="A351" s="48" t="n">
        <v>37032</v>
      </c>
      <c r="B351" s="61" t="n">
        <v>87709</v>
      </c>
      <c r="C351" s="61" t="n">
        <v>30902</v>
      </c>
      <c r="D351" s="61" t="n">
        <v>88651</v>
      </c>
      <c r="E351" s="61"/>
      <c r="F351" s="61" t="n">
        <v>118652.197775307</v>
      </c>
      <c r="G351" s="61" t="n">
        <v>3030.27141418112</v>
      </c>
      <c r="H351" s="61" t="n">
        <v>120130</v>
      </c>
      <c r="I351" s="61" t="n">
        <v>142000</v>
      </c>
      <c r="J351" s="88" t="n">
        <v>37034</v>
      </c>
      <c r="K351" s="76" t="n">
        <v>37035</v>
      </c>
      <c r="L351" s="83" t="n">
        <f aca="false">(VLOOKUP(K351,$A$3:$D$465,2,FALSE())*1000*-1)</f>
        <v>-86143000</v>
      </c>
      <c r="M351" s="30" t="n">
        <f aca="false">VLOOKUP(K351,'NG Summary by Day'!$L$21:$N$480,3,FALSE())</f>
        <v>-80359149.6186056</v>
      </c>
      <c r="N351" s="82" t="n">
        <f aca="false">L351-M351</f>
        <v>-5783850.3813944</v>
      </c>
      <c r="O351" s="83" t="n">
        <f aca="false">(VLOOKUP(K351,$A$3:$D$465,3,FALSE()))*1000*-1</f>
        <v>-31687000</v>
      </c>
      <c r="P351" s="30" t="n">
        <f aca="false">VLOOKUP(K351,'Power Summary by Day '!$AL$18:$AO$400,3,FALSE())</f>
        <v>-32161457.9680448</v>
      </c>
      <c r="Q351" s="82" t="n">
        <f aca="false">O351-P351</f>
        <v>474457.968044799</v>
      </c>
      <c r="R351" s="83" t="n">
        <f aca="false">(VLOOKUP(K351,'BNK Org Sheet'!$A$2:$D$464,4,FALSE()))*1000*-1</f>
        <v>-99443000</v>
      </c>
      <c r="S351" s="30" t="n">
        <f aca="false">VLOOKUP(K351,CORP!$A$14:$D4873,3,FALSE())</f>
        <v>-98253936.4297636</v>
      </c>
      <c r="T351" s="84" t="n">
        <f aca="false">R351-S351</f>
        <v>-1189063.5702364</v>
      </c>
      <c r="V351" s="83" t="n">
        <f aca="false">(VLOOKUP(K351,'BNK Org Sheet'!$F$2:$I$464,2,FALSE()))*1000</f>
        <v>-19130726.8577279</v>
      </c>
      <c r="W351" s="30" t="n">
        <f aca="false">VLOOKUP(K351,'NG Summary by Day'!$T$20:$W$486,4,FALSE())</f>
        <v>-19130726.8577279</v>
      </c>
      <c r="X351" s="85" t="n">
        <f aca="false">V351-W351</f>
        <v>0</v>
      </c>
      <c r="Y351" s="83" t="n">
        <f aca="false">VLOOKUP(K351,'BNK Org Sheet'!$F$2:$I$464,3,FALSE())*1000</f>
        <v>-2743615.80140029</v>
      </c>
      <c r="Z351" s="30" t="n">
        <f aca="false">VLOOKUP(K351,'Power Summary by Day '!$AL$18:$AO$400,4,FALSE())</f>
        <v>-2743615.80140029</v>
      </c>
      <c r="AA351" s="82" t="n">
        <f aca="false">Y351-Z351</f>
        <v>0</v>
      </c>
      <c r="AB351" s="83" t="n">
        <f aca="false">VLOOKUP(K351,'BNK Org Sheet'!$F$2:$I$464,4,FALSE())*1000</f>
        <v>-22660000</v>
      </c>
      <c r="AC351" s="30" t="n">
        <f aca="false">VLOOKUP(K351,'NG Summary by Day'!$AG$20:$AJ$532,4,FALSE())</f>
        <v>-22579841.7271172</v>
      </c>
      <c r="AD351" s="85" t="n">
        <f aca="false">AB351-AC351</f>
        <v>-80158.2728828006</v>
      </c>
    </row>
    <row r="352" customFormat="false" ht="12.75" hidden="false" customHeight="false" outlineLevel="0" collapsed="false">
      <c r="A352" s="48" t="n">
        <v>37033</v>
      </c>
      <c r="B352" s="61" t="n">
        <v>86721</v>
      </c>
      <c r="C352" s="61" t="n">
        <v>27773</v>
      </c>
      <c r="D352" s="61" t="n">
        <v>92267</v>
      </c>
      <c r="E352" s="61"/>
      <c r="F352" s="61" t="n">
        <v>34911.657727588</v>
      </c>
      <c r="G352" s="61" t="n">
        <v>-11734.6514067911</v>
      </c>
      <c r="H352" s="61" t="n">
        <v>17070</v>
      </c>
      <c r="I352" s="61" t="n">
        <v>42000</v>
      </c>
      <c r="J352" s="88" t="n">
        <v>37035</v>
      </c>
      <c r="K352" s="76" t="n">
        <v>37036</v>
      </c>
      <c r="L352" s="83" t="n">
        <f aca="false">(VLOOKUP(K352,$A$3:$D$465,2,FALSE())*1000*-1)</f>
        <v>-85946000</v>
      </c>
      <c r="M352" s="30" t="n">
        <f aca="false">VLOOKUP(K352,'NG Summary by Day'!$L$21:$N$480,3,FALSE())</f>
        <v>-78365937.7644454</v>
      </c>
      <c r="N352" s="82" t="n">
        <f aca="false">L352-M352</f>
        <v>-7580062.23555461</v>
      </c>
      <c r="O352" s="83" t="n">
        <f aca="false">(VLOOKUP(K352,$A$3:$D$465,3,FALSE()))*1000*-1</f>
        <v>-32364000</v>
      </c>
      <c r="P352" s="30" t="n">
        <f aca="false">VLOOKUP(K352,'Power Summary by Day '!$AL$18:$AO$400,3,FALSE())</f>
        <v>-32928360.0089287</v>
      </c>
      <c r="Q352" s="82" t="n">
        <f aca="false">O352-P352</f>
        <v>564360.008928698</v>
      </c>
      <c r="R352" s="83" t="n">
        <f aca="false">(VLOOKUP(K352,'BNK Org Sheet'!$A$2:$D$464,4,FALSE()))*1000*-1</f>
        <v>-101560000</v>
      </c>
      <c r="S352" s="30" t="n">
        <f aca="false">VLOOKUP(K352,CORP!$A$14:$D4874,3,FALSE())</f>
        <v>-102236317.124942</v>
      </c>
      <c r="T352" s="84" t="n">
        <f aca="false">R352-S352</f>
        <v>676317.124942005</v>
      </c>
      <c r="V352" s="83" t="n">
        <f aca="false">(VLOOKUP(K352,'BNK Org Sheet'!$F$2:$I$464,2,FALSE()))*1000</f>
        <v>2334899.55911612</v>
      </c>
      <c r="W352" s="30" t="n">
        <f aca="false">VLOOKUP(K352,'NG Summary by Day'!$T$20:$W$486,4,FALSE())</f>
        <v>2334899.55911612</v>
      </c>
      <c r="X352" s="85" t="n">
        <f aca="false">V352-W352</f>
        <v>0</v>
      </c>
      <c r="Y352" s="83" t="n">
        <f aca="false">VLOOKUP(K352,'BNK Org Sheet'!$F$2:$I$464,3,FALSE())*1000</f>
        <v>16239250.9319139</v>
      </c>
      <c r="Z352" s="30" t="n">
        <f aca="false">VLOOKUP(K352,'Power Summary by Day '!$AL$18:$AO$400,4,FALSE())</f>
        <v>16239250.9319139</v>
      </c>
      <c r="AA352" s="82" t="n">
        <f aca="false">Y352-Z352</f>
        <v>0</v>
      </c>
      <c r="AB352" s="83" t="n">
        <f aca="false">VLOOKUP(K352,'BNK Org Sheet'!$F$2:$I$464,4,FALSE())*1000</f>
        <v>16060000</v>
      </c>
      <c r="AC352" s="30" t="n">
        <f aca="false">VLOOKUP(K352,'NG Summary by Day'!$AG$20:$AJ$532,4,FALSE())</f>
        <v>23687323.4481021</v>
      </c>
      <c r="AD352" s="85" t="n">
        <f aca="false">AB352-AC352</f>
        <v>-7627323.4481021</v>
      </c>
    </row>
    <row r="353" customFormat="false" ht="12.75" hidden="false" customHeight="false" outlineLevel="0" collapsed="false">
      <c r="A353" s="48" t="n">
        <v>37034</v>
      </c>
      <c r="B353" s="61" t="n">
        <v>86045</v>
      </c>
      <c r="C353" s="61" t="n">
        <v>29110</v>
      </c>
      <c r="D353" s="61" t="n">
        <v>99163</v>
      </c>
      <c r="E353" s="61"/>
      <c r="F353" s="61" t="n">
        <v>-50962.4149535023</v>
      </c>
      <c r="G353" s="61" t="n">
        <v>8983.42178124765</v>
      </c>
      <c r="H353" s="61" t="n">
        <v>-46370</v>
      </c>
      <c r="I353" s="61" t="n">
        <v>-58000</v>
      </c>
      <c r="J353" s="88" t="n">
        <v>37036</v>
      </c>
      <c r="K353" s="76" t="n">
        <v>37040</v>
      </c>
      <c r="L353" s="83" t="n">
        <f aca="false">(VLOOKUP(K353,$A$3:$D$465,2,FALSE())*1000*-1)</f>
        <v>-63878000</v>
      </c>
      <c r="M353" s="30" t="n">
        <f aca="false">VLOOKUP(K353,'NG Summary by Day'!$L$21:$N$480,3,FALSE())</f>
        <v>-50484267.7581573</v>
      </c>
      <c r="N353" s="82" t="n">
        <f aca="false">L353-M353</f>
        <v>-13393732.2418427</v>
      </c>
      <c r="O353" s="83" t="n">
        <f aca="false">(VLOOKUP(K353,$A$3:$D$465,3,FALSE()))*1000*-1</f>
        <v>-29847000</v>
      </c>
      <c r="P353" s="30" t="n">
        <f aca="false">VLOOKUP(K353,'Power Summary by Day '!$AL$18:$AO$400,3,FALSE())</f>
        <v>-31281437.9217084</v>
      </c>
      <c r="Q353" s="82" t="n">
        <f aca="false">O353-P353</f>
        <v>1434437.9217084</v>
      </c>
      <c r="R353" s="83" t="n">
        <f aca="false">(VLOOKUP(K353,'BNK Org Sheet'!$A$2:$D$464,4,FALSE()))*1000*-1</f>
        <v>-69697000</v>
      </c>
      <c r="S353" s="30" t="n">
        <f aca="false">VLOOKUP(K353,CORP!$A$14:$D4875,3,FALSE())</f>
        <v>-72164913.0737645</v>
      </c>
      <c r="T353" s="84" t="n">
        <f aca="false">R353-S353</f>
        <v>2467913.0737645</v>
      </c>
      <c r="V353" s="83" t="n">
        <f aca="false">(VLOOKUP(K353,'BNK Org Sheet'!$F$2:$I$464,2,FALSE()))*1000</f>
        <v>-9481623.6795502</v>
      </c>
      <c r="W353" s="30" t="n">
        <f aca="false">VLOOKUP(K353,'NG Summary by Day'!$T$20:$W$486,4,FALSE())</f>
        <v>-9481623.6795502</v>
      </c>
      <c r="X353" s="85" t="n">
        <f aca="false">V353-W353</f>
        <v>0</v>
      </c>
      <c r="Y353" s="83" t="n">
        <f aca="false">VLOOKUP(K353,'BNK Org Sheet'!$F$2:$I$464,3,FALSE())*1000</f>
        <v>12581533.1463081</v>
      </c>
      <c r="Z353" s="30" t="n">
        <f aca="false">VLOOKUP(K353,'Power Summary by Day '!$AL$18:$AO$400,4,FALSE())</f>
        <v>12581533.1463081</v>
      </c>
      <c r="AA353" s="82" t="n">
        <f aca="false">Y353-Z353</f>
        <v>0</v>
      </c>
      <c r="AB353" s="83" t="n">
        <f aca="false">VLOOKUP(K353,'BNK Org Sheet'!$F$2:$I$464,4,FALSE())*1000</f>
        <v>18710000</v>
      </c>
      <c r="AC353" s="30" t="n">
        <f aca="false">VLOOKUP(K353,'NG Summary by Day'!$AG$20:$AJ$532,4,FALSE())</f>
        <v>10271208.0794039</v>
      </c>
      <c r="AD353" s="85" t="n">
        <f aca="false">AB353-AC353</f>
        <v>8438791.9205961</v>
      </c>
    </row>
    <row r="354" customFormat="false" ht="12.75" hidden="false" customHeight="false" outlineLevel="0" collapsed="false">
      <c r="A354" s="48" t="n">
        <v>37035</v>
      </c>
      <c r="B354" s="61" t="n">
        <v>86143</v>
      </c>
      <c r="C354" s="61" t="n">
        <v>31687</v>
      </c>
      <c r="D354" s="61" t="n">
        <v>99443</v>
      </c>
      <c r="E354" s="61"/>
      <c r="F354" s="61" t="n">
        <v>-19130.7268577279</v>
      </c>
      <c r="G354" s="61" t="n">
        <v>-2743.61580140029</v>
      </c>
      <c r="H354" s="61" t="n">
        <v>-22660</v>
      </c>
      <c r="I354" s="61" t="n">
        <v>-22000</v>
      </c>
      <c r="J354" s="88" t="n">
        <v>37040</v>
      </c>
      <c r="K354" s="76" t="n">
        <v>37041</v>
      </c>
      <c r="L354" s="83" t="n">
        <f aca="false">(VLOOKUP(K354,$A$3:$D$465,2,FALSE())*1000*-1)</f>
        <v>-58261000</v>
      </c>
      <c r="M354" s="30" t="n">
        <f aca="false">VLOOKUP(K354,'NG Summary by Day'!$L$21:$N$480,3,FALSE())</f>
        <v>-45487363.6591633</v>
      </c>
      <c r="N354" s="82" t="n">
        <f aca="false">L354-M354</f>
        <v>-12773636.3408367</v>
      </c>
      <c r="O354" s="83" t="n">
        <f aca="false">(VLOOKUP(K354,$A$3:$D$465,3,FALSE()))*1000*-1</f>
        <v>-29554000</v>
      </c>
      <c r="P354" s="30" t="n">
        <f aca="false">VLOOKUP(K354,'Power Summary by Day '!$AL$18:$AO$400,3,FALSE())</f>
        <v>-31610874.1159237</v>
      </c>
      <c r="Q354" s="82" t="n">
        <f aca="false">O354-P354</f>
        <v>2056874.1159237</v>
      </c>
      <c r="R354" s="83" t="n">
        <f aca="false">(VLOOKUP(K354,'BNK Org Sheet'!$A$2:$D$464,4,FALSE()))*1000*-1</f>
        <v>-64622000</v>
      </c>
      <c r="S354" s="30" t="n">
        <f aca="false">VLOOKUP(K354,CORP!$A$14:$D4876,3,FALSE())</f>
        <v>-66204511.6982407</v>
      </c>
      <c r="T354" s="84" t="n">
        <f aca="false">R354-S354</f>
        <v>1582511.6982407</v>
      </c>
      <c r="V354" s="83" t="n">
        <f aca="false">(VLOOKUP(K354,'BNK Org Sheet'!$F$2:$I$464,2,FALSE()))*1000</f>
        <v>-122042384.645521</v>
      </c>
      <c r="W354" s="30" t="n">
        <f aca="false">VLOOKUP(K354,'NG Summary by Day'!$T$20:$W$486,4,FALSE())</f>
        <v>-122042384.645521</v>
      </c>
      <c r="X354" s="85" t="n">
        <f aca="false">V354-W354</f>
        <v>0</v>
      </c>
      <c r="Y354" s="83" t="n">
        <f aca="false">VLOOKUP(K354,'BNK Org Sheet'!$F$2:$I$464,3,FALSE())*1000</f>
        <v>33878662.2160045</v>
      </c>
      <c r="Z354" s="30" t="n">
        <f aca="false">VLOOKUP(K354,'Power Summary by Day '!$AL$18:$AO$400,4,FALSE())</f>
        <v>33878662.2160045</v>
      </c>
      <c r="AA354" s="82" t="n">
        <f aca="false">Y354-Z354</f>
        <v>0</v>
      </c>
      <c r="AB354" s="83" t="n">
        <f aca="false">VLOOKUP(K354,'BNK Org Sheet'!$F$2:$I$464,4,FALSE())*1000</f>
        <v>-94440000</v>
      </c>
      <c r="AC354" s="30" t="n">
        <f aca="false">VLOOKUP(K354,'NG Summary by Day'!$AG$20:$AJ$532,4,FALSE())</f>
        <v>-93726054.6872757</v>
      </c>
      <c r="AD354" s="85" t="n">
        <f aca="false">AB354-AC354</f>
        <v>-713945.312724307</v>
      </c>
    </row>
    <row r="355" customFormat="false" ht="12.75" hidden="false" customHeight="false" outlineLevel="0" collapsed="false">
      <c r="A355" s="48" t="n">
        <v>37036</v>
      </c>
      <c r="B355" s="61" t="n">
        <v>85946</v>
      </c>
      <c r="C355" s="61" t="n">
        <v>32364</v>
      </c>
      <c r="D355" s="61" t="n">
        <v>101560</v>
      </c>
      <c r="E355" s="61"/>
      <c r="F355" s="61" t="n">
        <v>2334.89955911612</v>
      </c>
      <c r="G355" s="61" t="n">
        <v>16239.2509319139</v>
      </c>
      <c r="H355" s="61" t="n">
        <v>16060</v>
      </c>
      <c r="I355" s="61" t="n">
        <v>21000</v>
      </c>
      <c r="J355" s="88" t="n">
        <v>37041</v>
      </c>
      <c r="K355" s="76" t="n">
        <v>37042</v>
      </c>
      <c r="L355" s="83" t="n">
        <f aca="false">(VLOOKUP(K355,$A$3:$D$465,2,FALSE())*1000*-1)</f>
        <v>-62032000</v>
      </c>
      <c r="M355" s="30" t="n">
        <f aca="false">VLOOKUP(K355,'NG Summary by Day'!$L$21:$N$480,3,FALSE())</f>
        <v>-54157077.2613364</v>
      </c>
      <c r="N355" s="82" t="n">
        <f aca="false">L355-M355</f>
        <v>-7874922.73866361</v>
      </c>
      <c r="O355" s="83" t="n">
        <f aca="false">(VLOOKUP(K355,$A$3:$D$465,3,FALSE()))*1000*-1</f>
        <v>-24807000</v>
      </c>
      <c r="P355" s="30" t="n">
        <f aca="false">VLOOKUP(K355,'Power Summary by Day '!$AL$18:$AO$400,3,FALSE())</f>
        <v>-26875472.5065584</v>
      </c>
      <c r="Q355" s="82" t="n">
        <f aca="false">O355-P355</f>
        <v>2068472.5065584</v>
      </c>
      <c r="R355" s="83" t="n">
        <f aca="false">(VLOOKUP(K355,'BNK Org Sheet'!$A$2:$D$464,4,FALSE()))*1000*-1</f>
        <v>-74482000</v>
      </c>
      <c r="S355" s="30" t="n">
        <f aca="false">VLOOKUP(K355,CORP!$A$14:$D4877,3,FALSE())</f>
        <v>-74319223.0952207</v>
      </c>
      <c r="T355" s="84" t="n">
        <f aca="false">R355-S355</f>
        <v>-162776.9047793</v>
      </c>
      <c r="V355" s="83" t="n">
        <f aca="false">(VLOOKUP(K355,'BNK Org Sheet'!$F$2:$I$464,2,FALSE()))*1000</f>
        <v>-57747459.6386484</v>
      </c>
      <c r="W355" s="30" t="n">
        <f aca="false">VLOOKUP(K355,'NG Summary by Day'!$T$20:$W$486,4,FALSE())</f>
        <v>-57747459.6386484</v>
      </c>
      <c r="X355" s="85" t="n">
        <f aca="false">V355-W355</f>
        <v>0</v>
      </c>
      <c r="Y355" s="83" t="n">
        <f aca="false">VLOOKUP(K355,'BNK Org Sheet'!$F$2:$I$464,3,FALSE())*1000</f>
        <v>28366382.517532</v>
      </c>
      <c r="Z355" s="30" t="n">
        <f aca="false">VLOOKUP(K355,'Power Summary by Day '!$AL$18:$AO$400,4,FALSE())</f>
        <v>28366382.517532</v>
      </c>
      <c r="AA355" s="82" t="n">
        <f aca="false">Y355-Z355</f>
        <v>0</v>
      </c>
      <c r="AB355" s="83" t="n">
        <f aca="false">VLOOKUP(K355,'BNK Org Sheet'!$F$2:$I$464,4,FALSE())*1000</f>
        <v>-22510000</v>
      </c>
      <c r="AC355" s="30" t="n">
        <f aca="false">VLOOKUP(K355,'NG Summary by Day'!$AG$20:$AJ$532,4,FALSE())</f>
        <v>-41336163.8273671</v>
      </c>
      <c r="AD355" s="85" t="n">
        <f aca="false">AB355-AC355</f>
        <v>18826163.8273671</v>
      </c>
    </row>
    <row r="356" customFormat="false" ht="12.75" hidden="false" customHeight="false" outlineLevel="0" collapsed="false">
      <c r="A356" s="48" t="n">
        <v>37040</v>
      </c>
      <c r="B356" s="61" t="n">
        <v>63878</v>
      </c>
      <c r="C356" s="61" t="n">
        <v>29847</v>
      </c>
      <c r="D356" s="61" t="n">
        <v>69697</v>
      </c>
      <c r="E356" s="61"/>
      <c r="F356" s="61" t="n">
        <v>-9481.6236795502</v>
      </c>
      <c r="G356" s="61" t="n">
        <v>12581.5331463081</v>
      </c>
      <c r="H356" s="61" t="n">
        <v>18710</v>
      </c>
      <c r="I356" s="61" t="n">
        <v>-9000</v>
      </c>
      <c r="J356" s="88" t="n">
        <v>37042</v>
      </c>
      <c r="K356" s="76" t="n">
        <v>37043</v>
      </c>
      <c r="L356" s="83" t="n">
        <f aca="false">(VLOOKUP(K356,$A$3:$D$465,2,FALSE())*1000*-1)</f>
        <v>-73288000</v>
      </c>
      <c r="M356" s="30" t="n">
        <f aca="false">VLOOKUP(K356,'NG Summary by Day'!$L$21:$N$480,3,FALSE())</f>
        <v>-64058028.0900199</v>
      </c>
      <c r="N356" s="82" t="n">
        <f aca="false">L356-M356</f>
        <v>-9229971.9099801</v>
      </c>
      <c r="O356" s="83" t="n">
        <f aca="false">(VLOOKUP(K356,$A$3:$D$465,3,FALSE()))*1000*-1</f>
        <v>-22381000</v>
      </c>
      <c r="P356" s="30" t="n">
        <f aca="false">VLOOKUP(K356,'Power Summary by Day '!$AL$18:$AO$400,3,FALSE())</f>
        <v>-25207493.5018176</v>
      </c>
      <c r="Q356" s="82" t="n">
        <f aca="false">O356-P356</f>
        <v>2826493.5018176</v>
      </c>
      <c r="R356" s="83" t="n">
        <f aca="false">(VLOOKUP(K356,'BNK Org Sheet'!$A$2:$D$464,4,FALSE()))*1000*-1</f>
        <v>-80565000</v>
      </c>
      <c r="S356" s="30" t="n">
        <f aca="false">VLOOKUP(K356,CORP!$A$14:$D4878,3,FALSE())</f>
        <v>-80424866.5285033</v>
      </c>
      <c r="T356" s="84" t="n">
        <f aca="false">R356-S356</f>
        <v>-140133.471496701</v>
      </c>
      <c r="V356" s="83" t="n">
        <f aca="false">(VLOOKUP(K356,'BNK Org Sheet'!$F$2:$I$464,2,FALSE()))*1000</f>
        <v>-38767390.9560779</v>
      </c>
      <c r="W356" s="30" t="n">
        <f aca="false">VLOOKUP(K356,'NG Summary by Day'!$T$20:$W$486,4,FALSE())</f>
        <v>-38767390.9560779</v>
      </c>
      <c r="X356" s="85" t="n">
        <f aca="false">V356-W356</f>
        <v>0</v>
      </c>
      <c r="Y356" s="83" t="n">
        <f aca="false">VLOOKUP(K356,'BNK Org Sheet'!$F$2:$I$464,3,FALSE())*1000</f>
        <v>-26108170.9949465</v>
      </c>
      <c r="Z356" s="30" t="n">
        <f aca="false">VLOOKUP(K356,'Power Summary by Day '!$AL$18:$AO$400,4,FALSE())</f>
        <v>-26108170.9949465</v>
      </c>
      <c r="AA356" s="82" t="n">
        <f aca="false">Y356-Z356</f>
        <v>0</v>
      </c>
      <c r="AB356" s="83" t="n">
        <f aca="false">VLOOKUP(K356,'BNK Org Sheet'!$F$2:$I$464,4,FALSE())*1000</f>
        <v>-70480000</v>
      </c>
      <c r="AC356" s="30" t="n">
        <f aca="false">VLOOKUP(K356,'NG Summary by Day'!$AG$20:$AJ$532,4,FALSE())</f>
        <v>-70777037.5584414</v>
      </c>
      <c r="AD356" s="85" t="n">
        <f aca="false">AB356-AC356</f>
        <v>297037.558441401</v>
      </c>
    </row>
    <row r="357" customFormat="false" ht="12.75" hidden="false" customHeight="false" outlineLevel="0" collapsed="false">
      <c r="A357" s="48" t="n">
        <v>37041</v>
      </c>
      <c r="B357" s="61" t="n">
        <v>58261</v>
      </c>
      <c r="C357" s="61" t="n">
        <v>29554</v>
      </c>
      <c r="D357" s="61" t="n">
        <v>64622</v>
      </c>
      <c r="E357" s="61"/>
      <c r="F357" s="61" t="n">
        <v>-122042.384645521</v>
      </c>
      <c r="G357" s="61" t="n">
        <v>33878.6622160045</v>
      </c>
      <c r="H357" s="61" t="n">
        <v>-94440</v>
      </c>
      <c r="I357" s="61" t="n">
        <v>-95000</v>
      </c>
      <c r="J357" s="88" t="n">
        <v>37043</v>
      </c>
      <c r="K357" s="76" t="n">
        <v>37046</v>
      </c>
      <c r="L357" s="83" t="n">
        <f aca="false">(VLOOKUP(K357,$A$3:$D$465,2,FALSE())*1000*-1)</f>
        <v>-76868000</v>
      </c>
      <c r="M357" s="30" t="n">
        <f aca="false">VLOOKUP(K357,'NG Summary by Day'!$L$21:$N$480,3,FALSE())</f>
        <v>-69357526.4417654</v>
      </c>
      <c r="N357" s="82" t="n">
        <f aca="false">L357-M357</f>
        <v>-7510473.5582346</v>
      </c>
      <c r="O357" s="83" t="n">
        <f aca="false">(VLOOKUP(K357,$A$3:$D$465,3,FALSE()))*1000*-1</f>
        <v>-32166000</v>
      </c>
      <c r="P357" s="30" t="n">
        <f aca="false">VLOOKUP(K357,'Power Summary by Day '!$AL$18:$AO$400,3,FALSE())</f>
        <v>-33231881.0596753</v>
      </c>
      <c r="Q357" s="82" t="n">
        <f aca="false">O357-P357</f>
        <v>1065881.0596753</v>
      </c>
      <c r="R357" s="83" t="n">
        <f aca="false">(VLOOKUP(K357,'BNK Org Sheet'!$A$2:$D$464,4,FALSE()))*1000*-1</f>
        <v>-91647000</v>
      </c>
      <c r="S357" s="30" t="n">
        <f aca="false">VLOOKUP(K357,CORP!$A$14:$D4879,3,FALSE())</f>
        <v>-91517847.0799486</v>
      </c>
      <c r="T357" s="84" t="n">
        <f aca="false">R357-S357</f>
        <v>-129152.920051396</v>
      </c>
      <c r="V357" s="83" t="n">
        <f aca="false">(VLOOKUP(K357,'BNK Org Sheet'!$F$2:$I$464,2,FALSE()))*1000</f>
        <v>-3545599.78201043</v>
      </c>
      <c r="W357" s="30" t="n">
        <f aca="false">VLOOKUP(K357,'NG Summary by Day'!$T$20:$W$486,4,FALSE())</f>
        <v>-3545599.78201043</v>
      </c>
      <c r="X357" s="85" t="n">
        <f aca="false">V357-W357</f>
        <v>0</v>
      </c>
      <c r="Y357" s="83" t="n">
        <f aca="false">VLOOKUP(K357,'BNK Org Sheet'!$F$2:$I$464,3,FALSE())*1000</f>
        <v>27483643.4146818</v>
      </c>
      <c r="Z357" s="30" t="n">
        <f aca="false">VLOOKUP(K357,'Power Summary by Day '!$AL$18:$AO$400,4,FALSE())</f>
        <v>27483643.4146818</v>
      </c>
      <c r="AA357" s="82" t="n">
        <f aca="false">Y357-Z357</f>
        <v>0</v>
      </c>
      <c r="AB357" s="83" t="n">
        <f aca="false">VLOOKUP(K357,'BNK Org Sheet'!$F$2:$I$464,4,FALSE())*1000</f>
        <v>24350000</v>
      </c>
      <c r="AC357" s="30" t="n">
        <f aca="false">VLOOKUP(K357,'NG Summary by Day'!$AG$20:$AJ$532,4,FALSE())</f>
        <v>17312524.3386646</v>
      </c>
      <c r="AD357" s="85" t="n">
        <f aca="false">AB357-AC357</f>
        <v>7037475.6613354</v>
      </c>
    </row>
    <row r="358" customFormat="false" ht="12.75" hidden="false" customHeight="false" outlineLevel="0" collapsed="false">
      <c r="A358" s="48" t="n">
        <v>37042</v>
      </c>
      <c r="B358" s="61" t="n">
        <v>62032</v>
      </c>
      <c r="C358" s="61" t="n">
        <v>24807</v>
      </c>
      <c r="D358" s="61" t="n">
        <v>74482</v>
      </c>
      <c r="E358" s="61"/>
      <c r="F358" s="61" t="n">
        <v>-57747.4596386484</v>
      </c>
      <c r="G358" s="61" t="n">
        <v>28366.382517532</v>
      </c>
      <c r="H358" s="61" t="n">
        <v>-22510</v>
      </c>
      <c r="I358" s="61" t="n">
        <v>1000</v>
      </c>
      <c r="J358" s="88" t="n">
        <v>37046</v>
      </c>
      <c r="K358" s="76" t="n">
        <v>37047</v>
      </c>
      <c r="L358" s="83" t="n">
        <f aca="false">(VLOOKUP(K358,$A$3:$D$465,2,FALSE())*1000*-1)</f>
        <v>-58123000</v>
      </c>
      <c r="M358" s="30" t="n">
        <f aca="false">VLOOKUP(K358,'NG Summary by Day'!$L$21:$N$480,3,FALSE())</f>
        <v>-53595305.9577224</v>
      </c>
      <c r="N358" s="82" t="n">
        <f aca="false">L358-M358</f>
        <v>-4527694.0422776</v>
      </c>
      <c r="O358" s="83" t="n">
        <f aca="false">(VLOOKUP(K358,$A$3:$D$465,3,FALSE()))*1000*-1</f>
        <v>-32874000</v>
      </c>
      <c r="P358" s="30" t="n">
        <f aca="false">VLOOKUP(K358,'Power Summary by Day '!$AL$18:$AO$400,3,FALSE())</f>
        <v>-34124911.5423116</v>
      </c>
      <c r="Q358" s="82" t="n">
        <f aca="false">O358-P358</f>
        <v>1250911.54231159</v>
      </c>
      <c r="R358" s="83" t="n">
        <f aca="false">(VLOOKUP(K358,'BNK Org Sheet'!$A$2:$D$464,4,FALSE()))*1000*-1</f>
        <v>-72743000</v>
      </c>
      <c r="S358" s="30" t="n">
        <f aca="false">VLOOKUP(K358,CORP!$A$14:$D4880,3,FALSE())</f>
        <v>-72978426.8126389</v>
      </c>
      <c r="T358" s="84" t="n">
        <f aca="false">R358-S358</f>
        <v>235426.812638894</v>
      </c>
      <c r="V358" s="83" t="n">
        <f aca="false">(VLOOKUP(K358,'BNK Org Sheet'!$F$2:$I$464,2,FALSE()))*1000</f>
        <v>4705313.19279273</v>
      </c>
      <c r="W358" s="30" t="n">
        <f aca="false">VLOOKUP(K358,'NG Summary by Day'!$T$20:$W$486,4,FALSE())</f>
        <v>4705313.19279273</v>
      </c>
      <c r="X358" s="85" t="n">
        <f aca="false">V358-W358</f>
        <v>0</v>
      </c>
      <c r="Y358" s="83" t="n">
        <f aca="false">VLOOKUP(K358,'BNK Org Sheet'!$F$2:$I$464,3,FALSE())*1000</f>
        <v>7849371.32490096</v>
      </c>
      <c r="Z358" s="30" t="n">
        <f aca="false">VLOOKUP(K358,'Power Summary by Day '!$AL$18:$AO$400,4,FALSE())</f>
        <v>7849371.32490096</v>
      </c>
      <c r="AA358" s="82" t="n">
        <f aca="false">Y358-Z358</f>
        <v>0</v>
      </c>
      <c r="AB358" s="83" t="n">
        <f aca="false">VLOOKUP(K358,'BNK Org Sheet'!$F$2:$I$464,4,FALSE())*1000</f>
        <v>15790000</v>
      </c>
      <c r="AC358" s="30" t="n">
        <f aca="false">VLOOKUP(K358,'NG Summary by Day'!$AG$20:$AJ$532,4,FALSE())</f>
        <v>12801512.0155703</v>
      </c>
      <c r="AD358" s="85" t="n">
        <f aca="false">AB358-AC358</f>
        <v>2988487.9844297</v>
      </c>
    </row>
    <row r="359" customFormat="false" ht="12.75" hidden="false" customHeight="false" outlineLevel="0" collapsed="false">
      <c r="A359" s="48" t="n">
        <v>37043</v>
      </c>
      <c r="B359" s="61" t="n">
        <v>73288</v>
      </c>
      <c r="C359" s="61" t="n">
        <v>22381</v>
      </c>
      <c r="D359" s="61" t="n">
        <v>80565</v>
      </c>
      <c r="E359" s="61"/>
      <c r="F359" s="61" t="n">
        <v>-38767.3909560779</v>
      </c>
      <c r="G359" s="61" t="n">
        <v>-26108.1709949465</v>
      </c>
      <c r="H359" s="61" t="n">
        <v>-70480</v>
      </c>
      <c r="I359" s="61" t="n">
        <v>-13000</v>
      </c>
      <c r="J359" s="88" t="n">
        <v>37047</v>
      </c>
      <c r="K359" s="76" t="n">
        <v>37048</v>
      </c>
      <c r="L359" s="83" t="n">
        <f aca="false">(VLOOKUP(K359,$A$3:$D$465,2,FALSE())*1000*-1)</f>
        <v>-64590000</v>
      </c>
      <c r="M359" s="30" t="n">
        <f aca="false">VLOOKUP(K359,'NG Summary by Day'!$L$21:$N$480,3,FALSE())</f>
        <v>-55439511.445984</v>
      </c>
      <c r="N359" s="82" t="n">
        <f aca="false">L359-M359</f>
        <v>-9150488.554016</v>
      </c>
      <c r="O359" s="83" t="n">
        <f aca="false">(VLOOKUP(K359,$A$3:$D$465,3,FALSE()))*1000*-1</f>
        <v>-38965000</v>
      </c>
      <c r="P359" s="30" t="n">
        <f aca="false">VLOOKUP(K359,'Power Summary by Day '!$AL$18:$AO$400,3,FALSE())</f>
        <v>-42446721.8033892</v>
      </c>
      <c r="Q359" s="82" t="n">
        <f aca="false">O359-P359</f>
        <v>3481721.8033892</v>
      </c>
      <c r="R359" s="83" t="n">
        <f aca="false">(VLOOKUP(K359,'BNK Org Sheet'!$A$2:$D$464,4,FALSE()))*1000*-1</f>
        <v>-78462000</v>
      </c>
      <c r="S359" s="30" t="n">
        <f aca="false">VLOOKUP(K359,CORP!$A$14:$D4881,3,FALSE())</f>
        <v>-76688154.0051779</v>
      </c>
      <c r="T359" s="84" t="n">
        <f aca="false">R359-S359</f>
        <v>-1773845.9948221</v>
      </c>
      <c r="V359" s="83" t="n">
        <f aca="false">(VLOOKUP(K359,'BNK Org Sheet'!$F$2:$I$464,2,FALSE()))*1000</f>
        <v>38335814.7119722</v>
      </c>
      <c r="W359" s="30" t="n">
        <f aca="false">VLOOKUP(K359,'NG Summary by Day'!$T$20:$W$486,4,FALSE())</f>
        <v>38335814.7119722</v>
      </c>
      <c r="X359" s="85" t="n">
        <f aca="false">V359-W359</f>
        <v>0</v>
      </c>
      <c r="Y359" s="83" t="n">
        <f aca="false">VLOOKUP(K359,'BNK Org Sheet'!$F$2:$I$464,3,FALSE())*1000</f>
        <v>7958664.45934692</v>
      </c>
      <c r="Z359" s="30" t="n">
        <f aca="false">VLOOKUP(K359,'Power Summary by Day '!$AL$18:$AO$400,4,FALSE())</f>
        <v>7958664.45934692</v>
      </c>
      <c r="AA359" s="82" t="n">
        <f aca="false">Y359-Z359</f>
        <v>0</v>
      </c>
      <c r="AB359" s="83" t="n">
        <f aca="false">VLOOKUP(K359,'BNK Org Sheet'!$F$2:$I$464,4,FALSE())*1000</f>
        <v>51890000</v>
      </c>
      <c r="AC359" s="30" t="n">
        <f aca="false">VLOOKUP(K359,'NG Summary by Day'!$AG$20:$AJ$532,4,FALSE())</f>
        <v>65022529.9760294</v>
      </c>
      <c r="AD359" s="85" t="n">
        <f aca="false">AB359-AC359</f>
        <v>-13132529.9760294</v>
      </c>
    </row>
    <row r="360" customFormat="false" ht="12.75" hidden="false" customHeight="false" outlineLevel="0" collapsed="false">
      <c r="A360" s="48" t="n">
        <v>37046</v>
      </c>
      <c r="B360" s="61" t="n">
        <v>76868</v>
      </c>
      <c r="C360" s="61" t="n">
        <v>32166</v>
      </c>
      <c r="D360" s="61" t="n">
        <v>91647</v>
      </c>
      <c r="E360" s="61"/>
      <c r="F360" s="61" t="n">
        <v>-3545.59978201043</v>
      </c>
      <c r="G360" s="61" t="n">
        <v>27483.6434146818</v>
      </c>
      <c r="H360" s="61" t="n">
        <v>24350</v>
      </c>
      <c r="I360" s="61" t="n">
        <v>-29000</v>
      </c>
      <c r="J360" s="88" t="n">
        <v>37048</v>
      </c>
      <c r="K360" s="76" t="n">
        <v>37049</v>
      </c>
      <c r="L360" s="83" t="n">
        <f aca="false">(VLOOKUP(K360,$A$3:$D$465,2,FALSE())*1000*-1)</f>
        <v>-82716000</v>
      </c>
      <c r="M360" s="30" t="n">
        <f aca="false">VLOOKUP(K360,'NG Summary by Day'!$L$21:$N$480,3,FALSE())</f>
        <v>-69061632.3041366</v>
      </c>
      <c r="N360" s="82" t="n">
        <f aca="false">L360-M360</f>
        <v>-13654367.6958634</v>
      </c>
      <c r="O360" s="83" t="n">
        <f aca="false">(VLOOKUP(K360,$A$3:$D$465,3,FALSE()))*1000*-1</f>
        <v>-31263000</v>
      </c>
      <c r="P360" s="30" t="n">
        <f aca="false">VLOOKUP(K360,'Power Summary by Day '!$AL$18:$AO$400,3,FALSE())</f>
        <v>-37565016.7540632</v>
      </c>
      <c r="Q360" s="82" t="n">
        <f aca="false">O360-P360</f>
        <v>6302016.7540632</v>
      </c>
      <c r="R360" s="83" t="n">
        <f aca="false">(VLOOKUP(K360,'BNK Org Sheet'!$A$2:$D$464,4,FALSE()))*1000*-1</f>
        <v>-88674000</v>
      </c>
      <c r="S360" s="30" t="n">
        <f aca="false">VLOOKUP(K360,CORP!$A$14:$D4882,3,FALSE())</f>
        <v>-89123187.9135707</v>
      </c>
      <c r="T360" s="84" t="n">
        <f aca="false">R360-S360</f>
        <v>449187.913570702</v>
      </c>
      <c r="V360" s="83" t="n">
        <f aca="false">(VLOOKUP(K360,'BNK Org Sheet'!$F$2:$I$464,2,FALSE()))*1000</f>
        <v>30092063.6223112</v>
      </c>
      <c r="W360" s="30" t="n">
        <f aca="false">VLOOKUP(K360,'NG Summary by Day'!$T$20:$W$486,4,FALSE())</f>
        <v>30092063.6223112</v>
      </c>
      <c r="X360" s="85" t="n">
        <f aca="false">V360-W360</f>
        <v>0</v>
      </c>
      <c r="Y360" s="83" t="n">
        <f aca="false">VLOOKUP(K360,'BNK Org Sheet'!$F$2:$I$464,3,FALSE())*1000</f>
        <v>-30245675.355726</v>
      </c>
      <c r="Z360" s="30" t="n">
        <f aca="false">VLOOKUP(K360,'Power Summary by Day '!$AL$18:$AO$400,4,FALSE())</f>
        <v>-30245675.355726</v>
      </c>
      <c r="AA360" s="82" t="n">
        <f aca="false">Y360-Z360</f>
        <v>0</v>
      </c>
      <c r="AB360" s="83" t="n">
        <f aca="false">VLOOKUP(K360,'BNK Org Sheet'!$F$2:$I$464,4,FALSE())*1000</f>
        <v>6910000</v>
      </c>
      <c r="AC360" s="30" t="n">
        <f aca="false">VLOOKUP(K360,'NG Summary by Day'!$AG$20:$AJ$532,4,FALSE())</f>
        <v>6763953.49871103</v>
      </c>
      <c r="AD360" s="85" t="n">
        <f aca="false">AB360-AC360</f>
        <v>146046.50128897</v>
      </c>
    </row>
    <row r="361" customFormat="false" ht="12.75" hidden="false" customHeight="false" outlineLevel="0" collapsed="false">
      <c r="A361" s="48" t="n">
        <v>37047</v>
      </c>
      <c r="B361" s="61" t="n">
        <v>58123</v>
      </c>
      <c r="C361" s="61" t="n">
        <v>32874</v>
      </c>
      <c r="D361" s="61" t="n">
        <v>72743</v>
      </c>
      <c r="E361" s="61"/>
      <c r="F361" s="61" t="n">
        <v>4705.31319279273</v>
      </c>
      <c r="G361" s="61" t="n">
        <v>7849.37132490096</v>
      </c>
      <c r="H361" s="61" t="n">
        <v>15790</v>
      </c>
      <c r="I361" s="61" t="n">
        <v>-13000</v>
      </c>
      <c r="J361" s="88" t="n">
        <v>37049</v>
      </c>
      <c r="K361" s="76" t="n">
        <v>37050</v>
      </c>
      <c r="L361" s="83" t="n">
        <f aca="false">(VLOOKUP(K361,$A$3:$D$465,2,FALSE())*1000*-1)</f>
        <v>-90574000</v>
      </c>
      <c r="M361" s="30" t="n">
        <f aca="false">VLOOKUP(K361,'NG Summary by Day'!$L$21:$N$480,3,FALSE())</f>
        <v>-80675706.5979264</v>
      </c>
      <c r="N361" s="82" t="n">
        <f aca="false">L361-M361</f>
        <v>-9898293.40207361</v>
      </c>
      <c r="O361" s="83" t="n">
        <f aca="false">(VLOOKUP(K361,$A$3:$D$465,3,FALSE()))*1000*-1</f>
        <v>-37067000</v>
      </c>
      <c r="P361" s="30" t="n">
        <f aca="false">VLOOKUP(K361,'Power Summary by Day '!$AL$18:$AO$400,3,FALSE())</f>
        <v>-43940576.5924981</v>
      </c>
      <c r="Q361" s="82" t="n">
        <f aca="false">O361-P361</f>
        <v>6873576.5924981</v>
      </c>
      <c r="R361" s="83" t="n">
        <f aca="false">(VLOOKUP(K361,'BNK Org Sheet'!$A$2:$D$464,4,FALSE()))*1000*-1</f>
        <v>-105221000</v>
      </c>
      <c r="S361" s="30" t="n">
        <f aca="false">VLOOKUP(K361,CORP!$A$14:$D4883,3,FALSE())</f>
        <v>-105047712.632946</v>
      </c>
      <c r="T361" s="84" t="n">
        <f aca="false">R361-S361</f>
        <v>-173287.367054001</v>
      </c>
      <c r="V361" s="83" t="n">
        <f aca="false">(VLOOKUP(K361,'BNK Org Sheet'!$F$2:$I$464,2,FALSE()))*1000</f>
        <v>-46290163.9155975</v>
      </c>
      <c r="W361" s="30" t="n">
        <f aca="false">VLOOKUP(K361,'NG Summary by Day'!$T$20:$W$486,4,FALSE())</f>
        <v>-46290163.9155975</v>
      </c>
      <c r="X361" s="85" t="n">
        <f aca="false">V361-W361</f>
        <v>0</v>
      </c>
      <c r="Y361" s="83" t="n">
        <f aca="false">VLOOKUP(K361,'BNK Org Sheet'!$F$2:$I$464,3,FALSE())*1000</f>
        <v>-32432185.2174714</v>
      </c>
      <c r="Z361" s="30" t="n">
        <f aca="false">VLOOKUP(K361,'Power Summary by Day '!$AL$18:$AO$400,4,FALSE())</f>
        <v>-32432185.2174714</v>
      </c>
      <c r="AA361" s="82" t="n">
        <f aca="false">Y361-Z361</f>
        <v>0</v>
      </c>
      <c r="AB361" s="83" t="n">
        <f aca="false">VLOOKUP(K361,'BNK Org Sheet'!$F$2:$I$464,4,FALSE())*1000</f>
        <v>-75820000</v>
      </c>
      <c r="AC361" s="30" t="n">
        <f aca="false">VLOOKUP(K361,'NG Summary by Day'!$AG$20:$AJ$532,4,FALSE())</f>
        <v>-74986234.1996247</v>
      </c>
      <c r="AD361" s="85" t="n">
        <f aca="false">AB361-AC361</f>
        <v>-833765.800375298</v>
      </c>
    </row>
    <row r="362" customFormat="false" ht="12.75" hidden="false" customHeight="false" outlineLevel="0" collapsed="false">
      <c r="A362" s="48" t="n">
        <v>37048</v>
      </c>
      <c r="B362" s="61" t="n">
        <v>64590</v>
      </c>
      <c r="C362" s="61" t="n">
        <v>38965</v>
      </c>
      <c r="D362" s="61" t="n">
        <v>78462</v>
      </c>
      <c r="E362" s="61"/>
      <c r="F362" s="61" t="n">
        <v>38335.8147119722</v>
      </c>
      <c r="G362" s="61" t="n">
        <v>7958.66445934692</v>
      </c>
      <c r="H362" s="61" t="n">
        <v>51890</v>
      </c>
      <c r="I362" s="61" t="n">
        <v>15000</v>
      </c>
      <c r="J362" s="88" t="n">
        <v>37050</v>
      </c>
      <c r="K362" s="76" t="n">
        <v>37053</v>
      </c>
      <c r="L362" s="83" t="n">
        <f aca="false">(VLOOKUP(K362,$A$3:$D$465,2,FALSE())*1000*-1)</f>
        <v>-116347000</v>
      </c>
      <c r="M362" s="30" t="n">
        <f aca="false">VLOOKUP(K362,'NG Summary by Day'!$L$21:$N$480,3,FALSE())</f>
        <v>-101163216.449228</v>
      </c>
      <c r="N362" s="82" t="n">
        <f aca="false">L362-M362</f>
        <v>-15183783.550772</v>
      </c>
      <c r="O362" s="83" t="n">
        <f aca="false">(VLOOKUP(K362,$A$3:$D$465,3,FALSE()))*1000*-1</f>
        <v>-39834000</v>
      </c>
      <c r="P362" s="30" t="n">
        <f aca="false">VLOOKUP(K362,'Power Summary by Day '!$AL$18:$AO$400,3,FALSE())</f>
        <v>-46726207.4546421</v>
      </c>
      <c r="Q362" s="82" t="n">
        <f aca="false">O362-P362</f>
        <v>6892207.4546421</v>
      </c>
      <c r="R362" s="83" t="n">
        <f aca="false">(VLOOKUP(K362,'BNK Org Sheet'!$A$2:$D$464,4,FALSE()))*1000*-1</f>
        <v>-126415000</v>
      </c>
      <c r="S362" s="30" t="n">
        <f aca="false">VLOOKUP(K362,CORP!$A$14:$D4884,3,FALSE())</f>
        <v>-129318264.50633</v>
      </c>
      <c r="T362" s="84" t="n">
        <f aca="false">R362-S362</f>
        <v>2903264.50633</v>
      </c>
      <c r="V362" s="83" t="n">
        <f aca="false">(VLOOKUP(K362,'BNK Org Sheet'!$F$2:$I$464,2,FALSE()))*1000</f>
        <v>-75174135.5582081</v>
      </c>
      <c r="W362" s="30" t="n">
        <f aca="false">VLOOKUP(K362,'NG Summary by Day'!$T$20:$W$486,4,FALSE())</f>
        <v>-75174135.5582081</v>
      </c>
      <c r="X362" s="85" t="n">
        <f aca="false">V362-W362</f>
        <v>0</v>
      </c>
      <c r="Y362" s="83" t="n">
        <f aca="false">VLOOKUP(K362,'BNK Org Sheet'!$F$2:$I$464,3,FALSE())*1000</f>
        <v>-11850256.2840018</v>
      </c>
      <c r="Z362" s="30" t="n">
        <f aca="false">VLOOKUP(K362,'Power Summary by Day '!$AL$18:$AO$400,4,FALSE())</f>
        <v>-11850256.2840018</v>
      </c>
      <c r="AA362" s="82" t="n">
        <f aca="false">Y362-Z362</f>
        <v>0</v>
      </c>
      <c r="AB362" s="83" t="n">
        <f aca="false">VLOOKUP(K362,'BNK Org Sheet'!$F$2:$I$464,4,FALSE())*1000</f>
        <v>-94690000</v>
      </c>
      <c r="AC362" s="30" t="n">
        <f aca="false">VLOOKUP(K362,'NG Summary by Day'!$AG$20:$AJ$532,4,FALSE())</f>
        <v>-99981574.0329341</v>
      </c>
      <c r="AD362" s="85" t="n">
        <f aca="false">AB362-AC362</f>
        <v>5291574.0329341</v>
      </c>
    </row>
    <row r="363" customFormat="false" ht="12.75" hidden="false" customHeight="false" outlineLevel="0" collapsed="false">
      <c r="A363" s="48" t="n">
        <v>37049</v>
      </c>
      <c r="B363" s="61" t="n">
        <v>82716</v>
      </c>
      <c r="C363" s="61" t="n">
        <v>31263</v>
      </c>
      <c r="D363" s="61" t="n">
        <v>88674</v>
      </c>
      <c r="E363" s="61"/>
      <c r="F363" s="61" t="n">
        <v>30092.0636223112</v>
      </c>
      <c r="G363" s="61" t="n">
        <v>-30245.675355726</v>
      </c>
      <c r="H363" s="61" t="n">
        <v>6910</v>
      </c>
      <c r="I363" s="61" t="n">
        <v>31000</v>
      </c>
      <c r="J363" s="88" t="n">
        <v>37053</v>
      </c>
      <c r="K363" s="76" t="n">
        <v>37054</v>
      </c>
      <c r="L363" s="83" t="n">
        <f aca="false">(VLOOKUP(K363,$A$3:$D$465,2,FALSE())*1000*-1)</f>
        <v>-111425000</v>
      </c>
      <c r="M363" s="30" t="n">
        <f aca="false">VLOOKUP(K363,'NG Summary by Day'!$L$21:$N$480,3,FALSE())</f>
        <v>-95079330.0476413</v>
      </c>
      <c r="N363" s="82" t="n">
        <f aca="false">L363-M363</f>
        <v>-16345669.9523587</v>
      </c>
      <c r="O363" s="83" t="n">
        <f aca="false">(VLOOKUP(K363,$A$3:$D$465,3,FALSE()))*1000*-1</f>
        <v>-35531000</v>
      </c>
      <c r="P363" s="30" t="n">
        <f aca="false">VLOOKUP(K363,'Power Summary by Day '!$AL$18:$AO$400,3,FALSE())</f>
        <v>-43711411.5471496</v>
      </c>
      <c r="Q363" s="82" t="n">
        <f aca="false">O363-P363</f>
        <v>8180411.5471496</v>
      </c>
      <c r="R363" s="83" t="n">
        <f aca="false">(VLOOKUP(K363,'BNK Org Sheet'!$A$2:$D$464,4,FALSE()))*1000*-1</f>
        <v>-121714000</v>
      </c>
      <c r="S363" s="30" t="n">
        <f aca="false">VLOOKUP(K363,CORP!$A$14:$D4885,3,FALSE())</f>
        <v>-121570722.669784</v>
      </c>
      <c r="T363" s="84" t="n">
        <f aca="false">R363-S363</f>
        <v>-143277.330216005</v>
      </c>
      <c r="V363" s="83" t="n">
        <f aca="false">(VLOOKUP(K363,'BNK Org Sheet'!$F$2:$I$464,2,FALSE()))*1000</f>
        <v>-73541271.7386716</v>
      </c>
      <c r="W363" s="30" t="n">
        <f aca="false">VLOOKUP(K363,'NG Summary by Day'!$T$20:$W$486,4,FALSE())</f>
        <v>-73541271.7386716</v>
      </c>
      <c r="X363" s="85" t="n">
        <f aca="false">V363-W363</f>
        <v>0</v>
      </c>
      <c r="Y363" s="83" t="n">
        <f aca="false">VLOOKUP(K363,'BNK Org Sheet'!$F$2:$I$464,3,FALSE())*1000</f>
        <v>3928706.72178214</v>
      </c>
      <c r="Z363" s="30" t="n">
        <f aca="false">VLOOKUP(K363,'Power Summary by Day '!$AL$18:$AO$400,4,FALSE())</f>
        <v>3928706.72178214</v>
      </c>
      <c r="AA363" s="82" t="n">
        <f aca="false">Y363-Z363</f>
        <v>0</v>
      </c>
      <c r="AB363" s="83" t="n">
        <f aca="false">VLOOKUP(K363,'BNK Org Sheet'!$F$2:$I$464,4,FALSE())*1000</f>
        <v>-111400000</v>
      </c>
      <c r="AC363" s="30" t="n">
        <f aca="false">VLOOKUP(K363,'NG Summary by Day'!$AG$20:$AJ$532,4,FALSE())</f>
        <v>-73685027.1485163</v>
      </c>
      <c r="AD363" s="85" t="n">
        <f aca="false">AB363-AC363</f>
        <v>-37714972.8514837</v>
      </c>
    </row>
    <row r="364" customFormat="false" ht="12.75" hidden="false" customHeight="false" outlineLevel="0" collapsed="false">
      <c r="A364" s="48" t="n">
        <v>37050</v>
      </c>
      <c r="B364" s="61" t="n">
        <v>90574</v>
      </c>
      <c r="C364" s="61" t="n">
        <v>37067</v>
      </c>
      <c r="D364" s="61" t="n">
        <v>105221</v>
      </c>
      <c r="E364" s="61"/>
      <c r="F364" s="61" t="n">
        <v>-46290.1639155975</v>
      </c>
      <c r="G364" s="61" t="n">
        <v>-32432.1852174714</v>
      </c>
      <c r="H364" s="61" t="n">
        <v>-75820</v>
      </c>
      <c r="I364" s="61" t="n">
        <v>-24000</v>
      </c>
      <c r="J364" s="88" t="n">
        <v>37054</v>
      </c>
      <c r="K364" s="76" t="n">
        <v>37055</v>
      </c>
      <c r="L364" s="83" t="n">
        <f aca="false">(VLOOKUP(K364,$A$3:$D$465,2,FALSE())*1000*-1)</f>
        <v>-105588000</v>
      </c>
      <c r="M364" s="30" t="n">
        <f aca="false">VLOOKUP(K364,'NG Summary by Day'!$L$21:$N$480,3,FALSE())</f>
        <v>-88757521.7417045</v>
      </c>
      <c r="N364" s="82" t="n">
        <f aca="false">L364-M364</f>
        <v>-16830478.2582955</v>
      </c>
      <c r="O364" s="83" t="n">
        <f aca="false">(VLOOKUP(K364,$A$3:$D$465,3,FALSE()))*1000*-1</f>
        <v>-31608000</v>
      </c>
      <c r="P364" s="30" t="n">
        <f aca="false">VLOOKUP(K364,'Power Summary by Day '!$AL$18:$AO$400,3,FALSE())</f>
        <v>-40917100.6736532</v>
      </c>
      <c r="Q364" s="82" t="n">
        <f aca="false">O364-P364</f>
        <v>9309100.6736532</v>
      </c>
      <c r="R364" s="83" t="n">
        <f aca="false">(VLOOKUP(K364,'BNK Org Sheet'!$A$2:$D$464,4,FALSE()))*1000*-1</f>
        <v>-117365000</v>
      </c>
      <c r="S364" s="30" t="n">
        <f aca="false">VLOOKUP(K364,CORP!$A$14:$D4886,3,FALSE())</f>
        <v>-116636030.773916</v>
      </c>
      <c r="T364" s="84" t="n">
        <f aca="false">R364-S364</f>
        <v>-728969.226084009</v>
      </c>
      <c r="V364" s="83" t="n">
        <f aca="false">(VLOOKUP(K364,'BNK Org Sheet'!$F$2:$I$464,2,FALSE()))*1000</f>
        <v>60545941.939429</v>
      </c>
      <c r="W364" s="30" t="n">
        <f aca="false">VLOOKUP(K364,'NG Summary by Day'!$T$20:$W$486,4,FALSE())</f>
        <v>60545941.939429</v>
      </c>
      <c r="X364" s="85" t="n">
        <f aca="false">V364-W364</f>
        <v>0</v>
      </c>
      <c r="Y364" s="83" t="n">
        <f aca="false">VLOOKUP(K364,'BNK Org Sheet'!$F$2:$I$464,3,FALSE())*1000</f>
        <v>29933296.2543618</v>
      </c>
      <c r="Z364" s="30" t="n">
        <f aca="false">VLOOKUP(K364,'Power Summary by Day '!$AL$18:$AO$400,4,FALSE())</f>
        <v>29933296.2543618</v>
      </c>
      <c r="AA364" s="82" t="n">
        <f aca="false">Y364-Z364</f>
        <v>0</v>
      </c>
      <c r="AB364" s="83" t="n">
        <f aca="false">VLOOKUP(K364,'BNK Org Sheet'!$F$2:$I$464,4,FALSE())*1000</f>
        <v>85480000</v>
      </c>
      <c r="AC364" s="30" t="n">
        <f aca="false">VLOOKUP(K364,'NG Summary by Day'!$AG$20:$AJ$532,4,FALSE())</f>
        <v>100558765.546149</v>
      </c>
      <c r="AD364" s="85" t="n">
        <f aca="false">AB364-AC364</f>
        <v>-15078765.546149</v>
      </c>
    </row>
    <row r="365" customFormat="false" ht="12.75" hidden="false" customHeight="false" outlineLevel="0" collapsed="false">
      <c r="A365" s="48" t="n">
        <v>37053</v>
      </c>
      <c r="B365" s="61" t="n">
        <v>116347</v>
      </c>
      <c r="C365" s="61" t="n">
        <v>39834</v>
      </c>
      <c r="D365" s="61" t="n">
        <v>126415</v>
      </c>
      <c r="E365" s="61"/>
      <c r="F365" s="61" t="n">
        <v>-75174.1355582081</v>
      </c>
      <c r="G365" s="61" t="n">
        <v>-11850.2562840018</v>
      </c>
      <c r="H365" s="61" t="n">
        <v>-94690</v>
      </c>
      <c r="I365" s="61" t="n">
        <v>-87000</v>
      </c>
      <c r="J365" s="88" t="n">
        <v>37055</v>
      </c>
      <c r="K365" s="76" t="n">
        <v>37056</v>
      </c>
      <c r="L365" s="83" t="n">
        <f aca="false">(VLOOKUP(K365,$A$3:$D$465,2,FALSE())*1000*-1)</f>
        <v>-110163000</v>
      </c>
      <c r="M365" s="30" t="n">
        <f aca="false">VLOOKUP(K365,'NG Summary by Day'!$L$21:$N$480,3,FALSE())</f>
        <v>-90649266.0058751</v>
      </c>
      <c r="N365" s="82" t="n">
        <f aca="false">L365-M365</f>
        <v>-19513733.9941249</v>
      </c>
      <c r="O365" s="83" t="n">
        <f aca="false">(VLOOKUP(K365,$A$3:$D$465,3,FALSE()))*1000*-1</f>
        <v>-28058000</v>
      </c>
      <c r="P365" s="30" t="n">
        <f aca="false">VLOOKUP(K365,'Power Summary by Day '!$AL$18:$AO$400,3,FALSE())</f>
        <v>-39106130.5825711</v>
      </c>
      <c r="Q365" s="82" t="n">
        <f aca="false">O365-P365</f>
        <v>11048130.5825711</v>
      </c>
      <c r="R365" s="83" t="n">
        <f aca="false">(VLOOKUP(K365,'BNK Org Sheet'!$A$2:$D$464,4,FALSE()))*1000*-1</f>
        <v>-118424000</v>
      </c>
      <c r="S365" s="30" t="n">
        <f aca="false">VLOOKUP(K365,CORP!$A$14:$D4887,3,FALSE())</f>
        <v>-118278248.187022</v>
      </c>
      <c r="T365" s="84" t="n">
        <f aca="false">R365-S365</f>
        <v>-145751.812977999</v>
      </c>
      <c r="V365" s="83" t="n">
        <f aca="false">(VLOOKUP(K365,'BNK Org Sheet'!$F$2:$I$464,2,FALSE()))*1000</f>
        <v>11338645.1645421</v>
      </c>
      <c r="W365" s="30" t="n">
        <f aca="false">VLOOKUP(K365,'NG Summary by Day'!$T$20:$W$486,4,FALSE())</f>
        <v>11338645.1645421</v>
      </c>
      <c r="X365" s="85" t="n">
        <f aca="false">V365-W365</f>
        <v>0</v>
      </c>
      <c r="Y365" s="83" t="n">
        <f aca="false">VLOOKUP(K365,'BNK Org Sheet'!$F$2:$I$464,3,FALSE())*1000</f>
        <v>31546069.8614459</v>
      </c>
      <c r="Z365" s="30" t="n">
        <f aca="false">VLOOKUP(K365,'Power Summary by Day '!$AL$18:$AO$400,4,FALSE())</f>
        <v>31546069.8614459</v>
      </c>
      <c r="AA365" s="82" t="n">
        <f aca="false">Y365-Z365</f>
        <v>0</v>
      </c>
      <c r="AB365" s="83" t="n">
        <f aca="false">VLOOKUP(K365,'BNK Org Sheet'!$F$2:$I$464,4,FALSE())*1000</f>
        <v>44440000</v>
      </c>
      <c r="AC365" s="30" t="n">
        <f aca="false">VLOOKUP(K365,'NG Summary by Day'!$AG$20:$AJ$532,4,FALSE())</f>
        <v>43595196.1632835</v>
      </c>
      <c r="AD365" s="85" t="n">
        <f aca="false">AB365-AC365</f>
        <v>844803.836716503</v>
      </c>
    </row>
    <row r="366" customFormat="false" ht="12.75" hidden="false" customHeight="false" outlineLevel="0" collapsed="false">
      <c r="A366" s="48" t="n">
        <v>37054</v>
      </c>
      <c r="B366" s="61" t="n">
        <v>111425</v>
      </c>
      <c r="C366" s="61" t="n">
        <v>35531</v>
      </c>
      <c r="D366" s="61" t="n">
        <v>121714</v>
      </c>
      <c r="E366" s="61"/>
      <c r="F366" s="61" t="n">
        <v>-73541.2717386716</v>
      </c>
      <c r="G366" s="61" t="n">
        <v>3928.70672178214</v>
      </c>
      <c r="H366" s="61" t="n">
        <v>-111400</v>
      </c>
      <c r="I366" s="61" t="n">
        <v>-83000</v>
      </c>
      <c r="J366" s="88" t="n">
        <v>37056</v>
      </c>
      <c r="K366" s="76" t="n">
        <v>37057</v>
      </c>
      <c r="L366" s="83" t="n">
        <f aca="false">(VLOOKUP(K366,$A$3:$D$465,2,FALSE())*1000*-1)</f>
        <v>-105741000</v>
      </c>
      <c r="M366" s="30" t="n">
        <f aca="false">VLOOKUP(K366,'NG Summary by Day'!$L$21:$N$480,3,FALSE())</f>
        <v>-91524221.3261121</v>
      </c>
      <c r="N366" s="82" t="n">
        <f aca="false">L366-M366</f>
        <v>-14216778.6738879</v>
      </c>
      <c r="O366" s="83" t="n">
        <f aca="false">(VLOOKUP(K366,$A$3:$D$465,3,FALSE()))*1000*-1</f>
        <v>-25120000</v>
      </c>
      <c r="P366" s="30" t="n">
        <f aca="false">VLOOKUP(K366,'Power Summary by Day '!$AL$18:$AO$400,3,FALSE())</f>
        <v>-33084870.21602</v>
      </c>
      <c r="Q366" s="82" t="n">
        <f aca="false">O366-P366</f>
        <v>7964870.21602</v>
      </c>
      <c r="R366" s="83" t="n">
        <f aca="false">(VLOOKUP(K366,'BNK Org Sheet'!$A$2:$D$464,4,FALSE()))*1000*-1</f>
        <v>-108480000</v>
      </c>
      <c r="S366" s="30" t="n">
        <f aca="false">VLOOKUP(K366,CORP!$A$14:$D4888,3,FALSE())</f>
        <v>-109569488.729408</v>
      </c>
      <c r="T366" s="84" t="n">
        <f aca="false">R366-S366</f>
        <v>1089488.729408</v>
      </c>
      <c r="V366" s="83" t="n">
        <f aca="false">(VLOOKUP(K366,'BNK Org Sheet'!$F$2:$I$464,2,FALSE()))*1000</f>
        <v>9740942.65585568</v>
      </c>
      <c r="W366" s="30" t="n">
        <f aca="false">VLOOKUP(K366,'NG Summary by Day'!$T$20:$W$486,4,FALSE())</f>
        <v>9740942.65585568</v>
      </c>
      <c r="X366" s="85" t="n">
        <f aca="false">V366-W366</f>
        <v>0</v>
      </c>
      <c r="Y366" s="83" t="n">
        <f aca="false">VLOOKUP(K366,'BNK Org Sheet'!$F$2:$I$464,3,FALSE())*1000</f>
        <v>29790232.4318528</v>
      </c>
      <c r="Z366" s="30" t="n">
        <f aca="false">VLOOKUP(K366,'Power Summary by Day '!$AL$18:$AO$400,4,FALSE())</f>
        <v>29790232.4318528</v>
      </c>
      <c r="AA366" s="82" t="n">
        <f aca="false">Y366-Z366</f>
        <v>0</v>
      </c>
      <c r="AB366" s="83" t="n">
        <f aca="false">VLOOKUP(K366,'BNK Org Sheet'!$F$2:$I$464,4,FALSE())*1000</f>
        <v>40470000</v>
      </c>
      <c r="AC366" s="30" t="n">
        <f aca="false">VLOOKUP(K366,'NG Summary by Day'!$AG$20:$AJ$532,4,FALSE())</f>
        <v>41771955.7300824</v>
      </c>
      <c r="AD366" s="85" t="n">
        <f aca="false">AB366-AC366</f>
        <v>-1301955.7300824</v>
      </c>
    </row>
    <row r="367" customFormat="false" ht="12.75" hidden="false" customHeight="false" outlineLevel="0" collapsed="false">
      <c r="A367" s="48" t="n">
        <v>37055</v>
      </c>
      <c r="B367" s="61" t="n">
        <v>105588</v>
      </c>
      <c r="C367" s="61" t="n">
        <v>31608</v>
      </c>
      <c r="D367" s="61" t="n">
        <v>117365</v>
      </c>
      <c r="E367" s="61"/>
      <c r="F367" s="61" t="n">
        <v>60545.941939429</v>
      </c>
      <c r="G367" s="61" t="n">
        <v>29933.2962543618</v>
      </c>
      <c r="H367" s="61" t="n">
        <v>85480</v>
      </c>
      <c r="I367" s="61" t="n">
        <v>55000</v>
      </c>
      <c r="J367" s="88" t="n">
        <v>37057</v>
      </c>
      <c r="K367" s="76" t="n">
        <v>37060</v>
      </c>
      <c r="L367" s="83" t="n">
        <f aca="false">(VLOOKUP(K367,$A$3:$D$465,2,FALSE())*1000*-1)</f>
        <v>-99747000</v>
      </c>
      <c r="M367" s="30" t="n">
        <f aca="false">VLOOKUP(K367,'NG Summary by Day'!$L$21:$N$480,3,FALSE())</f>
        <v>-87167099.1136601</v>
      </c>
      <c r="N367" s="82" t="n">
        <f aca="false">L367-M367</f>
        <v>-12579900.8863399</v>
      </c>
      <c r="O367" s="83" t="n">
        <f aca="false">(VLOOKUP(K367,$A$3:$D$465,3,FALSE()))*1000*-1</f>
        <v>-23888000</v>
      </c>
      <c r="P367" s="30" t="n">
        <f aca="false">VLOOKUP(K367,'Power Summary by Day '!$AL$18:$AO$400,3,FALSE())</f>
        <v>-31418684.3801949</v>
      </c>
      <c r="Q367" s="82" t="n">
        <f aca="false">O367-P367</f>
        <v>7530684.3801949</v>
      </c>
      <c r="R367" s="83" t="n">
        <f aca="false">(VLOOKUP(K367,'BNK Org Sheet'!$A$2:$D$464,4,FALSE()))*1000*-1</f>
        <v>-102736000</v>
      </c>
      <c r="S367" s="30" t="n">
        <f aca="false">VLOOKUP(K367,CORP!$A$14:$D4889,3,FALSE())</f>
        <v>-102584061.580745</v>
      </c>
      <c r="T367" s="84" t="n">
        <f aca="false">R367-S367</f>
        <v>-151938.419255003</v>
      </c>
      <c r="V367" s="83" t="n">
        <f aca="false">(VLOOKUP(K367,'BNK Org Sheet'!$F$2:$I$464,2,FALSE()))*1000</f>
        <v>-25699964.7421663</v>
      </c>
      <c r="W367" s="30" t="n">
        <f aca="false">VLOOKUP(K367,'NG Summary by Day'!$T$20:$W$486,4,FALSE())</f>
        <v>-25699964.7421663</v>
      </c>
      <c r="X367" s="85" t="n">
        <f aca="false">V367-W367</f>
        <v>0</v>
      </c>
      <c r="Y367" s="83" t="n">
        <f aca="false">VLOOKUP(K367,'BNK Org Sheet'!$F$2:$I$464,3,FALSE())*1000</f>
        <v>11787694.5295742</v>
      </c>
      <c r="Z367" s="30" t="n">
        <f aca="false">VLOOKUP(K367,'Power Summary by Day '!$AL$18:$AO$400,4,FALSE())</f>
        <v>11787694.5295742</v>
      </c>
      <c r="AA367" s="82" t="n">
        <f aca="false">Y367-Z367</f>
        <v>0</v>
      </c>
      <c r="AB367" s="83" t="n">
        <f aca="false">VLOOKUP(K367,'BNK Org Sheet'!$F$2:$I$464,4,FALSE())*1000</f>
        <v>-14150000</v>
      </c>
      <c r="AC367" s="30" t="n">
        <f aca="false">VLOOKUP(K367,'NG Summary by Day'!$AG$20:$AJ$532,4,FALSE())</f>
        <v>-13831709.7266841</v>
      </c>
      <c r="AD367" s="85" t="n">
        <f aca="false">AB367-AC367</f>
        <v>-318290.273315899</v>
      </c>
    </row>
    <row r="368" customFormat="false" ht="12.75" hidden="false" customHeight="false" outlineLevel="0" collapsed="false">
      <c r="A368" s="48" t="n">
        <v>37056</v>
      </c>
      <c r="B368" s="61" t="n">
        <v>110163</v>
      </c>
      <c r="C368" s="61" t="n">
        <v>28058</v>
      </c>
      <c r="D368" s="61" t="n">
        <v>118424</v>
      </c>
      <c r="E368" s="61"/>
      <c r="F368" s="61" t="n">
        <v>11338.6451645421</v>
      </c>
      <c r="G368" s="61" t="n">
        <v>31546.0698614459</v>
      </c>
      <c r="H368" s="61" t="n">
        <v>44440</v>
      </c>
      <c r="I368" s="61" t="n">
        <v>16000</v>
      </c>
      <c r="J368" s="88" t="n">
        <v>37060</v>
      </c>
      <c r="K368" s="76" t="n">
        <v>37061</v>
      </c>
      <c r="L368" s="83" t="n">
        <f aca="false">(VLOOKUP(K368,$A$3:$D$465,2,FALSE())*1000*-1)</f>
        <v>-110203000</v>
      </c>
      <c r="M368" s="30" t="n">
        <f aca="false">VLOOKUP(K368,'NG Summary by Day'!$L$21:$N$480,3,FALSE())</f>
        <v>-92229134.8434491</v>
      </c>
      <c r="N368" s="82" t="n">
        <f aca="false">L368-M368</f>
        <v>-17973865.1565509</v>
      </c>
      <c r="O368" s="83" t="n">
        <f aca="false">(VLOOKUP(K368,$A$3:$D$465,3,FALSE()))*1000*-1</f>
        <v>-19788000</v>
      </c>
      <c r="P368" s="30" t="n">
        <f aca="false">VLOOKUP(K368,'Power Summary by Day '!$AL$18:$AO$400,3,FALSE())</f>
        <v>-29319521.7511607</v>
      </c>
      <c r="Q368" s="82" t="n">
        <f aca="false">O368-P368</f>
        <v>9531521.7511607</v>
      </c>
      <c r="R368" s="83" t="n">
        <f aca="false">(VLOOKUP(K368,'BNK Org Sheet'!$A$2:$D$464,4,FALSE()))*1000*-1</f>
        <v>-116222000</v>
      </c>
      <c r="S368" s="30" t="n">
        <f aca="false">VLOOKUP(K368,CORP!$A$14:$D4890,3,FALSE())</f>
        <v>-113447715.397182</v>
      </c>
      <c r="T368" s="84" t="n">
        <f aca="false">R368-S368</f>
        <v>-2774284.602818</v>
      </c>
      <c r="V368" s="83" t="n">
        <f aca="false">(VLOOKUP(K368,'BNK Org Sheet'!$F$2:$I$464,2,FALSE()))*1000</f>
        <v>16766730.7191192</v>
      </c>
      <c r="W368" s="30" t="n">
        <f aca="false">VLOOKUP(K368,'NG Summary by Day'!$T$20:$W$486,4,FALSE())</f>
        <v>16766730.7191192</v>
      </c>
      <c r="X368" s="85" t="n">
        <f aca="false">V368-W368</f>
        <v>0</v>
      </c>
      <c r="Y368" s="83" t="n">
        <f aca="false">VLOOKUP(K368,'BNK Org Sheet'!$F$2:$I$464,3,FALSE())*1000</f>
        <v>17692503.6058749</v>
      </c>
      <c r="Z368" s="30" t="n">
        <f aca="false">VLOOKUP(K368,'Power Summary by Day '!$AL$18:$AO$400,4,FALSE())</f>
        <v>17692503.6058749</v>
      </c>
      <c r="AA368" s="82" t="n">
        <f aca="false">Y368-Z368</f>
        <v>0</v>
      </c>
      <c r="AB368" s="83" t="n">
        <f aca="false">VLOOKUP(K368,'BNK Org Sheet'!$F$2:$I$464,4,FALSE())*1000</f>
        <v>31030000</v>
      </c>
      <c r="AC368" s="30" t="n">
        <f aca="false">VLOOKUP(K368,'NG Summary by Day'!$AG$20:$AJ$532,4,FALSE())</f>
        <v>28281080.6673147</v>
      </c>
      <c r="AD368" s="85" t="n">
        <f aca="false">AB368-AC368</f>
        <v>2748919.3326853</v>
      </c>
    </row>
    <row r="369" customFormat="false" ht="12.75" hidden="false" customHeight="false" outlineLevel="0" collapsed="false">
      <c r="A369" s="48" t="n">
        <v>37057</v>
      </c>
      <c r="B369" s="61" t="n">
        <v>105741</v>
      </c>
      <c r="C369" s="61" t="n">
        <v>25120</v>
      </c>
      <c r="D369" s="61" t="n">
        <v>108480</v>
      </c>
      <c r="E369" s="61"/>
      <c r="F369" s="61" t="n">
        <v>9740.94265585568</v>
      </c>
      <c r="G369" s="61" t="n">
        <v>29790.2324318528</v>
      </c>
      <c r="H369" s="61" t="n">
        <v>40470</v>
      </c>
      <c r="I369" s="61" t="n">
        <v>11000</v>
      </c>
      <c r="J369" s="88" t="n">
        <v>37061</v>
      </c>
      <c r="K369" s="76" t="n">
        <v>37062</v>
      </c>
      <c r="L369" s="83" t="n">
        <f aca="false">(VLOOKUP(K369,$A$3:$D$465,2,FALSE())*1000*-1)</f>
        <v>-98805000</v>
      </c>
      <c r="M369" s="30" t="n">
        <f aca="false">VLOOKUP(K369,'NG Summary by Day'!$L$21:$N$480,3,FALSE())</f>
        <v>-75011137.4120621</v>
      </c>
      <c r="N369" s="82" t="n">
        <f aca="false">L369-M369</f>
        <v>-23793862.5879379</v>
      </c>
      <c r="O369" s="83" t="n">
        <f aca="false">(VLOOKUP(K369,$A$3:$D$465,3,FALSE()))*1000*-1</f>
        <v>-17994000</v>
      </c>
      <c r="P369" s="30" t="n">
        <f aca="false">VLOOKUP(K369,'Power Summary by Day '!$AL$18:$AO$400,3,FALSE())</f>
        <v>-29486330.7301773</v>
      </c>
      <c r="Q369" s="82" t="n">
        <f aca="false">O369-P369</f>
        <v>11492330.7301773</v>
      </c>
      <c r="R369" s="83" t="n">
        <f aca="false">(VLOOKUP(K369,'BNK Org Sheet'!$A$2:$D$464,4,FALSE()))*1000*-1</f>
        <v>-99080000</v>
      </c>
      <c r="S369" s="30" t="n">
        <f aca="false">VLOOKUP(K369,CORP!$A$14:$D4891,3,FALSE())</f>
        <v>-98992766.6691922</v>
      </c>
      <c r="T369" s="84" t="n">
        <f aca="false">R369-S369</f>
        <v>-87233.3308078051</v>
      </c>
      <c r="V369" s="83" t="n">
        <f aca="false">(VLOOKUP(K369,'BNK Org Sheet'!$F$2:$I$464,2,FALSE()))*1000</f>
        <v>95812279.6096501</v>
      </c>
      <c r="W369" s="30" t="n">
        <f aca="false">VLOOKUP(K369,'NG Summary by Day'!$T$20:$W$486,4,FALSE())</f>
        <v>95812279.6096501</v>
      </c>
      <c r="X369" s="85" t="n">
        <f aca="false">V369-W369</f>
        <v>0</v>
      </c>
      <c r="Y369" s="83" t="n">
        <f aca="false">VLOOKUP(K369,'BNK Org Sheet'!$F$2:$I$464,3,FALSE())*1000</f>
        <v>30915997.7006392</v>
      </c>
      <c r="Z369" s="30" t="n">
        <f aca="false">VLOOKUP(K369,'Power Summary by Day '!$AL$18:$AO$400,4,FALSE())</f>
        <v>30915997.7006392</v>
      </c>
      <c r="AA369" s="82" t="n">
        <f aca="false">Y369-Z369</f>
        <v>0</v>
      </c>
      <c r="AB369" s="83" t="n">
        <f aca="false">VLOOKUP(K369,'BNK Org Sheet'!$F$2:$I$464,4,FALSE())*1000</f>
        <v>122280000</v>
      </c>
      <c r="AC369" s="30" t="n">
        <f aca="false">VLOOKUP(K369,'NG Summary by Day'!$AG$20:$AJ$532,4,FALSE())</f>
        <v>139875596.165232</v>
      </c>
      <c r="AD369" s="85" t="n">
        <f aca="false">AB369-AC369</f>
        <v>-17595596.165232</v>
      </c>
    </row>
    <row r="370" customFormat="false" ht="12.75" hidden="false" customHeight="false" outlineLevel="0" collapsed="false">
      <c r="A370" s="48" t="n">
        <v>37060</v>
      </c>
      <c r="B370" s="61" t="n">
        <v>99747</v>
      </c>
      <c r="C370" s="61" t="n">
        <v>23888</v>
      </c>
      <c r="D370" s="61" t="n">
        <v>102736</v>
      </c>
      <c r="E370" s="61"/>
      <c r="F370" s="61" t="n">
        <v>-25699.9647421663</v>
      </c>
      <c r="G370" s="61" t="n">
        <v>11787.6945295742</v>
      </c>
      <c r="H370" s="61" t="n">
        <v>-14150</v>
      </c>
      <c r="I370" s="61" t="n">
        <v>-25000</v>
      </c>
      <c r="J370" s="88" t="n">
        <v>37062</v>
      </c>
      <c r="K370" s="76" t="n">
        <v>37063</v>
      </c>
      <c r="L370" s="83" t="n">
        <f aca="false">(VLOOKUP(K370,$A$3:$D$465,2,FALSE())*1000*-1)</f>
        <v>-101995000</v>
      </c>
      <c r="M370" s="30" t="n">
        <f aca="false">VLOOKUP(K370,'NG Summary by Day'!$L$21:$N$480,3,FALSE())</f>
        <v>-77747666.2305762</v>
      </c>
      <c r="N370" s="82" t="n">
        <f aca="false">L370-M370</f>
        <v>-24247333.7694238</v>
      </c>
      <c r="O370" s="83" t="n">
        <f aca="false">(VLOOKUP(K370,$A$3:$D$465,3,FALSE()))*1000*-1</f>
        <v>-17201000</v>
      </c>
      <c r="P370" s="30" t="n">
        <f aca="false">VLOOKUP(K370,'Power Summary by Day '!$AL$18:$AO$400,3,FALSE())</f>
        <v>-30871334.697034</v>
      </c>
      <c r="Q370" s="82" t="n">
        <f aca="false">O370-P370</f>
        <v>13670334.697034</v>
      </c>
      <c r="R370" s="83" t="n">
        <f aca="false">(VLOOKUP(K370,'BNK Org Sheet'!$A$2:$D$464,4,FALSE()))*1000*-1</f>
        <v>-106295000</v>
      </c>
      <c r="S370" s="30" t="n">
        <f aca="false">VLOOKUP(K370,CORP!$A$14:$D4892,3,FALSE())</f>
        <v>-106236094.184998</v>
      </c>
      <c r="T370" s="84" t="n">
        <f aca="false">R370-S370</f>
        <v>-58905.8150019944</v>
      </c>
      <c r="V370" s="83" t="n">
        <f aca="false">(VLOOKUP(K370,'BNK Org Sheet'!$F$2:$I$464,2,FALSE()))*1000</f>
        <v>24990964.6202844</v>
      </c>
      <c r="W370" s="30" t="n">
        <f aca="false">VLOOKUP(K370,'NG Summary by Day'!$T$20:$W$486,4,FALSE())</f>
        <v>24990964.6202844</v>
      </c>
      <c r="X370" s="85" t="n">
        <f aca="false">V370-W370</f>
        <v>0</v>
      </c>
      <c r="Y370" s="83" t="n">
        <f aca="false">VLOOKUP(K370,'BNK Org Sheet'!$F$2:$I$464,3,FALSE())*1000</f>
        <v>-10943526.5836013</v>
      </c>
      <c r="Z370" s="30" t="n">
        <f aca="false">VLOOKUP(K370,'Power Summary by Day '!$AL$18:$AO$400,4,FALSE())</f>
        <v>-10943526.5836013</v>
      </c>
      <c r="AA370" s="82" t="n">
        <f aca="false">Y370-Z370</f>
        <v>0</v>
      </c>
      <c r="AB370" s="83" t="n">
        <f aca="false">VLOOKUP(K370,'BNK Org Sheet'!$F$2:$I$464,4,FALSE())*1000</f>
        <v>21700000</v>
      </c>
      <c r="AC370" s="30" t="n">
        <f aca="false">VLOOKUP(K370,'NG Summary by Day'!$AG$20:$AJ$532,4,FALSE())</f>
        <v>12071031.2790309</v>
      </c>
      <c r="AD370" s="85" t="n">
        <f aca="false">AB370-AC370</f>
        <v>9628968.7209691</v>
      </c>
    </row>
    <row r="371" customFormat="false" ht="12.75" hidden="false" customHeight="false" outlineLevel="0" collapsed="false">
      <c r="A371" s="48" t="n">
        <v>37061</v>
      </c>
      <c r="B371" s="61" t="n">
        <v>110203</v>
      </c>
      <c r="C371" s="61" t="n">
        <v>19788</v>
      </c>
      <c r="D371" s="61" t="n">
        <v>116222</v>
      </c>
      <c r="E371" s="61"/>
      <c r="F371" s="61" t="n">
        <v>16766.7307191192</v>
      </c>
      <c r="G371" s="61" t="n">
        <v>17692.5036058749</v>
      </c>
      <c r="H371" s="61" t="n">
        <v>31030</v>
      </c>
      <c r="I371" s="61" t="n">
        <v>6000</v>
      </c>
      <c r="J371" s="88" t="n">
        <v>37063</v>
      </c>
      <c r="K371" s="76" t="n">
        <v>37064</v>
      </c>
      <c r="L371" s="83" t="n">
        <f aca="false">(VLOOKUP(K371,$A$3:$D$465,2,FALSE())*1000*-1)</f>
        <v>-102671000</v>
      </c>
      <c r="M371" s="30" t="n">
        <f aca="false">VLOOKUP(K371,'NG Summary by Day'!$L$21:$N$480,3,FALSE())</f>
        <v>-79598916.6358978</v>
      </c>
      <c r="N371" s="82" t="n">
        <f aca="false">L371-M371</f>
        <v>-23072083.3641022</v>
      </c>
      <c r="O371" s="83" t="n">
        <f aca="false">(VLOOKUP(K371,$A$3:$D$465,3,FALSE()))*1000*-1</f>
        <v>-18346000</v>
      </c>
      <c r="P371" s="30" t="n">
        <f aca="false">VLOOKUP(K371,'Power Summary by Day '!$AL$18:$AO$400,3,FALSE())</f>
        <v>-30237806.9588898</v>
      </c>
      <c r="Q371" s="82" t="n">
        <f aca="false">O371-P371</f>
        <v>11891806.9588898</v>
      </c>
      <c r="R371" s="83" t="n">
        <f aca="false">(VLOOKUP(K371,'BNK Org Sheet'!$A$2:$D$464,4,FALSE()))*1000*-1</f>
        <v>-107240000</v>
      </c>
      <c r="S371" s="30" t="n">
        <f aca="false">VLOOKUP(K371,CORP!$A$14:$D4893,3,FALSE())</f>
        <v>-107172653.560713</v>
      </c>
      <c r="T371" s="84" t="n">
        <f aca="false">R371-S371</f>
        <v>-67346.4392870069</v>
      </c>
      <c r="V371" s="83" t="n">
        <f aca="false">(VLOOKUP(K371,'BNK Org Sheet'!$F$2:$I$464,2,FALSE()))*1000</f>
        <v>16260017.6563579</v>
      </c>
      <c r="W371" s="30" t="n">
        <f aca="false">VLOOKUP(K371,'NG Summary by Day'!$T$20:$W$486,4,FALSE())</f>
        <v>16260017.6563579</v>
      </c>
      <c r="X371" s="85" t="n">
        <f aca="false">V371-W371</f>
        <v>0</v>
      </c>
      <c r="Y371" s="83" t="n">
        <f aca="false">VLOOKUP(K371,'BNK Org Sheet'!$F$2:$I$464,3,FALSE())*1000</f>
        <v>13189682.4523059</v>
      </c>
      <c r="Z371" s="30" t="n">
        <f aca="false">VLOOKUP(K371,'Power Summary by Day '!$AL$18:$AO$400,4,FALSE())</f>
        <v>13189682.4523059</v>
      </c>
      <c r="AA371" s="82" t="n">
        <f aca="false">Y371-Z371</f>
        <v>0</v>
      </c>
      <c r="AB371" s="83" t="n">
        <f aca="false">VLOOKUP(K371,'BNK Org Sheet'!$F$2:$I$464,4,FALSE())*1000</f>
        <v>35010000</v>
      </c>
      <c r="AC371" s="30" t="n">
        <f aca="false">VLOOKUP(K371,'NG Summary by Day'!$AG$20:$AJ$532,4,FALSE())</f>
        <v>34127644.5492539</v>
      </c>
      <c r="AD371" s="85" t="n">
        <f aca="false">AB371-AC371</f>
        <v>882355.450746097</v>
      </c>
    </row>
    <row r="372" customFormat="false" ht="12.75" hidden="false" customHeight="false" outlineLevel="0" collapsed="false">
      <c r="A372" s="48" t="n">
        <v>37062</v>
      </c>
      <c r="B372" s="61" t="n">
        <v>98805</v>
      </c>
      <c r="C372" s="61" t="n">
        <v>17994</v>
      </c>
      <c r="D372" s="61" t="n">
        <v>99080</v>
      </c>
      <c r="E372" s="61"/>
      <c r="F372" s="61" t="n">
        <v>95812.2796096501</v>
      </c>
      <c r="G372" s="61" t="n">
        <v>30915.9977006392</v>
      </c>
      <c r="H372" s="61" t="n">
        <v>122280</v>
      </c>
      <c r="I372" s="61" t="n">
        <v>109000</v>
      </c>
      <c r="J372" s="88" t="n">
        <v>37064</v>
      </c>
      <c r="K372" s="76" t="n">
        <v>37067</v>
      </c>
      <c r="L372" s="83" t="n">
        <f aca="false">(VLOOKUP(K372,$A$3:$D$465,2,FALSE())*1000*-1)</f>
        <v>-83258000</v>
      </c>
      <c r="M372" s="30" t="n">
        <f aca="false">VLOOKUP(K372,'NG Summary by Day'!$L$21:$N$480,3,FALSE())</f>
        <v>-61249701.5470451</v>
      </c>
      <c r="N372" s="82" t="n">
        <f aca="false">L372-M372</f>
        <v>-22008298.4529549</v>
      </c>
      <c r="O372" s="83" t="n">
        <f aca="false">(VLOOKUP(K372,$A$3:$D$465,3,FALSE()))*1000*-1</f>
        <v>-17657000</v>
      </c>
      <c r="P372" s="30" t="n">
        <f aca="false">VLOOKUP(K372,'Power Summary by Day '!$AL$18:$AO$400,3,FALSE())</f>
        <v>-27901120.9923354</v>
      </c>
      <c r="Q372" s="82" t="n">
        <f aca="false">O372-P372</f>
        <v>10244120.9923354</v>
      </c>
      <c r="R372" s="83" t="n">
        <f aca="false">(VLOOKUP(K372,'BNK Org Sheet'!$A$2:$D$464,4,FALSE()))*1000*-1</f>
        <v>-86031000</v>
      </c>
      <c r="S372" s="30" t="n">
        <f aca="false">VLOOKUP(K372,CORP!$A$14:$D4894,3,FALSE())</f>
        <v>-89328829.6355137</v>
      </c>
      <c r="T372" s="84" t="n">
        <f aca="false">R372-S372</f>
        <v>3297829.63551369</v>
      </c>
      <c r="V372" s="83" t="n">
        <f aca="false">(VLOOKUP(K372,'BNK Org Sheet'!$F$2:$I$464,2,FALSE()))*1000</f>
        <v>123763947.990163</v>
      </c>
      <c r="W372" s="30" t="n">
        <f aca="false">VLOOKUP(K372,'NG Summary by Day'!$T$20:$W$486,4,FALSE())</f>
        <v>123763947.990163</v>
      </c>
      <c r="X372" s="85" t="n">
        <f aca="false">V372-W372</f>
        <v>0</v>
      </c>
      <c r="Y372" s="83" t="n">
        <f aca="false">VLOOKUP(K372,'BNK Org Sheet'!$F$2:$I$464,3,FALSE())*1000</f>
        <v>30900144.906469</v>
      </c>
      <c r="Z372" s="30" t="n">
        <f aca="false">VLOOKUP(K372,'Power Summary by Day '!$AL$18:$AO$400,4,FALSE())</f>
        <v>30900144.906469</v>
      </c>
      <c r="AA372" s="82" t="n">
        <f aca="false">Y372-Z372</f>
        <v>0</v>
      </c>
      <c r="AB372" s="83" t="n">
        <f aca="false">VLOOKUP(K372,'BNK Org Sheet'!$F$2:$I$464,4,FALSE())*1000</f>
        <v>162070000</v>
      </c>
      <c r="AC372" s="30" t="n">
        <f aca="false">VLOOKUP(K372,'NG Summary by Day'!$AG$20:$AJ$532,4,FALSE())</f>
        <v>157615455.88671</v>
      </c>
      <c r="AD372" s="85" t="n">
        <f aca="false">AB372-AC372</f>
        <v>4454544.11329001</v>
      </c>
    </row>
    <row r="373" customFormat="false" ht="12.75" hidden="false" customHeight="false" outlineLevel="0" collapsed="false">
      <c r="A373" s="48" t="n">
        <v>37063</v>
      </c>
      <c r="B373" s="61" t="n">
        <v>101995</v>
      </c>
      <c r="C373" s="61" t="n">
        <v>17201</v>
      </c>
      <c r="D373" s="61" t="n">
        <v>106295</v>
      </c>
      <c r="E373" s="61"/>
      <c r="F373" s="61" t="n">
        <v>24990.9646202844</v>
      </c>
      <c r="G373" s="61" t="n">
        <v>-10943.5265836013</v>
      </c>
      <c r="H373" s="61" t="n">
        <v>21700</v>
      </c>
      <c r="I373" s="61" t="n">
        <v>25000</v>
      </c>
      <c r="J373" s="88" t="n">
        <v>37067</v>
      </c>
      <c r="K373" s="76" t="n">
        <v>37068</v>
      </c>
      <c r="L373" s="83" t="n">
        <f aca="false">(VLOOKUP(K373,$A$3:$D$465,2,FALSE())*1000*-1)</f>
        <v>-78770000</v>
      </c>
      <c r="M373" s="30" t="n">
        <f aca="false">VLOOKUP(K373,'NG Summary by Day'!$L$21:$N$480,3,FALSE())</f>
        <v>-59501023.6682145</v>
      </c>
      <c r="N373" s="82" t="n">
        <f aca="false">L373-M373</f>
        <v>-19268976.3317855</v>
      </c>
      <c r="O373" s="83" t="n">
        <f aca="false">(VLOOKUP(K373,$A$3:$D$465,3,FALSE()))*1000*-1</f>
        <v>-18235000</v>
      </c>
      <c r="P373" s="30" t="n">
        <f aca="false">VLOOKUP(K373,'Power Summary by Day '!$AL$18:$AO$400,3,FALSE())</f>
        <v>-28429593.8130464</v>
      </c>
      <c r="Q373" s="82" t="n">
        <f aca="false">O373-P373</f>
        <v>10194593.8130464</v>
      </c>
      <c r="R373" s="83" t="n">
        <f aca="false">(VLOOKUP(K373,'BNK Org Sheet'!$A$2:$D$464,4,FALSE()))*1000*-1</f>
        <v>-84046000</v>
      </c>
      <c r="S373" s="30" t="n">
        <f aca="false">VLOOKUP(K373,CORP!$A$14:$D4895,3,FALSE())</f>
        <v>-87200291.4024347</v>
      </c>
      <c r="T373" s="84" t="n">
        <f aca="false">R373-S373</f>
        <v>3154291.40243471</v>
      </c>
      <c r="V373" s="83" t="n">
        <f aca="false">(VLOOKUP(K373,'BNK Org Sheet'!$F$2:$I$464,2,FALSE()))*1000</f>
        <v>26259117.6503827</v>
      </c>
      <c r="W373" s="30" t="n">
        <f aca="false">VLOOKUP(K373,'NG Summary by Day'!$T$20:$W$486,4,FALSE())</f>
        <v>26259117.6503827</v>
      </c>
      <c r="X373" s="85" t="n">
        <f aca="false">V373-W373</f>
        <v>0</v>
      </c>
      <c r="Y373" s="83" t="n">
        <f aca="false">VLOOKUP(K373,'BNK Org Sheet'!$F$2:$I$464,3,FALSE())*1000</f>
        <v>-9792815.87533034</v>
      </c>
      <c r="Z373" s="30" t="n">
        <f aca="false">VLOOKUP(K373,'Power Summary by Day '!$AL$18:$AO$400,4,FALSE())</f>
        <v>-9792815.87533034</v>
      </c>
      <c r="AA373" s="82" t="n">
        <f aca="false">Y373-Z373</f>
        <v>0</v>
      </c>
      <c r="AB373" s="83" t="n">
        <f aca="false">VLOOKUP(K373,'BNK Org Sheet'!$F$2:$I$464,4,FALSE())*1000</f>
        <v>29260000</v>
      </c>
      <c r="AC373" s="30" t="n">
        <f aca="false">VLOOKUP(K373,'NG Summary by Day'!$AG$20:$AJ$532,4,FALSE())</f>
        <v>16807666.2837346</v>
      </c>
      <c r="AD373" s="85" t="n">
        <f aca="false">AB373-AC373</f>
        <v>12452333.7162654</v>
      </c>
    </row>
    <row r="374" customFormat="false" ht="12.75" hidden="false" customHeight="false" outlineLevel="0" collapsed="false">
      <c r="A374" s="48" t="n">
        <v>37064</v>
      </c>
      <c r="B374" s="61" t="n">
        <v>102671</v>
      </c>
      <c r="C374" s="61" t="n">
        <v>18346</v>
      </c>
      <c r="D374" s="61" t="n">
        <v>107240</v>
      </c>
      <c r="E374" s="61"/>
      <c r="F374" s="61" t="n">
        <v>16260.0176563579</v>
      </c>
      <c r="G374" s="61" t="n">
        <v>13189.6824523059</v>
      </c>
      <c r="H374" s="61" t="n">
        <v>35010</v>
      </c>
      <c r="I374" s="61" t="n">
        <v>16000</v>
      </c>
      <c r="J374" s="88" t="n">
        <v>37068</v>
      </c>
      <c r="K374" s="76" t="n">
        <v>37069</v>
      </c>
      <c r="L374" s="83" t="n">
        <f aca="false">(VLOOKUP(K374,$A$3:$D$465,2,FALSE())*1000*-1)</f>
        <v>-49737000</v>
      </c>
      <c r="M374" s="30" t="n">
        <f aca="false">VLOOKUP(K374,'NG Summary by Day'!$L$21:$N$480,3,FALSE())</f>
        <v>-33474561.1657259</v>
      </c>
      <c r="N374" s="82" t="n">
        <f aca="false">L374-M374</f>
        <v>-16262438.8342741</v>
      </c>
      <c r="O374" s="83" t="n">
        <f aca="false">(VLOOKUP(K374,$A$3:$D$465,3,FALSE()))*1000*-1</f>
        <v>-20414000</v>
      </c>
      <c r="P374" s="30" t="n">
        <f aca="false">VLOOKUP(K374,'Power Summary by Day '!$AL$18:$AO$400,3,FALSE())</f>
        <v>-28909724.7343377</v>
      </c>
      <c r="Q374" s="82" t="n">
        <f aca="false">O374-P374</f>
        <v>8495724.7343377</v>
      </c>
      <c r="R374" s="83" t="n">
        <f aca="false">(VLOOKUP(K374,'BNK Org Sheet'!$A$2:$D$464,4,FALSE()))*1000*-1</f>
        <v>-60503000</v>
      </c>
      <c r="S374" s="30" t="n">
        <f aca="false">VLOOKUP(K374,CORP!$A$14:$D4896,3,FALSE())</f>
        <v>-60388980.9430576</v>
      </c>
      <c r="T374" s="84" t="n">
        <f aca="false">R374-S374</f>
        <v>-114019.056942396</v>
      </c>
      <c r="V374" s="83" t="n">
        <f aca="false">(VLOOKUP(K374,'BNK Org Sheet'!$F$2:$I$464,2,FALSE()))*1000</f>
        <v>66410544.9175363</v>
      </c>
      <c r="W374" s="30" t="n">
        <f aca="false">VLOOKUP(K374,'NG Summary by Day'!$T$20:$W$486,4,FALSE())</f>
        <v>66410544.9175363</v>
      </c>
      <c r="X374" s="85" t="n">
        <f aca="false">V374-W374</f>
        <v>0</v>
      </c>
      <c r="Y374" s="83" t="n">
        <f aca="false">VLOOKUP(K374,'BNK Org Sheet'!$F$2:$I$464,3,FALSE())*1000</f>
        <v>-8452945.01374881</v>
      </c>
      <c r="Z374" s="30" t="n">
        <f aca="false">VLOOKUP(K374,'Power Summary by Day '!$AL$18:$AO$400,4,FALSE())</f>
        <v>-8452945.01374881</v>
      </c>
      <c r="AA374" s="82" t="n">
        <f aca="false">Y374-Z374</f>
        <v>0</v>
      </c>
      <c r="AB374" s="83" t="n">
        <f aca="false">VLOOKUP(K374,'BNK Org Sheet'!$F$2:$I$464,4,FALSE())*1000</f>
        <v>60860000</v>
      </c>
      <c r="AC374" s="30" t="n">
        <f aca="false">VLOOKUP(K374,'NG Summary by Day'!$AG$20:$AJ$532,4,FALSE())</f>
        <v>62542101.1031734</v>
      </c>
      <c r="AD374" s="85" t="n">
        <f aca="false">AB374-AC374</f>
        <v>-1682101.1031734</v>
      </c>
    </row>
    <row r="375" customFormat="false" ht="12.75" hidden="false" customHeight="false" outlineLevel="0" collapsed="false">
      <c r="A375" s="48" t="n">
        <v>37067</v>
      </c>
      <c r="B375" s="61" t="n">
        <v>83258</v>
      </c>
      <c r="C375" s="61" t="n">
        <v>17657</v>
      </c>
      <c r="D375" s="61" t="n">
        <v>86031</v>
      </c>
      <c r="E375" s="61"/>
      <c r="F375" s="61" t="n">
        <v>123763.947990163</v>
      </c>
      <c r="G375" s="61" t="n">
        <v>30900.144906469</v>
      </c>
      <c r="H375" s="61" t="n">
        <v>162070</v>
      </c>
      <c r="I375" s="61" t="n">
        <v>132000</v>
      </c>
      <c r="J375" s="88" t="n">
        <v>37069</v>
      </c>
      <c r="K375" s="76" t="n">
        <v>37070</v>
      </c>
      <c r="L375" s="83" t="n">
        <f aca="false">(VLOOKUP(K375,$A$3:$D$465,2,FALSE())*1000*-1)</f>
        <v>-56756000</v>
      </c>
      <c r="M375" s="30" t="n">
        <f aca="false">VLOOKUP(K375,'NG Summary by Day'!$L$21:$N$480,3,FALSE())</f>
        <v>-39846036.4944021</v>
      </c>
      <c r="N375" s="82" t="n">
        <f aca="false">L375-M375</f>
        <v>-16909963.5055979</v>
      </c>
      <c r="O375" s="83" t="n">
        <f aca="false">(VLOOKUP(K375,$A$3:$D$465,3,FALSE()))*1000*-1</f>
        <v>-22670000</v>
      </c>
      <c r="P375" s="30" t="n">
        <f aca="false">VLOOKUP(K375,'Power Summary by Day '!$AL$18:$AO$400,3,FALSE())</f>
        <v>-30820906.1789085</v>
      </c>
      <c r="Q375" s="82" t="n">
        <f aca="false">O375-P375</f>
        <v>8150906.1789085</v>
      </c>
      <c r="R375" s="83" t="n">
        <f aca="false">(VLOOKUP(K375,'BNK Org Sheet'!$A$2:$D$464,4,FALSE()))*1000*-1</f>
        <v>-66764000</v>
      </c>
      <c r="S375" s="30" t="n">
        <f aca="false">VLOOKUP(K375,CORP!$A$14:$D4897,3,FALSE())</f>
        <v>-66669867.0563956</v>
      </c>
      <c r="T375" s="84" t="n">
        <f aca="false">R375-S375</f>
        <v>-94132.9436044022</v>
      </c>
      <c r="V375" s="83" t="n">
        <f aca="false">(VLOOKUP(K375,'BNK Org Sheet'!$F$2:$I$464,2,FALSE()))*1000</f>
        <v>1086834.2107731</v>
      </c>
      <c r="W375" s="30" t="n">
        <f aca="false">VLOOKUP(K375,'NG Summary by Day'!$T$20:$W$486,4,FALSE())</f>
        <v>1086834.2107731</v>
      </c>
      <c r="X375" s="85" t="n">
        <f aca="false">V375-W375</f>
        <v>0</v>
      </c>
      <c r="Y375" s="83" t="n">
        <f aca="false">VLOOKUP(K375,'BNK Org Sheet'!$F$2:$I$464,3,FALSE())*1000</f>
        <v>-85576.125490915</v>
      </c>
      <c r="Z375" s="30" t="n">
        <f aca="false">VLOOKUP(K375,'Power Summary by Day '!$AL$18:$AO$400,4,FALSE())</f>
        <v>-85576.125490915</v>
      </c>
      <c r="AA375" s="82" t="n">
        <f aca="false">Y375-Z375</f>
        <v>0</v>
      </c>
      <c r="AB375" s="83" t="n">
        <f aca="false">VLOOKUP(K375,'BNK Org Sheet'!$F$2:$I$464,4,FALSE())*1000</f>
        <v>3160000</v>
      </c>
      <c r="AC375" s="30" t="n">
        <f aca="false">VLOOKUP(K375,'NG Summary by Day'!$AG$20:$AJ$532,4,FALSE())</f>
        <v>6771767.92708409</v>
      </c>
      <c r="AD375" s="85" t="n">
        <f aca="false">AB375-AC375</f>
        <v>-3611767.92708409</v>
      </c>
    </row>
    <row r="376" customFormat="false" ht="12.75" hidden="false" customHeight="false" outlineLevel="0" collapsed="false">
      <c r="A376" s="48" t="n">
        <v>37068</v>
      </c>
      <c r="B376" s="61" t="n">
        <v>78770</v>
      </c>
      <c r="C376" s="61" t="n">
        <v>18235</v>
      </c>
      <c r="D376" s="61" t="n">
        <v>84046</v>
      </c>
      <c r="E376" s="61"/>
      <c r="F376" s="61" t="n">
        <v>26259.1176503827</v>
      </c>
      <c r="G376" s="61" t="n">
        <v>-9792.81587533034</v>
      </c>
      <c r="H376" s="61" t="n">
        <v>29260</v>
      </c>
      <c r="I376" s="61" t="n">
        <v>34000</v>
      </c>
      <c r="J376" s="88" t="n">
        <v>37070</v>
      </c>
      <c r="K376" s="76" t="n">
        <v>37071</v>
      </c>
      <c r="L376" s="83" t="n">
        <f aca="false">(VLOOKUP(K376,$A$3:$D$465,2,FALSE())*1000*-1)</f>
        <v>-67821000</v>
      </c>
      <c r="M376" s="30" t="n">
        <f aca="false">VLOOKUP(K376,'NG Summary by Day'!$L$21:$N$480,3,FALSE())</f>
        <v>-52608517.8084066</v>
      </c>
      <c r="N376" s="82" t="n">
        <f aca="false">L376-M376</f>
        <v>-15212482.1915934</v>
      </c>
      <c r="O376" s="83" t="n">
        <f aca="false">(VLOOKUP(K376,$A$3:$D$465,3,FALSE()))*1000*-1</f>
        <v>-23632000</v>
      </c>
      <c r="P376" s="30" t="n">
        <f aca="false">VLOOKUP(K376,'Power Summary by Day '!$AL$18:$AO$400,3,FALSE())</f>
        <v>-31617954.5555364</v>
      </c>
      <c r="Q376" s="82" t="n">
        <f aca="false">O376-P376</f>
        <v>7985954.5555364</v>
      </c>
      <c r="R376" s="83" t="n">
        <f aca="false">(VLOOKUP(K376,'BNK Org Sheet'!$A$2:$D$464,4,FALSE()))*1000*-1</f>
        <v>-76174000</v>
      </c>
      <c r="S376" s="30" t="n">
        <f aca="false">VLOOKUP(K376,CORP!$A$14:$D4898,3,FALSE())</f>
        <v>-76085388.9162215</v>
      </c>
      <c r="T376" s="84" t="n">
        <f aca="false">R376-S376</f>
        <v>-88611.0837785006</v>
      </c>
      <c r="V376" s="83" t="n">
        <f aca="false">(VLOOKUP(K376,'BNK Org Sheet'!$F$2:$I$464,2,FALSE()))*1000</f>
        <v>26575997.7412358</v>
      </c>
      <c r="W376" s="30" t="n">
        <f aca="false">VLOOKUP(K376,'NG Summary by Day'!$T$20:$W$486,4,FALSE())</f>
        <v>26575997.7412358</v>
      </c>
      <c r="X376" s="85" t="n">
        <f aca="false">V376-W376</f>
        <v>0</v>
      </c>
      <c r="Y376" s="83" t="n">
        <f aca="false">VLOOKUP(K376,'BNK Org Sheet'!$F$2:$I$464,3,FALSE())*1000</f>
        <v>-1530924.89011503</v>
      </c>
      <c r="Z376" s="30" t="n">
        <f aca="false">VLOOKUP(K376,'Power Summary by Day '!$AL$18:$AO$400,4,FALSE())</f>
        <v>-1530924.89011503</v>
      </c>
      <c r="AA376" s="82" t="n">
        <f aca="false">Y376-Z376</f>
        <v>0</v>
      </c>
      <c r="AB376" s="83" t="n">
        <f aca="false">VLOOKUP(K376,'BNK Org Sheet'!$F$2:$I$464,4,FALSE())*1000</f>
        <v>50960000</v>
      </c>
      <c r="AC376" s="30" t="n">
        <f aca="false">VLOOKUP(K376,'NG Summary by Day'!$AG$20:$AJ$532,4,FALSE())</f>
        <v>60606039.575194</v>
      </c>
      <c r="AD376" s="85" t="n">
        <f aca="false">AB376-AC376</f>
        <v>-9646039.575194</v>
      </c>
    </row>
    <row r="377" customFormat="false" ht="12.75" hidden="false" customHeight="false" outlineLevel="0" collapsed="false">
      <c r="A377" s="48" t="n">
        <v>37069</v>
      </c>
      <c r="B377" s="61" t="n">
        <v>49737</v>
      </c>
      <c r="C377" s="61" t="n">
        <v>20414</v>
      </c>
      <c r="D377" s="61" t="n">
        <v>60503</v>
      </c>
      <c r="E377" s="61"/>
      <c r="F377" s="61" t="n">
        <v>66410.5449175363</v>
      </c>
      <c r="G377" s="61" t="n">
        <v>-8452.94501374881</v>
      </c>
      <c r="H377" s="61" t="n">
        <v>60860</v>
      </c>
      <c r="I377" s="61" t="n">
        <v>74000</v>
      </c>
      <c r="J377" s="88" t="n">
        <v>37071</v>
      </c>
      <c r="K377" s="76" t="n">
        <v>37074</v>
      </c>
      <c r="L377" s="83" t="n">
        <f aca="false">(VLOOKUP(K377,$A$3:$D$465,2,FALSE())*1000*-1)</f>
        <v>-75138000</v>
      </c>
      <c r="M377" s="30" t="n">
        <f aca="false">VLOOKUP(K377,'NG Summary by Day'!$L$21:$N$480,3,FALSE())</f>
        <v>-56175139.9133253</v>
      </c>
      <c r="N377" s="82" t="n">
        <f aca="false">L377-M377</f>
        <v>-18962860.0866747</v>
      </c>
      <c r="O377" s="83" t="n">
        <f aca="false">(VLOOKUP(K377,$A$3:$D$465,3,FALSE()))*1000*-1</f>
        <v>-26623000</v>
      </c>
      <c r="P377" s="30" t="n">
        <f aca="false">VLOOKUP(K377,'Power Summary by Day '!$AL$18:$AO$400,3,FALSE())</f>
        <v>-35002401.630654</v>
      </c>
      <c r="Q377" s="82" t="n">
        <f aca="false">O377-P377</f>
        <v>8379401.630654</v>
      </c>
      <c r="R377" s="83" t="n">
        <f aca="false">(VLOOKUP(K377,'BNK Org Sheet'!$A$2:$D$464,4,FALSE()))*1000*-1</f>
        <v>-84859000</v>
      </c>
      <c r="S377" s="30" t="n">
        <f aca="false">VLOOKUP(K377,CORP!$A$14:$D4899,3,FALSE())</f>
        <v>-84779475.2302551</v>
      </c>
      <c r="T377" s="84" t="n">
        <f aca="false">R377-S377</f>
        <v>-79524.7697449029</v>
      </c>
      <c r="V377" s="83" t="n">
        <f aca="false">(VLOOKUP(K377,'BNK Org Sheet'!$F$2:$I$464,2,FALSE()))*1000</f>
        <v>-20515377.4013167</v>
      </c>
      <c r="W377" s="30" t="n">
        <f aca="false">VLOOKUP(K377,'NG Summary by Day'!$T$20:$W$486,4,FALSE())</f>
        <v>-20515377.4013167</v>
      </c>
      <c r="X377" s="85" t="n">
        <f aca="false">V377-W377</f>
        <v>0</v>
      </c>
      <c r="Y377" s="83" t="n">
        <f aca="false">VLOOKUP(K377,'BNK Org Sheet'!$F$2:$I$464,3,FALSE())*1000</f>
        <v>11691408.6081524</v>
      </c>
      <c r="Z377" s="30" t="n">
        <f aca="false">VLOOKUP(K377,'Power Summary by Day '!$AL$18:$AO$400,4,FALSE())</f>
        <v>11691408.6081524</v>
      </c>
      <c r="AA377" s="82" t="n">
        <f aca="false">Y377-Z377</f>
        <v>0</v>
      </c>
      <c r="AB377" s="83" t="n">
        <f aca="false">VLOOKUP(K377,'BNK Org Sheet'!$F$2:$I$464,4,FALSE())*1000</f>
        <v>-6670000</v>
      </c>
      <c r="AC377" s="30" t="n">
        <f aca="false">VLOOKUP(K377,'NG Summary by Day'!$AG$20:$AJ$532,4,FALSE())</f>
        <v>-12596830.7387095</v>
      </c>
      <c r="AD377" s="85" t="n">
        <f aca="false">AB377-AC377</f>
        <v>5926830.7387095</v>
      </c>
    </row>
    <row r="378" customFormat="false" ht="12.75" hidden="false" customHeight="false" outlineLevel="0" collapsed="false">
      <c r="A378" s="48" t="n">
        <v>37070</v>
      </c>
      <c r="B378" s="61" t="n">
        <v>56756</v>
      </c>
      <c r="C378" s="61" t="n">
        <v>22670</v>
      </c>
      <c r="D378" s="61" t="n">
        <v>66764</v>
      </c>
      <c r="E378" s="61"/>
      <c r="F378" s="61" t="n">
        <v>1086.8342107731</v>
      </c>
      <c r="G378" s="61" t="n">
        <v>-85.576125490915</v>
      </c>
      <c r="H378" s="61" t="n">
        <v>3160</v>
      </c>
      <c r="I378" s="61" t="n">
        <v>9000</v>
      </c>
      <c r="J378" s="88" t="n">
        <v>37074</v>
      </c>
      <c r="K378" s="76" t="n">
        <v>37075</v>
      </c>
      <c r="L378" s="83" t="n">
        <f aca="false">(VLOOKUP(K378,$A$3:$D$465,2,FALSE())*1000*-1)</f>
        <v>-80796000</v>
      </c>
      <c r="M378" s="30" t="n">
        <f aca="false">VLOOKUP(K378,'NG Summary by Day'!$L$21:$N$480,3,FALSE())</f>
        <v>-61476518.1500509</v>
      </c>
      <c r="N378" s="82" t="n">
        <f aca="false">L378-M378</f>
        <v>-19319481.8499491</v>
      </c>
      <c r="O378" s="83" t="n">
        <f aca="false">(VLOOKUP(K378,$A$3:$D$465,3,FALSE()))*1000*-1</f>
        <v>-26642000</v>
      </c>
      <c r="P378" s="30" t="n">
        <f aca="false">VLOOKUP(K378,'Power Summary by Day '!$AL$18:$AO$400,3,FALSE())</f>
        <v>-36044908.5178695</v>
      </c>
      <c r="Q378" s="82" t="n">
        <f aca="false">O378-P378</f>
        <v>9402908.5178695</v>
      </c>
      <c r="R378" s="83" t="n">
        <f aca="false">(VLOOKUP(K378,'BNK Org Sheet'!$A$2:$D$464,4,FALSE()))*1000*-1</f>
        <v>-88330000</v>
      </c>
      <c r="S378" s="30" t="n">
        <f aca="false">VLOOKUP(K378,CORP!$A$14:$D4900,3,FALSE())</f>
        <v>-88253359.6003117</v>
      </c>
      <c r="T378" s="84" t="n">
        <f aca="false">R378-S378</f>
        <v>-76640.3996883035</v>
      </c>
      <c r="V378" s="83" t="n">
        <f aca="false">(VLOOKUP(K378,'BNK Org Sheet'!$F$2:$I$464,2,FALSE()))*1000</f>
        <v>-41092087.925501</v>
      </c>
      <c r="W378" s="30" t="n">
        <f aca="false">VLOOKUP(K378,'NG Summary by Day'!$T$20:$W$486,4,FALSE())</f>
        <v>-41092087.925501</v>
      </c>
      <c r="X378" s="85" t="n">
        <f aca="false">V378-W378</f>
        <v>0</v>
      </c>
      <c r="Y378" s="83" t="n">
        <f aca="false">VLOOKUP(K378,'BNK Org Sheet'!$F$2:$I$464,3,FALSE())*1000</f>
        <v>-18007056.8585648</v>
      </c>
      <c r="Z378" s="30" t="n">
        <f aca="false">VLOOKUP(K378,'Power Summary by Day '!$AL$18:$AO$400,4,FALSE())</f>
        <v>-18007056.8585648</v>
      </c>
      <c r="AA378" s="82" t="n">
        <f aca="false">Y378-Z378</f>
        <v>0</v>
      </c>
      <c r="AB378" s="83" t="n">
        <f aca="false">VLOOKUP(K378,'BNK Org Sheet'!$F$2:$I$464,4,FALSE())*1000</f>
        <v>-55530000</v>
      </c>
      <c r="AC378" s="30" t="n">
        <f aca="false">VLOOKUP(K378,'NG Summary by Day'!$AG$20:$AJ$532,4,FALSE())</f>
        <v>-70577430.0356752</v>
      </c>
      <c r="AD378" s="85" t="n">
        <f aca="false">AB378-AC378</f>
        <v>15047430.0356752</v>
      </c>
    </row>
    <row r="379" customFormat="false" ht="12.75" hidden="false" customHeight="false" outlineLevel="0" collapsed="false">
      <c r="A379" s="48" t="n">
        <v>37071</v>
      </c>
      <c r="B379" s="61" t="n">
        <v>67821</v>
      </c>
      <c r="C379" s="61" t="n">
        <v>23632</v>
      </c>
      <c r="D379" s="61" t="n">
        <v>76174</v>
      </c>
      <c r="E379" s="61"/>
      <c r="F379" s="61" t="n">
        <v>26575.9977412358</v>
      </c>
      <c r="G379" s="61" t="n">
        <v>-1530.92489011503</v>
      </c>
      <c r="H379" s="61" t="n">
        <v>50960</v>
      </c>
      <c r="I379" s="61" t="n">
        <v>31000</v>
      </c>
      <c r="J379" s="88" t="n">
        <v>37075</v>
      </c>
      <c r="K379" s="76" t="n">
        <v>37077</v>
      </c>
      <c r="L379" s="83" t="n">
        <f aca="false">(VLOOKUP(K379,$A$3:$D$465,2,FALSE())*1000*-1)</f>
        <v>-57398000</v>
      </c>
      <c r="M379" s="30" t="n">
        <f aca="false">VLOOKUP(K379,'NG Summary by Day'!$L$21:$N$480,3,FALSE())</f>
        <v>-46936321.2743962</v>
      </c>
      <c r="N379" s="82" t="n">
        <f aca="false">L379-M379</f>
        <v>-10461678.7256038</v>
      </c>
      <c r="O379" s="83" t="n">
        <f aca="false">(VLOOKUP(K379,$A$3:$D$465,3,FALSE()))*1000*-1</f>
        <v>-32659000</v>
      </c>
      <c r="P379" s="30" t="n">
        <f aca="false">VLOOKUP(K379,'Power Summary by Day '!$AL$18:$AO$400,3,FALSE())</f>
        <v>-34702335.5920846</v>
      </c>
      <c r="Q379" s="82" t="n">
        <f aca="false">O379-P379</f>
        <v>2043335.5920846</v>
      </c>
      <c r="R379" s="83" t="n">
        <f aca="false">(VLOOKUP(K379,'BNK Org Sheet'!$A$2:$D$464,4,FALSE()))*1000*-1</f>
        <v>-75345000</v>
      </c>
      <c r="S379" s="30" t="n">
        <f aca="false">VLOOKUP(K379,CORP!$A$14:$D4901,3,FALSE())</f>
        <v>-75725559.3563693</v>
      </c>
      <c r="T379" s="84" t="n">
        <f aca="false">R379-S379</f>
        <v>380559.356369302</v>
      </c>
      <c r="V379" s="83" t="n">
        <f aca="false">(VLOOKUP(K379,'BNK Org Sheet'!$F$2:$I$464,2,FALSE()))*1000</f>
        <v>15192986.6959287</v>
      </c>
      <c r="W379" s="30" t="n">
        <f aca="false">VLOOKUP(K379,'NG Summary by Day'!$T$20:$W$486,4,FALSE())</f>
        <v>15192986.6959287</v>
      </c>
      <c r="X379" s="85" t="n">
        <f aca="false">V379-W379</f>
        <v>0</v>
      </c>
      <c r="Y379" s="83" t="n">
        <f aca="false">VLOOKUP(K379,'BNK Org Sheet'!$F$2:$I$464,3,FALSE())*1000</f>
        <v>-12390552.1073238</v>
      </c>
      <c r="Z379" s="30" t="n">
        <f aca="false">VLOOKUP(K379,'Power Summary by Day '!$AL$18:$AO$400,4,FALSE())</f>
        <v>-12390552.1073238</v>
      </c>
      <c r="AA379" s="82" t="n">
        <f aca="false">Y379-Z379</f>
        <v>0</v>
      </c>
      <c r="AB379" s="83" t="n">
        <f aca="false">VLOOKUP(K379,'BNK Org Sheet'!$F$2:$I$464,4,FALSE())*1000</f>
        <v>-2030000</v>
      </c>
      <c r="AC379" s="30" t="n">
        <f aca="false">VLOOKUP(K379,'NG Summary by Day'!$AG$20:$AJ$532,4,FALSE())</f>
        <v>567075.494058274</v>
      </c>
      <c r="AD379" s="85" t="n">
        <f aca="false">AB379-AC379</f>
        <v>-2597075.49405827</v>
      </c>
    </row>
    <row r="380" customFormat="false" ht="12.75" hidden="false" customHeight="false" outlineLevel="0" collapsed="false">
      <c r="A380" s="48" t="n">
        <v>37074</v>
      </c>
      <c r="B380" s="61" t="n">
        <v>75138</v>
      </c>
      <c r="C380" s="61" t="n">
        <v>26623</v>
      </c>
      <c r="D380" s="61" t="n">
        <v>84859</v>
      </c>
      <c r="E380" s="61"/>
      <c r="F380" s="61" t="n">
        <v>-20515.3774013167</v>
      </c>
      <c r="G380" s="61" t="n">
        <v>11691.4086081524</v>
      </c>
      <c r="H380" s="61" t="n">
        <v>-6670</v>
      </c>
      <c r="I380" s="61" t="n">
        <v>-16000</v>
      </c>
      <c r="J380" s="88" t="n">
        <v>37077</v>
      </c>
      <c r="K380" s="76" t="n">
        <v>37078</v>
      </c>
      <c r="L380" s="83" t="n">
        <f aca="false">(VLOOKUP(K380,$A$3:$D$465,2,FALSE())*1000*-1)</f>
        <v>-67115000</v>
      </c>
      <c r="M380" s="30" t="n">
        <f aca="false">VLOOKUP(K380,'NG Summary by Day'!$L$21:$N$480,3,FALSE())</f>
        <v>-43690201.87358</v>
      </c>
      <c r="N380" s="82" t="n">
        <f aca="false">L380-M380</f>
        <v>-23424798.12642</v>
      </c>
      <c r="O380" s="83" t="n">
        <f aca="false">(VLOOKUP(K380,$A$3:$D$465,3,FALSE()))*1000*-1</f>
        <v>-26847000</v>
      </c>
      <c r="P380" s="30" t="n">
        <f aca="false">VLOOKUP(K380,'Power Summary by Day '!$AL$18:$AO$400,3,FALSE())</f>
        <v>-38013838.6263333</v>
      </c>
      <c r="Q380" s="82" t="n">
        <f aca="false">O380-P380</f>
        <v>11166838.6263333</v>
      </c>
      <c r="R380" s="83" t="n">
        <f aca="false">(VLOOKUP(K380,'BNK Org Sheet'!$A$2:$D$464,4,FALSE()))*1000*-1</f>
        <v>-78262000</v>
      </c>
      <c r="S380" s="30" t="n">
        <f aca="false">VLOOKUP(K380,CORP!$A$14:$D4902,3,FALSE())</f>
        <v>-78174505.7011582</v>
      </c>
      <c r="T380" s="84" t="n">
        <f aca="false">R380-S380</f>
        <v>-87494.2988418043</v>
      </c>
      <c r="V380" s="83" t="n">
        <f aca="false">(VLOOKUP(K380,'BNK Org Sheet'!$F$2:$I$464,2,FALSE()))*1000</f>
        <v>9670626.90227022</v>
      </c>
      <c r="W380" s="30" t="n">
        <f aca="false">VLOOKUP(K380,'NG Summary by Day'!$T$20:$W$486,4,FALSE())</f>
        <v>9670626.90227022</v>
      </c>
      <c r="X380" s="85" t="n">
        <f aca="false">V380-W380</f>
        <v>0</v>
      </c>
      <c r="Y380" s="83" t="n">
        <f aca="false">VLOOKUP(K380,'BNK Org Sheet'!$F$2:$I$464,3,FALSE())*1000</f>
        <v>-26368211.7675619</v>
      </c>
      <c r="Z380" s="30" t="n">
        <f aca="false">VLOOKUP(K380,'Power Summary by Day '!$AL$18:$AO$400,4,FALSE())</f>
        <v>-26368211.7675619</v>
      </c>
      <c r="AA380" s="82" t="n">
        <f aca="false">Y380-Z380</f>
        <v>0</v>
      </c>
      <c r="AB380" s="83" t="n">
        <f aca="false">VLOOKUP(K380,'BNK Org Sheet'!$F$2:$I$464,4,FALSE())*1000</f>
        <v>-13770000</v>
      </c>
      <c r="AC380" s="30" t="n">
        <f aca="false">VLOOKUP(K380,'NG Summary by Day'!$AG$20:$AJ$532,4,FALSE())</f>
        <v>-15217961.5048797</v>
      </c>
      <c r="AD380" s="85" t="n">
        <f aca="false">AB380-AC380</f>
        <v>1447961.5048797</v>
      </c>
    </row>
    <row r="381" customFormat="false" ht="12.75" hidden="false" customHeight="false" outlineLevel="0" collapsed="false">
      <c r="A381" s="48" t="n">
        <v>37075</v>
      </c>
      <c r="B381" s="61" t="n">
        <v>80796</v>
      </c>
      <c r="C381" s="61" t="n">
        <v>26642</v>
      </c>
      <c r="D381" s="61" t="n">
        <v>88330</v>
      </c>
      <c r="E381" s="61"/>
      <c r="F381" s="61" t="n">
        <v>-41092.087925501</v>
      </c>
      <c r="G381" s="61" t="n">
        <v>-18007.0568585648</v>
      </c>
      <c r="H381" s="61" t="n">
        <v>-55530</v>
      </c>
      <c r="I381" s="61" t="n">
        <v>-22000</v>
      </c>
      <c r="J381" s="88" t="n">
        <v>37078</v>
      </c>
      <c r="K381" s="76" t="n">
        <v>37081</v>
      </c>
      <c r="L381" s="83" t="n">
        <f aca="false">(VLOOKUP(K381,$A$3:$D$465,2,FALSE())*1000*-1)</f>
        <v>-60575000</v>
      </c>
      <c r="M381" s="30" t="n">
        <f aca="false">VLOOKUP(K381,'NG Summary by Day'!$L$21:$N$480,3,FALSE())</f>
        <v>-36654361.6073854</v>
      </c>
      <c r="N381" s="82" t="n">
        <f aca="false">L381-M381</f>
        <v>-23920638.3926146</v>
      </c>
      <c r="O381" s="83" t="n">
        <f aca="false">(VLOOKUP(K381,$A$3:$D$465,3,FALSE()))*1000*-1</f>
        <v>-29657000</v>
      </c>
      <c r="P381" s="30" t="n">
        <f aca="false">VLOOKUP(K381,'Power Summary by Day '!$AL$18:$AO$400,3,FALSE())</f>
        <v>-37144769.9941318</v>
      </c>
      <c r="Q381" s="82" t="n">
        <f aca="false">O381-P381</f>
        <v>7487769.9941318</v>
      </c>
      <c r="R381" s="83" t="n">
        <f aca="false">(VLOOKUP(K381,'BNK Org Sheet'!$A$2:$D$464,4,FALSE()))*1000*-1</f>
        <v>-107161000</v>
      </c>
      <c r="S381" s="30" t="n">
        <f aca="false">VLOOKUP(K381,CORP!$A$14:$D4903,3,FALSE())</f>
        <v>-107097386.80773</v>
      </c>
      <c r="T381" s="84" t="n">
        <f aca="false">R381-S381</f>
        <v>-63613.1922699958</v>
      </c>
      <c r="V381" s="83" t="n">
        <f aca="false">(VLOOKUP(K381,'BNK Org Sheet'!$F$2:$I$464,2,FALSE()))*1000</f>
        <v>5518193.41370881</v>
      </c>
      <c r="W381" s="30" t="n">
        <f aca="false">VLOOKUP(K381,'NG Summary by Day'!$T$20:$W$486,4,FALSE())</f>
        <v>5518193.41370881</v>
      </c>
      <c r="X381" s="85" t="n">
        <f aca="false">V381-W381</f>
        <v>0</v>
      </c>
      <c r="Y381" s="83" t="n">
        <f aca="false">VLOOKUP(K381,'BNK Org Sheet'!$F$2:$I$464,3,FALSE())*1000</f>
        <v>8877870.75280612</v>
      </c>
      <c r="Z381" s="30" t="n">
        <f aca="false">VLOOKUP(K381,'Power Summary by Day '!$AL$18:$AO$400,4,FALSE())</f>
        <v>8877870.75280612</v>
      </c>
      <c r="AA381" s="82" t="n">
        <f aca="false">Y381-Z381</f>
        <v>0</v>
      </c>
      <c r="AB381" s="83" t="n">
        <f aca="false">VLOOKUP(K381,'BNK Org Sheet'!$F$2:$I$464,4,FALSE())*1000</f>
        <v>5400000</v>
      </c>
      <c r="AC381" s="30" t="n">
        <f aca="false">VLOOKUP(K381,'NG Summary by Day'!$AG$20:$AJ$532,4,FALSE())</f>
        <v>2571075.79297741</v>
      </c>
      <c r="AD381" s="85" t="n">
        <f aca="false">AB381-AC381</f>
        <v>2828924.20702259</v>
      </c>
    </row>
    <row r="382" customFormat="false" ht="12.75" hidden="false" customHeight="false" outlineLevel="0" collapsed="false">
      <c r="A382" s="48" t="n">
        <v>37077</v>
      </c>
      <c r="B382" s="61" t="n">
        <v>57398</v>
      </c>
      <c r="C382" s="61" t="n">
        <v>32659</v>
      </c>
      <c r="D382" s="61" t="n">
        <v>75345</v>
      </c>
      <c r="E382" s="61"/>
      <c r="F382" s="61" t="n">
        <v>15192.9866959287</v>
      </c>
      <c r="G382" s="61" t="n">
        <v>-12390.5521073238</v>
      </c>
      <c r="H382" s="61" t="n">
        <v>-2030</v>
      </c>
      <c r="I382" s="61" t="n">
        <v>17000</v>
      </c>
      <c r="J382" s="88" t="n">
        <v>37081</v>
      </c>
      <c r="K382" s="76" t="n">
        <v>37082</v>
      </c>
      <c r="L382" s="83" t="n">
        <f aca="false">(VLOOKUP(K382,$A$3:$D$465,2,FALSE())*1000*-1)</f>
        <v>-58671000</v>
      </c>
      <c r="M382" s="30" t="n">
        <f aca="false">VLOOKUP(K382,'NG Summary by Day'!$L$21:$N$480,3,FALSE())</f>
        <v>-39562064.1695568</v>
      </c>
      <c r="N382" s="82" t="n">
        <f aca="false">L382-M382</f>
        <v>-19108935.8304432</v>
      </c>
      <c r="O382" s="83" t="n">
        <f aca="false">(VLOOKUP(K382,$A$3:$D$465,3,FALSE()))*1000*-1</f>
        <v>-32910000</v>
      </c>
      <c r="P382" s="30" t="n">
        <f aca="false">VLOOKUP(K382,'Power Summary by Day '!$AL$18:$AO$400,3,FALSE())</f>
        <v>-41405393.9875018</v>
      </c>
      <c r="Q382" s="82" t="n">
        <f aca="false">O382-P382</f>
        <v>8495393.9875018</v>
      </c>
      <c r="R382" s="83" t="n">
        <f aca="false">(VLOOKUP(K382,'BNK Org Sheet'!$A$2:$D$464,4,FALSE()))*1000*-1</f>
        <v>-79619000</v>
      </c>
      <c r="S382" s="30" t="n">
        <f aca="false">VLOOKUP(K382,CORP!$A$14:$D4904,3,FALSE())</f>
        <v>-79261304.3993834</v>
      </c>
      <c r="T382" s="84" t="n">
        <f aca="false">R382-S382</f>
        <v>-357695.600616604</v>
      </c>
      <c r="V382" s="83" t="n">
        <f aca="false">(VLOOKUP(K382,'BNK Org Sheet'!$F$2:$I$464,2,FALSE()))*1000</f>
        <v>-15114398.7538639</v>
      </c>
      <c r="W382" s="30" t="n">
        <f aca="false">VLOOKUP(K382,'NG Summary by Day'!$T$20:$W$486,4,FALSE())</f>
        <v>-15114398.7538639</v>
      </c>
      <c r="X382" s="85" t="n">
        <f aca="false">V382-W382</f>
        <v>0</v>
      </c>
      <c r="Y382" s="83" t="n">
        <f aca="false">VLOOKUP(K382,'BNK Org Sheet'!$F$2:$I$464,3,FALSE())*1000</f>
        <v>-7502102.58204865</v>
      </c>
      <c r="Z382" s="30" t="n">
        <f aca="false">VLOOKUP(K382,'Power Summary by Day '!$AL$18:$AO$400,4,FALSE())</f>
        <v>-7502102.58204865</v>
      </c>
      <c r="AA382" s="82" t="n">
        <f aca="false">Y382-Z382</f>
        <v>0</v>
      </c>
      <c r="AB382" s="83" t="n">
        <f aca="false">VLOOKUP(K382,'BNK Org Sheet'!$F$2:$I$464,4,FALSE())*1000</f>
        <v>-21610000</v>
      </c>
      <c r="AC382" s="30" t="n">
        <f aca="false">VLOOKUP(K382,'NG Summary by Day'!$AG$20:$AJ$532,4,FALSE())</f>
        <v>-31552649.7372958</v>
      </c>
      <c r="AD382" s="85" t="n">
        <f aca="false">AB382-AC382</f>
        <v>9942649.7372958</v>
      </c>
    </row>
    <row r="383" customFormat="false" ht="12.75" hidden="false" customHeight="false" outlineLevel="0" collapsed="false">
      <c r="A383" s="48" t="n">
        <v>37078</v>
      </c>
      <c r="B383" s="61" t="n">
        <v>67115</v>
      </c>
      <c r="C383" s="61" t="n">
        <v>26847</v>
      </c>
      <c r="D383" s="61" t="n">
        <v>78262</v>
      </c>
      <c r="E383" s="61"/>
      <c r="F383" s="61" t="n">
        <v>9670.62690227022</v>
      </c>
      <c r="G383" s="61" t="n">
        <v>-26368.2117675619</v>
      </c>
      <c r="H383" s="61" t="n">
        <v>-13770</v>
      </c>
      <c r="I383" s="61" t="n">
        <v>10000</v>
      </c>
      <c r="J383" s="88" t="n">
        <v>37082</v>
      </c>
      <c r="K383" s="76" t="n">
        <v>37083</v>
      </c>
      <c r="L383" s="83" t="n">
        <f aca="false">(VLOOKUP(K383,$A$3:$D$465,2,FALSE())*1000*-1)</f>
        <v>-69664000</v>
      </c>
      <c r="M383" s="30" t="n">
        <f aca="false">VLOOKUP(K383,'NG Summary by Day'!$L$21:$N$480,3,FALSE())</f>
        <v>-45884538.4668257</v>
      </c>
      <c r="N383" s="82" t="n">
        <f aca="false">L383-M383</f>
        <v>-23779461.5331743</v>
      </c>
      <c r="O383" s="83" t="n">
        <f aca="false">(VLOOKUP(K383,$A$3:$D$465,3,FALSE()))*1000*-1</f>
        <v>-46039000</v>
      </c>
      <c r="P383" s="30" t="n">
        <f aca="false">VLOOKUP(K383,'Power Summary by Day '!$AL$18:$AO$400,3,FALSE())</f>
        <v>-41483140.3198701</v>
      </c>
      <c r="Q383" s="82" t="n">
        <f aca="false">O383-P383</f>
        <v>-4555859.6801299</v>
      </c>
      <c r="R383" s="83" t="n">
        <f aca="false">(VLOOKUP(K383,'BNK Org Sheet'!$A$2:$D$464,4,FALSE()))*1000*-1</f>
        <v>-87490000</v>
      </c>
      <c r="S383" s="30" t="n">
        <f aca="false">VLOOKUP(K383,CORP!$A$14:$D4905,3,FALSE())</f>
        <v>-87420611.5771464</v>
      </c>
      <c r="T383" s="84" t="n">
        <f aca="false">R383-S383</f>
        <v>-69388.422853604</v>
      </c>
      <c r="V383" s="83" t="n">
        <f aca="false">(VLOOKUP(K383,'BNK Org Sheet'!$F$2:$I$464,2,FALSE()))*1000</f>
        <v>-21126422.701551</v>
      </c>
      <c r="W383" s="30" t="n">
        <f aca="false">VLOOKUP(K383,'NG Summary by Day'!$T$20:$W$486,4,FALSE())</f>
        <v>-21126422.701551</v>
      </c>
      <c r="X383" s="85" t="n">
        <f aca="false">V383-W383</f>
        <v>0</v>
      </c>
      <c r="Y383" s="83" t="n">
        <f aca="false">VLOOKUP(K383,'BNK Org Sheet'!$F$2:$I$464,3,FALSE())*1000</f>
        <v>23136965.2053959</v>
      </c>
      <c r="Z383" s="30" t="n">
        <f aca="false">VLOOKUP(K383,'Power Summary by Day '!$AL$18:$AO$400,4,FALSE())</f>
        <v>23136965.2053959</v>
      </c>
      <c r="AA383" s="82" t="n">
        <f aca="false">Y383-Z383</f>
        <v>0</v>
      </c>
      <c r="AB383" s="83" t="n">
        <f aca="false">VLOOKUP(K383,'BNK Org Sheet'!$F$2:$I$464,4,FALSE())*1000</f>
        <v>-4640000</v>
      </c>
      <c r="AC383" s="30" t="n">
        <f aca="false">VLOOKUP(K383,'NG Summary by Day'!$AG$20:$AJ$532,4,FALSE())</f>
        <v>-5492479.45023952</v>
      </c>
      <c r="AD383" s="85" t="n">
        <f aca="false">AB383-AC383</f>
        <v>852479.450239521</v>
      </c>
    </row>
    <row r="384" customFormat="false" ht="12.75" hidden="false" customHeight="false" outlineLevel="0" collapsed="false">
      <c r="A384" s="48" t="n">
        <v>37081</v>
      </c>
      <c r="B384" s="61" t="n">
        <v>60575</v>
      </c>
      <c r="C384" s="61" t="n">
        <v>29657</v>
      </c>
      <c r="D384" s="61" t="n">
        <v>107161</v>
      </c>
      <c r="E384" s="61"/>
      <c r="F384" s="61" t="n">
        <v>5518.19341370881</v>
      </c>
      <c r="G384" s="61" t="n">
        <v>8877.87075280612</v>
      </c>
      <c r="H384" s="61" t="n">
        <v>5400</v>
      </c>
      <c r="I384" s="61" t="n">
        <v>11000</v>
      </c>
      <c r="J384" s="88" t="n">
        <v>37083</v>
      </c>
      <c r="K384" s="76" t="n">
        <v>37084</v>
      </c>
      <c r="L384" s="83" t="n">
        <f aca="false">(VLOOKUP(K384,$A$3:$D$465,2,FALSE())*1000*-1)</f>
        <v>-62789000</v>
      </c>
      <c r="M384" s="30" t="n">
        <f aca="false">VLOOKUP(K384,'NG Summary by Day'!$L$21:$N$480,3,FALSE())</f>
        <v>-41149801.0973995</v>
      </c>
      <c r="N384" s="82" t="n">
        <f aca="false">L384-M384</f>
        <v>-21639198.9026005</v>
      </c>
      <c r="O384" s="83" t="n">
        <f aca="false">(VLOOKUP(K384,$A$3:$D$465,3,FALSE()))*1000*-1</f>
        <v>-46481000</v>
      </c>
      <c r="P384" s="30" t="n">
        <f aca="false">VLOOKUP(K384,'Power Summary by Day '!$AL$18:$AO$400,3,FALSE())</f>
        <v>-41965025.2801288</v>
      </c>
      <c r="Q384" s="82" t="n">
        <f aca="false">O384-P384</f>
        <v>-4515974.7198712</v>
      </c>
      <c r="R384" s="83" t="n">
        <f aca="false">(VLOOKUP(K384,'BNK Org Sheet'!$A$2:$D$464,4,FALSE()))*1000*-1</f>
        <v>-96416000</v>
      </c>
      <c r="S384" s="30" t="n">
        <f aca="false">VLOOKUP(K384,CORP!$A$14:$D4906,3,FALSE())</f>
        <v>-96352066.2032892</v>
      </c>
      <c r="T384" s="84" t="n">
        <f aca="false">R384-S384</f>
        <v>-63933.7967108041</v>
      </c>
      <c r="V384" s="83" t="n">
        <f aca="false">(VLOOKUP(K384,'BNK Org Sheet'!$F$2:$I$464,2,FALSE()))*1000</f>
        <v>-15099229.90994</v>
      </c>
      <c r="W384" s="30" t="n">
        <f aca="false">VLOOKUP(K384,'NG Summary by Day'!$T$20:$W$486,4,FALSE())</f>
        <v>-15099229.90994</v>
      </c>
      <c r="X384" s="85" t="n">
        <f aca="false">V384-W384</f>
        <v>0</v>
      </c>
      <c r="Y384" s="83" t="n">
        <f aca="false">VLOOKUP(K384,'BNK Org Sheet'!$F$2:$I$464,3,FALSE())*1000</f>
        <v>-3770074.37101925</v>
      </c>
      <c r="Z384" s="30" t="n">
        <f aca="false">VLOOKUP(K384,'Power Summary by Day '!$AL$18:$AO$400,4,FALSE())</f>
        <v>-3770074.37101925</v>
      </c>
      <c r="AA384" s="82" t="n">
        <f aca="false">Y384-Z384</f>
        <v>0</v>
      </c>
      <c r="AB384" s="83" t="n">
        <f aca="false">VLOOKUP(K384,'BNK Org Sheet'!$F$2:$I$464,4,FALSE())*1000</f>
        <v>-23680000</v>
      </c>
      <c r="AC384" s="30" t="n">
        <f aca="false">VLOOKUP(K384,'NG Summary by Day'!$AG$20:$AJ$532,4,FALSE())</f>
        <v>-10049124.0290926</v>
      </c>
      <c r="AD384" s="85" t="n">
        <f aca="false">AB384-AC384</f>
        <v>-13630875.9709074</v>
      </c>
    </row>
    <row r="385" customFormat="false" ht="12.75" hidden="false" customHeight="false" outlineLevel="0" collapsed="false">
      <c r="A385" s="48" t="n">
        <v>37082</v>
      </c>
      <c r="B385" s="61" t="n">
        <v>58671</v>
      </c>
      <c r="C385" s="61" t="n">
        <v>32910</v>
      </c>
      <c r="D385" s="61" t="n">
        <v>79619</v>
      </c>
      <c r="E385" s="61"/>
      <c r="F385" s="61" t="n">
        <v>-15114.3987538639</v>
      </c>
      <c r="G385" s="61" t="n">
        <v>-7502.10258204865</v>
      </c>
      <c r="H385" s="61" t="n">
        <v>-21610</v>
      </c>
      <c r="I385" s="61" t="n">
        <v>-34000</v>
      </c>
      <c r="J385" s="88" t="n">
        <v>37084</v>
      </c>
      <c r="K385" s="76" t="n">
        <v>37085</v>
      </c>
      <c r="L385" s="83" t="n">
        <f aca="false">(VLOOKUP(K385,$A$3:$D$465,2,FALSE())*1000*-1)</f>
        <v>-45372000</v>
      </c>
      <c r="M385" s="30" t="n">
        <f aca="false">VLOOKUP(K385,'NG Summary by Day'!$L$21:$N$480,3,FALSE())</f>
        <v>-28107605.6148768</v>
      </c>
      <c r="N385" s="82" t="n">
        <f aca="false">L385-M385</f>
        <v>-17264394.3851232</v>
      </c>
      <c r="O385" s="83" t="n">
        <f aca="false">(VLOOKUP(K385,$A$3:$D$465,3,FALSE()))*1000*-1</f>
        <v>-44338000</v>
      </c>
      <c r="P385" s="30" t="n">
        <f aca="false">VLOOKUP(K385,'Power Summary by Day '!$AL$18:$AO$400,3,FALSE())</f>
        <v>-37970927.5168863</v>
      </c>
      <c r="Q385" s="82" t="n">
        <f aca="false">O385-P385</f>
        <v>-6367072.4831137</v>
      </c>
      <c r="R385" s="83" t="n">
        <f aca="false">(VLOOKUP(K385,'BNK Org Sheet'!$A$2:$D$464,4,FALSE()))*1000*-1</f>
        <v>-80863000</v>
      </c>
      <c r="S385" s="30" t="n">
        <f aca="false">VLOOKUP(K385,CORP!$A$14:$D4907,3,FALSE())</f>
        <v>-79987781.923465</v>
      </c>
      <c r="T385" s="84" t="n">
        <f aca="false">R385-S385</f>
        <v>-875218.076535001</v>
      </c>
      <c r="V385" s="83" t="n">
        <f aca="false">(VLOOKUP(K385,'BNK Org Sheet'!$F$2:$I$464,2,FALSE()))*1000</f>
        <v>17455884.7106342</v>
      </c>
      <c r="W385" s="30" t="n">
        <f aca="false">VLOOKUP(K385,'NG Summary by Day'!$T$20:$W$486,4,FALSE())</f>
        <v>17455884.7106342</v>
      </c>
      <c r="X385" s="85" t="n">
        <f aca="false">V385-W385</f>
        <v>0</v>
      </c>
      <c r="Y385" s="83" t="n">
        <f aca="false">VLOOKUP(K385,'BNK Org Sheet'!$F$2:$I$464,3,FALSE())*1000</f>
        <v>27858046.9677615</v>
      </c>
      <c r="Z385" s="30" t="n">
        <f aca="false">VLOOKUP(K385,'Power Summary by Day '!$AL$18:$AO$400,4,FALSE())</f>
        <v>27858046.9677615</v>
      </c>
      <c r="AA385" s="82" t="n">
        <f aca="false">Y385-Z385</f>
        <v>0</v>
      </c>
      <c r="AB385" s="83" t="n">
        <f aca="false">VLOOKUP(K385,'BNK Org Sheet'!$F$2:$I$464,4,FALSE())*1000</f>
        <v>45090000</v>
      </c>
      <c r="AC385" s="30" t="n">
        <f aca="false">VLOOKUP(K385,'NG Summary by Day'!$AG$20:$AJ$532,4,FALSE())</f>
        <v>-42553166.4512849</v>
      </c>
      <c r="AD385" s="85" t="n">
        <f aca="false">AB385-AC385</f>
        <v>87643166.4512849</v>
      </c>
    </row>
    <row r="386" customFormat="false" ht="12.75" hidden="false" customHeight="false" outlineLevel="0" collapsed="false">
      <c r="A386" s="48" t="n">
        <v>37083</v>
      </c>
      <c r="B386" s="61" t="n">
        <v>69664</v>
      </c>
      <c r="C386" s="61" t="n">
        <v>46039</v>
      </c>
      <c r="D386" s="61" t="n">
        <v>87490</v>
      </c>
      <c r="E386" s="61"/>
      <c r="F386" s="61" t="n">
        <v>-21126.422701551</v>
      </c>
      <c r="G386" s="61" t="n">
        <v>23136.9652053959</v>
      </c>
      <c r="H386" s="61" t="n">
        <v>-4640</v>
      </c>
      <c r="I386" s="61" t="n">
        <v>-23000</v>
      </c>
      <c r="J386" s="88" t="n">
        <v>37085</v>
      </c>
      <c r="K386" s="76" t="n">
        <v>37088</v>
      </c>
      <c r="L386" s="83" t="n">
        <f aca="false">(VLOOKUP(K386,$A$3:$D$465,2,FALSE())*1000*-1)</f>
        <v>-34314000</v>
      </c>
      <c r="M386" s="30" t="n">
        <f aca="false">VLOOKUP(K386,'NG Summary by Day'!$L$21:$N$480,3,FALSE())</f>
        <v>-19678194.8311596</v>
      </c>
      <c r="N386" s="82" t="n">
        <f aca="false">L386-M386</f>
        <v>-14635805.1688404</v>
      </c>
      <c r="O386" s="83" t="n">
        <f aca="false">(VLOOKUP(K386,$A$3:$D$465,3,FALSE()))*1000*-1</f>
        <v>-40604000</v>
      </c>
      <c r="P386" s="30" t="n">
        <f aca="false">VLOOKUP(K386,'Power Summary by Day '!$AL$18:$AO$400,3,FALSE())</f>
        <v>-35302073.4425315</v>
      </c>
      <c r="Q386" s="82" t="n">
        <f aca="false">O386-P386</f>
        <v>-5301926.5574685</v>
      </c>
      <c r="R386" s="83" t="n">
        <f aca="false">(VLOOKUP(K386,'BNK Org Sheet'!$A$2:$D$464,4,FALSE()))*1000*-1</f>
        <v>-69568000</v>
      </c>
      <c r="S386" s="30" t="n">
        <f aca="false">VLOOKUP(K386,CORP!$A$14:$D4908,3,FALSE())</f>
        <v>-69105277.5848313</v>
      </c>
      <c r="T386" s="84" t="n">
        <f aca="false">R386-S386</f>
        <v>-462722.415168703</v>
      </c>
      <c r="V386" s="83" t="n">
        <f aca="false">(VLOOKUP(K386,'BNK Org Sheet'!$F$2:$I$464,2,FALSE()))*1000</f>
        <v>34435001.6611165</v>
      </c>
      <c r="W386" s="30" t="n">
        <f aca="false">VLOOKUP(K386,'NG Summary by Day'!$T$20:$W$486,4,FALSE())</f>
        <v>34435001.6611165</v>
      </c>
      <c r="X386" s="85" t="n">
        <f aca="false">V386-W386</f>
        <v>0</v>
      </c>
      <c r="Y386" s="83" t="n">
        <f aca="false">VLOOKUP(K386,'BNK Org Sheet'!$F$2:$I$464,3,FALSE())*1000</f>
        <v>28737747.1509147</v>
      </c>
      <c r="Z386" s="30" t="n">
        <f aca="false">VLOOKUP(K386,'Power Summary by Day '!$AL$18:$AO$400,4,FALSE())</f>
        <v>28737747.1509147</v>
      </c>
      <c r="AA386" s="82" t="n">
        <f aca="false">Y386-Z386</f>
        <v>0</v>
      </c>
      <c r="AB386" s="83" t="n">
        <f aca="false">VLOOKUP(K386,'BNK Org Sheet'!$F$2:$I$464,4,FALSE())*1000</f>
        <v>70990000</v>
      </c>
      <c r="AC386" s="30" t="n">
        <f aca="false">VLOOKUP(K386,'NG Summary by Day'!$AG$20:$AJ$532,4,FALSE())</f>
        <v>116137452.005554</v>
      </c>
      <c r="AD386" s="85" t="n">
        <f aca="false">AB386-AC386</f>
        <v>-45147452.005554</v>
      </c>
    </row>
    <row r="387" customFormat="false" ht="12.75" hidden="false" customHeight="false" outlineLevel="0" collapsed="false">
      <c r="A387" s="48" t="n">
        <v>37084</v>
      </c>
      <c r="B387" s="61" t="n">
        <v>62789</v>
      </c>
      <c r="C387" s="61" t="n">
        <v>46481</v>
      </c>
      <c r="D387" s="61" t="n">
        <v>96416</v>
      </c>
      <c r="E387" s="61"/>
      <c r="F387" s="61" t="n">
        <v>-15099.22990994</v>
      </c>
      <c r="G387" s="61" t="n">
        <v>-3770.07437101925</v>
      </c>
      <c r="H387" s="61" t="n">
        <v>-23680</v>
      </c>
      <c r="I387" s="61" t="n">
        <v>-21000</v>
      </c>
      <c r="J387" s="88" t="n">
        <v>37088</v>
      </c>
      <c r="K387" s="76" t="n">
        <v>37089</v>
      </c>
      <c r="L387" s="83" t="n">
        <f aca="false">(VLOOKUP(K387,$A$3:$D$465,2,FALSE())*1000*-1)</f>
        <v>-23698000</v>
      </c>
      <c r="M387" s="30" t="n">
        <f aca="false">VLOOKUP(K387,'NG Summary by Day'!$L$21:$N$480,3,FALSE())</f>
        <v>-16871544.7569447</v>
      </c>
      <c r="N387" s="82" t="n">
        <f aca="false">L387-M387</f>
        <v>-6826455.2430553</v>
      </c>
      <c r="O387" s="83" t="n">
        <f aca="false">(VLOOKUP(K387,$A$3:$D$465,3,FALSE()))*1000*-1</f>
        <v>-42699000</v>
      </c>
      <c r="P387" s="30" t="n">
        <f aca="false">VLOOKUP(K387,'Power Summary by Day '!$AL$18:$AO$400,3,FALSE())</f>
        <v>-31895063.257336</v>
      </c>
      <c r="Q387" s="82" t="n">
        <f aca="false">O387-P387</f>
        <v>-10803936.742664</v>
      </c>
      <c r="R387" s="83" t="n">
        <f aca="false">(VLOOKUP(K387,'BNK Org Sheet'!$A$2:$D$464,4,FALSE()))*1000*-1</f>
        <v>-60298000</v>
      </c>
      <c r="S387" s="30" t="n">
        <f aca="false">VLOOKUP(K387,CORP!$A$14:$D4909,3,FALSE())</f>
        <v>-60199610.1860958</v>
      </c>
      <c r="T387" s="84" t="n">
        <f aca="false">R387-S387</f>
        <v>-98389.813904196</v>
      </c>
      <c r="V387" s="83" t="n">
        <f aca="false">(VLOOKUP(K387,'BNK Org Sheet'!$F$2:$I$464,2,FALSE()))*1000</f>
        <v>2278421.92338528</v>
      </c>
      <c r="W387" s="30" t="n">
        <f aca="false">VLOOKUP(K387,'NG Summary by Day'!$T$20:$W$486,4,FALSE())</f>
        <v>2278421.92338528</v>
      </c>
      <c r="X387" s="85" t="n">
        <f aca="false">V387-W387</f>
        <v>0</v>
      </c>
      <c r="Y387" s="83" t="n">
        <f aca="false">VLOOKUP(K387,'BNK Org Sheet'!$F$2:$I$464,3,FALSE())*1000</f>
        <v>-3986266.10355187</v>
      </c>
      <c r="Z387" s="30" t="n">
        <f aca="false">VLOOKUP(K387,'Power Summary by Day '!$AL$18:$AO$400,4,FALSE())</f>
        <v>-3986266.10355187</v>
      </c>
      <c r="AA387" s="82" t="n">
        <f aca="false">Y387-Z387</f>
        <v>0</v>
      </c>
      <c r="AB387" s="83" t="n">
        <f aca="false">VLOOKUP(K387,'BNK Org Sheet'!$F$2:$I$464,4,FALSE())*1000</f>
        <v>-19740000</v>
      </c>
      <c r="AC387" s="30" t="n">
        <f aca="false">VLOOKUP(K387,'NG Summary by Day'!$AG$20:$AJ$532,4,FALSE())</f>
        <v>1348654.66445059</v>
      </c>
      <c r="AD387" s="85" t="n">
        <f aca="false">AB387-AC387</f>
        <v>-21088654.6644506</v>
      </c>
    </row>
    <row r="388" customFormat="false" ht="12.75" hidden="false" customHeight="false" outlineLevel="0" collapsed="false">
      <c r="A388" s="48" t="n">
        <v>37085</v>
      </c>
      <c r="B388" s="61" t="n">
        <v>45372</v>
      </c>
      <c r="C388" s="61" t="n">
        <v>44338</v>
      </c>
      <c r="D388" s="61" t="n">
        <v>80863</v>
      </c>
      <c r="E388" s="61"/>
      <c r="F388" s="61" t="n">
        <v>17455.8847106342</v>
      </c>
      <c r="G388" s="61" t="n">
        <v>27858.0469677615</v>
      </c>
      <c r="H388" s="61" t="n">
        <v>45090</v>
      </c>
      <c r="I388" s="61" t="n">
        <v>22000</v>
      </c>
      <c r="J388" s="88" t="n">
        <v>37089</v>
      </c>
      <c r="K388" s="76" t="n">
        <v>37090</v>
      </c>
      <c r="L388" s="83" t="n">
        <f aca="false">(VLOOKUP(K388,$A$3:$D$465,2,FALSE())*1000*-1)</f>
        <v>-18805000</v>
      </c>
      <c r="M388" s="30" t="n">
        <f aca="false">VLOOKUP(K388,'NG Summary by Day'!$L$21:$N$480,3,FALSE())</f>
        <v>-15769978.0330852</v>
      </c>
      <c r="N388" s="82" t="n">
        <f aca="false">L388-M388</f>
        <v>-3035021.9669148</v>
      </c>
      <c r="O388" s="83" t="n">
        <f aca="false">(VLOOKUP(K388,$A$3:$D$465,3,FALSE()))*1000*-1</f>
        <v>-44824000</v>
      </c>
      <c r="P388" s="30" t="n">
        <f aca="false">VLOOKUP(K388,'Power Summary by Day '!$AL$18:$AO$400,3,FALSE())</f>
        <v>-33466134.370497</v>
      </c>
      <c r="Q388" s="82" t="n">
        <f aca="false">O388-P388</f>
        <v>-11357865.629503</v>
      </c>
      <c r="R388" s="83" t="n">
        <f aca="false">(VLOOKUP(K388,'BNK Org Sheet'!$A$2:$D$464,4,FALSE()))*1000*-1</f>
        <v>-61707000</v>
      </c>
      <c r="S388" s="30" t="n">
        <f aca="false">VLOOKUP(K388,CORP!$A$14:$D4910,3,FALSE())</f>
        <v>-61610020.4140481</v>
      </c>
      <c r="T388" s="84" t="n">
        <f aca="false">R388-S388</f>
        <v>-96979.5859518945</v>
      </c>
      <c r="V388" s="83" t="n">
        <f aca="false">(VLOOKUP(K388,'BNK Org Sheet'!$F$2:$I$464,2,FALSE()))*1000</f>
        <v>5578956.87677606</v>
      </c>
      <c r="W388" s="30" t="n">
        <f aca="false">VLOOKUP(K388,'NG Summary by Day'!$T$20:$W$486,4,FALSE())</f>
        <v>5578956.87677606</v>
      </c>
      <c r="X388" s="85" t="n">
        <f aca="false">V388-W388</f>
        <v>0</v>
      </c>
      <c r="Y388" s="83" t="n">
        <f aca="false">VLOOKUP(K388,'BNK Org Sheet'!$F$2:$I$464,3,FALSE())*1000</f>
        <v>4194663.66789136</v>
      </c>
      <c r="Z388" s="30" t="n">
        <f aca="false">VLOOKUP(K388,'Power Summary by Day '!$AL$18:$AO$400,4,FALSE())</f>
        <v>4194663.66789136</v>
      </c>
      <c r="AA388" s="82" t="n">
        <f aca="false">Y388-Z388</f>
        <v>0</v>
      </c>
      <c r="AB388" s="83" t="n">
        <f aca="false">VLOOKUP(K388,'BNK Org Sheet'!$F$2:$I$464,4,FALSE())*1000</f>
        <v>6410000</v>
      </c>
      <c r="AC388" s="30" t="n">
        <f aca="false">VLOOKUP(K388,'NG Summary by Day'!$AG$20:$AJ$532,4,FALSE())</f>
        <v>3825747.24189387</v>
      </c>
      <c r="AD388" s="85" t="n">
        <f aca="false">AB388-AC388</f>
        <v>2584252.75810613</v>
      </c>
    </row>
    <row r="389" customFormat="false" ht="12.75" hidden="false" customHeight="false" outlineLevel="0" collapsed="false">
      <c r="A389" s="48" t="n">
        <v>37088</v>
      </c>
      <c r="B389" s="61" t="n">
        <v>34314</v>
      </c>
      <c r="C389" s="61" t="n">
        <v>40604</v>
      </c>
      <c r="D389" s="61" t="n">
        <v>69568</v>
      </c>
      <c r="E389" s="61"/>
      <c r="F389" s="61" t="n">
        <v>34435.0016611165</v>
      </c>
      <c r="G389" s="61" t="n">
        <v>28737.7471509147</v>
      </c>
      <c r="H389" s="61" t="n">
        <v>70990</v>
      </c>
      <c r="I389" s="61" t="n">
        <v>34000</v>
      </c>
      <c r="J389" s="88" t="n">
        <v>37090</v>
      </c>
      <c r="K389" s="76" t="n">
        <v>37091</v>
      </c>
      <c r="L389" s="83" t="n">
        <f aca="false">(VLOOKUP(K389,$A$3:$D$465,2,FALSE())*1000*-1)</f>
        <v>-17672000</v>
      </c>
      <c r="M389" s="30" t="n">
        <f aca="false">VLOOKUP(K389,'NG Summary by Day'!$L$21:$N$480,3,FALSE())</f>
        <v>-14077277.4768845</v>
      </c>
      <c r="N389" s="82" t="n">
        <f aca="false">L389-M389</f>
        <v>-3594722.5231155</v>
      </c>
      <c r="O389" s="83" t="n">
        <f aca="false">(VLOOKUP(K389,$A$3:$D$465,3,FALSE()))*1000*-1</f>
        <v>-48380000</v>
      </c>
      <c r="P389" s="30" t="n">
        <f aca="false">VLOOKUP(K389,'Power Summary by Day '!$AL$18:$AO$400,3,FALSE())</f>
        <v>-34753845.4416655</v>
      </c>
      <c r="Q389" s="82" t="n">
        <f aca="false">O389-P389</f>
        <v>-13626154.5583345</v>
      </c>
      <c r="R389" s="83" t="n">
        <f aca="false">(VLOOKUP(K389,'BNK Org Sheet'!$A$2:$D$464,4,FALSE()))*1000*-1</f>
        <v>-64060000</v>
      </c>
      <c r="S389" s="30" t="n">
        <f aca="false">VLOOKUP(K389,CORP!$A$14:$D4911,3,FALSE())</f>
        <v>-63966712.2467597</v>
      </c>
      <c r="T389" s="84" t="n">
        <f aca="false">R389-S389</f>
        <v>-93287.7532403022</v>
      </c>
      <c r="V389" s="83" t="n">
        <f aca="false">(VLOOKUP(K389,'BNK Org Sheet'!$F$2:$I$464,2,FALSE()))*1000</f>
        <v>5428420.73743882</v>
      </c>
      <c r="W389" s="30" t="n">
        <f aca="false">VLOOKUP(K389,'NG Summary by Day'!$T$20:$W$486,4,FALSE())</f>
        <v>5428420.73743882</v>
      </c>
      <c r="X389" s="85" t="n">
        <f aca="false">V389-W389</f>
        <v>0</v>
      </c>
      <c r="Y389" s="83" t="n">
        <f aca="false">VLOOKUP(K389,'BNK Org Sheet'!$F$2:$I$464,3,FALSE())*1000</f>
        <v>10349186.9259519</v>
      </c>
      <c r="Z389" s="30" t="n">
        <f aca="false">VLOOKUP(K389,'Power Summary by Day '!$AL$18:$AO$400,4,FALSE())</f>
        <v>10349186.9259519</v>
      </c>
      <c r="AA389" s="82" t="n">
        <f aca="false">Y389-Z389</f>
        <v>0</v>
      </c>
      <c r="AB389" s="83" t="n">
        <f aca="false">VLOOKUP(K389,'BNK Org Sheet'!$F$2:$I$464,4,FALSE())*1000</f>
        <v>1140000</v>
      </c>
      <c r="AC389" s="30" t="n">
        <f aca="false">VLOOKUP(K389,'NG Summary by Day'!$AG$20:$AJ$532,4,FALSE())</f>
        <v>18562054.0814507</v>
      </c>
      <c r="AD389" s="85" t="n">
        <f aca="false">AB389-AC389</f>
        <v>-17422054.0814507</v>
      </c>
    </row>
    <row r="390" customFormat="false" ht="12.75" hidden="false" customHeight="false" outlineLevel="0" collapsed="false">
      <c r="A390" s="48" t="n">
        <v>37089</v>
      </c>
      <c r="B390" s="61" t="n">
        <v>23698</v>
      </c>
      <c r="C390" s="61" t="n">
        <v>42699</v>
      </c>
      <c r="D390" s="61" t="n">
        <v>60298</v>
      </c>
      <c r="E390" s="61"/>
      <c r="F390" s="61" t="n">
        <v>2278.42192338528</v>
      </c>
      <c r="G390" s="61" t="n">
        <v>-3986.26610355187</v>
      </c>
      <c r="H390" s="61" t="n">
        <v>-19740</v>
      </c>
      <c r="I390" s="61" t="n">
        <v>2000</v>
      </c>
      <c r="J390" s="88" t="n">
        <v>37091</v>
      </c>
      <c r="K390" s="76" t="n">
        <v>37092</v>
      </c>
      <c r="L390" s="83" t="n">
        <f aca="false">(VLOOKUP(K390,$A$3:$D$465,2,FALSE())*1000*-1)</f>
        <v>-28449000</v>
      </c>
      <c r="M390" s="30" t="n">
        <f aca="false">VLOOKUP(K390,'NG Summary by Day'!$L$21:$N$480,3,FALSE())</f>
        <v>-20864729.8597156</v>
      </c>
      <c r="N390" s="82" t="n">
        <f aca="false">L390-M390</f>
        <v>-7584270.1402844</v>
      </c>
      <c r="O390" s="83" t="n">
        <f aca="false">(VLOOKUP(K390,$A$3:$D$465,3,FALSE()))*1000*-1</f>
        <v>-49524000</v>
      </c>
      <c r="P390" s="30" t="n">
        <f aca="false">VLOOKUP(K390,'Power Summary by Day '!$AL$18:$AO$400,3,FALSE())</f>
        <v>-36644921.5845998</v>
      </c>
      <c r="Q390" s="82" t="n">
        <f aca="false">O390-P390</f>
        <v>-12879078.4154002</v>
      </c>
      <c r="R390" s="83" t="n">
        <f aca="false">(VLOOKUP(K390,'BNK Org Sheet'!$A$2:$D$464,4,FALSE()))*1000*-1</f>
        <v>-73443000</v>
      </c>
      <c r="S390" s="30" t="n">
        <f aca="false">VLOOKUP(K390,CORP!$A$14:$D4912,3,FALSE())</f>
        <v>-73362834.6564391</v>
      </c>
      <c r="T390" s="84" t="n">
        <f aca="false">R390-S390</f>
        <v>-80165.3435609043</v>
      </c>
      <c r="V390" s="83" t="n">
        <f aca="false">(VLOOKUP(K390,'BNK Org Sheet'!$F$2:$I$464,2,FALSE()))*1000</f>
        <v>-2082089.46486729</v>
      </c>
      <c r="W390" s="30" t="n">
        <f aca="false">VLOOKUP(K390,'NG Summary by Day'!$T$20:$W$486,4,FALSE())</f>
        <v>-2082089.46486729</v>
      </c>
      <c r="X390" s="85" t="n">
        <f aca="false">V390-W390</f>
        <v>0</v>
      </c>
      <c r="Y390" s="83" t="n">
        <f aca="false">VLOOKUP(K390,'BNK Org Sheet'!$F$2:$I$464,3,FALSE())*1000</f>
        <v>-4269602.24397043</v>
      </c>
      <c r="Z390" s="30" t="n">
        <f aca="false">VLOOKUP(K390,'Power Summary by Day '!$AL$18:$AO$400,4,FALSE())</f>
        <v>-4269602.24397043</v>
      </c>
      <c r="AA390" s="82" t="n">
        <f aca="false">Y390-Z390</f>
        <v>0</v>
      </c>
      <c r="AB390" s="83" t="n">
        <f aca="false">VLOOKUP(K390,'BNK Org Sheet'!$F$2:$I$464,4,FALSE())*1000</f>
        <v>18800000</v>
      </c>
      <c r="AC390" s="30" t="n">
        <f aca="false">VLOOKUP(K390,'NG Summary by Day'!$AG$20:$AJ$532,4,FALSE())</f>
        <v>19015872.6008446</v>
      </c>
      <c r="AD390" s="85" t="n">
        <f aca="false">AB390-AC390</f>
        <v>-215872.600844599</v>
      </c>
    </row>
    <row r="391" customFormat="false" ht="12.75" hidden="false" customHeight="false" outlineLevel="0" collapsed="false">
      <c r="A391" s="48" t="n">
        <v>37090</v>
      </c>
      <c r="B391" s="61" t="n">
        <v>18805</v>
      </c>
      <c r="C391" s="61" t="n">
        <v>44824</v>
      </c>
      <c r="D391" s="61" t="n">
        <v>61707</v>
      </c>
      <c r="E391" s="61"/>
      <c r="F391" s="61" t="n">
        <v>5578.95687677606</v>
      </c>
      <c r="G391" s="61" t="n">
        <v>4194.66366789136</v>
      </c>
      <c r="H391" s="61" t="n">
        <v>6410</v>
      </c>
      <c r="I391" s="61" t="n">
        <v>16000</v>
      </c>
      <c r="J391" s="88" t="n">
        <v>37092</v>
      </c>
      <c r="K391" s="76" t="n">
        <v>37095</v>
      </c>
      <c r="L391" s="83" t="n">
        <f aca="false">(VLOOKUP(K391,$A$3:$D$465,2,FALSE())*1000*-1)</f>
        <v>-40448000</v>
      </c>
      <c r="M391" s="30" t="n">
        <f aca="false">VLOOKUP(K391,'NG Summary by Day'!$L$21:$N$480,3,FALSE())</f>
        <v>-30932712.0097924</v>
      </c>
      <c r="N391" s="82" t="n">
        <f aca="false">L391-M391</f>
        <v>-9515287.9902076</v>
      </c>
      <c r="O391" s="83" t="n">
        <f aca="false">(VLOOKUP(K391,$A$3:$D$465,3,FALSE()))*1000*-1</f>
        <v>-50940000</v>
      </c>
      <c r="P391" s="30" t="n">
        <f aca="false">VLOOKUP(K391,'Power Summary by Day '!$AL$18:$AO$400,3,FALSE())</f>
        <v>-39640723.0731597</v>
      </c>
      <c r="Q391" s="82" t="n">
        <f aca="false">O391-P391</f>
        <v>-11299276.9268403</v>
      </c>
      <c r="R391" s="83" t="n">
        <f aca="false">(VLOOKUP(K391,'BNK Org Sheet'!$A$2:$D$464,4,FALSE()))*1000*-1</f>
        <v>-83061000</v>
      </c>
      <c r="S391" s="30" t="n">
        <f aca="false">VLOOKUP(K391,CORP!$A$14:$D4913,3,FALSE())</f>
        <v>-82989156.5925912</v>
      </c>
      <c r="T391" s="84" t="n">
        <f aca="false">R391-S391</f>
        <v>-71843.4074088037</v>
      </c>
      <c r="V391" s="83" t="n">
        <f aca="false">(VLOOKUP(K391,'BNK Org Sheet'!$F$2:$I$464,2,FALSE()))*1000</f>
        <v>-10564171.436806</v>
      </c>
      <c r="W391" s="30" t="n">
        <f aca="false">VLOOKUP(K391,'NG Summary by Day'!$T$20:$W$486,4,FALSE())</f>
        <v>-10564171.436806</v>
      </c>
      <c r="X391" s="85" t="n">
        <f aca="false">V391-W391</f>
        <v>0</v>
      </c>
      <c r="Y391" s="83" t="n">
        <f aca="false">VLOOKUP(K391,'BNK Org Sheet'!$F$2:$I$464,3,FALSE())*1000</f>
        <v>-6167760.07753068</v>
      </c>
      <c r="Z391" s="30" t="n">
        <f aca="false">VLOOKUP(K391,'Power Summary by Day '!$AL$18:$AO$400,4,FALSE())</f>
        <v>-6167760.07753068</v>
      </c>
      <c r="AA391" s="82" t="n">
        <f aca="false">Y391-Z391</f>
        <v>0</v>
      </c>
      <c r="AB391" s="83" t="n">
        <f aca="false">VLOOKUP(K391,'BNK Org Sheet'!$F$2:$I$464,4,FALSE())*1000</f>
        <v>-31450000</v>
      </c>
      <c r="AC391" s="30" t="n">
        <f aca="false">VLOOKUP(K391,'NG Summary by Day'!$AG$20:$AJ$532,4,FALSE())</f>
        <v>-10094695.5147987</v>
      </c>
      <c r="AD391" s="85" t="n">
        <f aca="false">AB391-AC391</f>
        <v>-21355304.4852013</v>
      </c>
    </row>
    <row r="392" customFormat="false" ht="12.75" hidden="false" customHeight="false" outlineLevel="0" collapsed="false">
      <c r="A392" s="48" t="n">
        <v>37091</v>
      </c>
      <c r="B392" s="61" t="n">
        <v>17672</v>
      </c>
      <c r="C392" s="61" t="n">
        <v>48380</v>
      </c>
      <c r="D392" s="61" t="n">
        <v>64060</v>
      </c>
      <c r="E392" s="61"/>
      <c r="F392" s="61" t="n">
        <v>5428.42073743882</v>
      </c>
      <c r="G392" s="61" t="n">
        <v>10349.1869259519</v>
      </c>
      <c r="H392" s="61" t="n">
        <v>1140</v>
      </c>
      <c r="I392" s="61" t="n">
        <v>13000</v>
      </c>
      <c r="J392" s="88" t="n">
        <v>37095</v>
      </c>
      <c r="K392" s="76" t="n">
        <v>37096</v>
      </c>
      <c r="L392" s="83" t="n">
        <f aca="false">(VLOOKUP(K392,$A$3:$D$465,2,FALSE())*1000*-1)</f>
        <v>-46565000</v>
      </c>
      <c r="M392" s="30" t="n">
        <f aca="false">VLOOKUP(K392,'NG Summary by Day'!$L$21:$N$480,3,FALSE())</f>
        <v>-32930618.3441101</v>
      </c>
      <c r="N392" s="82" t="n">
        <f aca="false">L392-M392</f>
        <v>-13634381.6558899</v>
      </c>
      <c r="O392" s="83" t="n">
        <f aca="false">(VLOOKUP(K392,$A$3:$D$465,3,FALSE()))*1000*-1</f>
        <v>-42117000</v>
      </c>
      <c r="P392" s="30" t="n">
        <f aca="false">VLOOKUP(K392,'Power Summary by Day '!$AL$18:$AO$400,3,FALSE())</f>
        <v>-34106736.7250931</v>
      </c>
      <c r="Q392" s="82" t="n">
        <f aca="false">O392-P392</f>
        <v>-8010263.2749069</v>
      </c>
      <c r="R392" s="83" t="n">
        <f aca="false">(VLOOKUP(K392,'BNK Org Sheet'!$A$2:$D$464,4,FALSE()))*1000*-1</f>
        <v>-80465000</v>
      </c>
      <c r="S392" s="30" t="n">
        <f aca="false">VLOOKUP(K392,CORP!$A$14:$D4914,3,FALSE())</f>
        <v>-80390952.057937</v>
      </c>
      <c r="T392" s="84" t="n">
        <f aca="false">R392-S392</f>
        <v>-74047.9420630038</v>
      </c>
      <c r="V392" s="83" t="n">
        <f aca="false">(VLOOKUP(K392,'BNK Org Sheet'!$F$2:$I$464,2,FALSE()))*1000</f>
        <v>-18217877.9223172</v>
      </c>
      <c r="W392" s="30" t="n">
        <f aca="false">VLOOKUP(K392,'NG Summary by Day'!$T$20:$W$486,4,FALSE())</f>
        <v>-18217877.9223172</v>
      </c>
      <c r="X392" s="85" t="n">
        <f aca="false">V392-W392</f>
        <v>0</v>
      </c>
      <c r="Y392" s="83" t="n">
        <f aca="false">VLOOKUP(K392,'BNK Org Sheet'!$F$2:$I$464,3,FALSE())*1000</f>
        <v>-15072884.3140125</v>
      </c>
      <c r="Z392" s="30" t="n">
        <f aca="false">VLOOKUP(K392,'Power Summary by Day '!$AL$18:$AO$400,4,FALSE())</f>
        <v>-15072884.3140125</v>
      </c>
      <c r="AA392" s="82" t="n">
        <f aca="false">Y392-Z392</f>
        <v>0</v>
      </c>
      <c r="AB392" s="83" t="n">
        <f aca="false">VLOOKUP(K392,'BNK Org Sheet'!$F$2:$I$464,4,FALSE())*1000</f>
        <v>-33380000</v>
      </c>
      <c r="AC392" s="30" t="n">
        <f aca="false">VLOOKUP(K392,'NG Summary by Day'!$AG$20:$AJ$532,4,FALSE())</f>
        <v>2582364.68418365</v>
      </c>
      <c r="AD392" s="85" t="n">
        <f aca="false">AB392-AC392</f>
        <v>-35962364.6841837</v>
      </c>
    </row>
    <row r="393" customFormat="false" ht="12.75" hidden="false" customHeight="false" outlineLevel="0" collapsed="false">
      <c r="A393" s="48" t="n">
        <v>37092</v>
      </c>
      <c r="B393" s="61" t="n">
        <v>28449</v>
      </c>
      <c r="C393" s="61" t="n">
        <v>49524</v>
      </c>
      <c r="D393" s="61" t="n">
        <v>73443</v>
      </c>
      <c r="E393" s="61"/>
      <c r="F393" s="61" t="n">
        <v>-2082.08946486729</v>
      </c>
      <c r="G393" s="61" t="n">
        <v>-4269.60224397043</v>
      </c>
      <c r="H393" s="61" t="n">
        <v>18800</v>
      </c>
      <c r="I393" s="61" t="n">
        <v>-3000</v>
      </c>
      <c r="J393" s="88" t="n">
        <v>37096</v>
      </c>
      <c r="K393" s="76" t="n">
        <v>37097</v>
      </c>
      <c r="L393" s="83" t="n">
        <f aca="false">(VLOOKUP(K393,$A$3:$D$465,2,FALSE())*1000*-1)</f>
        <v>-51309000</v>
      </c>
      <c r="M393" s="30" t="n">
        <f aca="false">VLOOKUP(K393,'NG Summary by Day'!$L$21:$N$480,3,FALSE())</f>
        <v>-47276024.7538843</v>
      </c>
      <c r="N393" s="82" t="n">
        <f aca="false">L393-M393</f>
        <v>-4032975.2461157</v>
      </c>
      <c r="O393" s="83" t="n">
        <f aca="false">(VLOOKUP(K393,$A$3:$D$465,3,FALSE()))*1000*-1</f>
        <v>-44449000</v>
      </c>
      <c r="P393" s="30" t="n">
        <f aca="false">VLOOKUP(K393,'Power Summary by Day '!$AL$18:$AO$400,3,FALSE())</f>
        <v>-31726705.1798203</v>
      </c>
      <c r="Q393" s="82" t="n">
        <f aca="false">O393-P393</f>
        <v>-12722294.8201797</v>
      </c>
      <c r="R393" s="83" t="n">
        <f aca="false">(VLOOKUP(K393,'BNK Org Sheet'!$A$2:$D$464,4,FALSE()))*1000*-1</f>
        <v>-83661000</v>
      </c>
      <c r="S393" s="30" t="n">
        <f aca="false">VLOOKUP(K393,CORP!$A$14:$D4915,3,FALSE())</f>
        <v>-83549342.4274128</v>
      </c>
      <c r="T393" s="84" t="n">
        <f aca="false">R393-S393</f>
        <v>-111657.572587207</v>
      </c>
      <c r="V393" s="83" t="n">
        <f aca="false">(VLOOKUP(K393,'BNK Org Sheet'!$F$2:$I$464,2,FALSE()))*1000</f>
        <v>-39649669.9419967</v>
      </c>
      <c r="W393" s="30" t="n">
        <f aca="false">VLOOKUP(K393,'NG Summary by Day'!$T$20:$W$486,4,FALSE())</f>
        <v>-39649669.9419967</v>
      </c>
      <c r="X393" s="85" t="n">
        <f aca="false">V393-W393</f>
        <v>0</v>
      </c>
      <c r="Y393" s="83" t="n">
        <f aca="false">VLOOKUP(K393,'BNK Org Sheet'!$F$2:$I$464,3,FALSE())*1000</f>
        <v>-17036509.3552415</v>
      </c>
      <c r="Z393" s="30" t="n">
        <f aca="false">VLOOKUP(K393,'Power Summary by Day '!$AL$18:$AO$400,4,FALSE())</f>
        <v>-17036509.3552415</v>
      </c>
      <c r="AA393" s="82" t="n">
        <f aca="false">Y393-Z393</f>
        <v>0</v>
      </c>
      <c r="AB393" s="83" t="n">
        <f aca="false">VLOOKUP(K393,'BNK Org Sheet'!$F$2:$I$464,4,FALSE())*1000</f>
        <v>-57240000</v>
      </c>
      <c r="AC393" s="30" t="n">
        <f aca="false">VLOOKUP(K393,'NG Summary by Day'!$AG$20:$AJ$532,4,FALSE())</f>
        <v>-69282142.2913391</v>
      </c>
      <c r="AD393" s="85" t="n">
        <f aca="false">AB393-AC393</f>
        <v>12042142.2913391</v>
      </c>
    </row>
    <row r="394" customFormat="false" ht="12.75" hidden="false" customHeight="false" outlineLevel="0" collapsed="false">
      <c r="A394" s="48" t="n">
        <v>37095</v>
      </c>
      <c r="B394" s="61" t="n">
        <v>40448</v>
      </c>
      <c r="C394" s="61" t="n">
        <v>50940</v>
      </c>
      <c r="D394" s="61" t="n">
        <v>83061</v>
      </c>
      <c r="E394" s="61"/>
      <c r="F394" s="61" t="n">
        <v>-10564.171436806</v>
      </c>
      <c r="G394" s="61" t="n">
        <v>-6167.76007753068</v>
      </c>
      <c r="H394" s="61" t="n">
        <v>-31450</v>
      </c>
      <c r="I394" s="61" t="n">
        <v>-11000</v>
      </c>
      <c r="J394" s="88" t="n">
        <v>37097</v>
      </c>
      <c r="K394" s="76" t="n">
        <v>37098</v>
      </c>
      <c r="L394" s="83" t="n">
        <f aca="false">(VLOOKUP(K394,$A$3:$D$465,2,FALSE())*1000*-1)</f>
        <v>-34299000</v>
      </c>
      <c r="M394" s="30" t="n">
        <f aca="false">VLOOKUP(K394,'NG Summary by Day'!$L$21:$N$480,3,FALSE())</f>
        <v>-29172941.4421337</v>
      </c>
      <c r="N394" s="82" t="n">
        <f aca="false">L394-M394</f>
        <v>-5126058.5578663</v>
      </c>
      <c r="O394" s="83" t="n">
        <f aca="false">(VLOOKUP(K394,$A$3:$D$465,3,FALSE()))*1000*-1</f>
        <v>-44278000</v>
      </c>
      <c r="P394" s="30" t="n">
        <f aca="false">VLOOKUP(K394,'Power Summary by Day '!$AL$18:$AO$400,3,FALSE())</f>
        <v>-33330478.5592077</v>
      </c>
      <c r="Q394" s="82" t="n">
        <f aca="false">O394-P394</f>
        <v>-10947521.4407923</v>
      </c>
      <c r="R394" s="83" t="n">
        <f aca="false">(VLOOKUP(K394,'BNK Org Sheet'!$A$2:$D$464,4,FALSE()))*1000*-1</f>
        <v>-73998000</v>
      </c>
      <c r="S394" s="30" t="n">
        <f aca="false">VLOOKUP(K394,CORP!$A$14:$D4916,3,FALSE())</f>
        <v>-73868775.9238467</v>
      </c>
      <c r="T394" s="84" t="n">
        <f aca="false">R394-S394</f>
        <v>-129224.076153308</v>
      </c>
      <c r="V394" s="83" t="n">
        <f aca="false">(VLOOKUP(K394,'BNK Org Sheet'!$F$2:$I$464,2,FALSE()))*1000</f>
        <v>41112819.9528539</v>
      </c>
      <c r="W394" s="30" t="n">
        <f aca="false">VLOOKUP(K394,'NG Summary by Day'!$T$20:$W$486,4,FALSE())</f>
        <v>41112819.9528539</v>
      </c>
      <c r="X394" s="85" t="n">
        <f aca="false">V394-W394</f>
        <v>0</v>
      </c>
      <c r="Y394" s="83" t="n">
        <f aca="false">VLOOKUP(K394,'BNK Org Sheet'!$F$2:$I$464,3,FALSE())*1000</f>
        <v>-17907057.4218456</v>
      </c>
      <c r="Z394" s="30" t="n">
        <f aca="false">VLOOKUP(K394,'Power Summary by Day '!$AL$18:$AO$400,4,FALSE())</f>
        <v>-17907057.4218456</v>
      </c>
      <c r="AA394" s="82" t="n">
        <f aca="false">Y394-Z394</f>
        <v>0</v>
      </c>
      <c r="AB394" s="83" t="n">
        <f aca="false">VLOOKUP(K394,'BNK Org Sheet'!$F$2:$I$464,4,FALSE())*1000</f>
        <v>18250000</v>
      </c>
      <c r="AC394" s="30" t="n">
        <f aca="false">VLOOKUP(K394,'NG Summary by Day'!$AG$20:$AJ$532,4,FALSE())</f>
        <v>14881514.3165318</v>
      </c>
      <c r="AD394" s="85" t="n">
        <f aca="false">AB394-AC394</f>
        <v>3368485.6834682</v>
      </c>
    </row>
    <row r="395" customFormat="false" ht="12.75" hidden="false" customHeight="false" outlineLevel="0" collapsed="false">
      <c r="A395" s="48" t="n">
        <v>37096</v>
      </c>
      <c r="B395" s="61" t="n">
        <v>46565</v>
      </c>
      <c r="C395" s="61" t="n">
        <v>42117</v>
      </c>
      <c r="D395" s="61" t="n">
        <v>80465</v>
      </c>
      <c r="E395" s="61"/>
      <c r="F395" s="61" t="n">
        <v>-18217.8779223172</v>
      </c>
      <c r="G395" s="61" t="n">
        <v>-15072.8843140125</v>
      </c>
      <c r="H395" s="61" t="n">
        <v>-33380</v>
      </c>
      <c r="I395" s="61" t="n">
        <v>-14000</v>
      </c>
      <c r="J395" s="88" t="n">
        <v>37098</v>
      </c>
      <c r="K395" s="76" t="n">
        <v>37099</v>
      </c>
      <c r="L395" s="83" t="n">
        <f aca="false">(VLOOKUP(K395,$A$3:$D$465,2,FALSE())*1000*-1)</f>
        <v>-17037000</v>
      </c>
      <c r="M395" s="30" t="n">
        <f aca="false">VLOOKUP(K395,'NG Summary by Day'!$L$21:$N$480,3,FALSE())</f>
        <v>-17036541.6552782</v>
      </c>
      <c r="N395" s="82" t="n">
        <f aca="false">L395-M395</f>
        <v>-458.344721801579</v>
      </c>
      <c r="O395" s="83" t="n">
        <f aca="false">(VLOOKUP(K395,$A$3:$D$465,3,FALSE()))*1000*-1</f>
        <v>-30771000</v>
      </c>
      <c r="P395" s="30" t="n">
        <f aca="false">VLOOKUP(K395,'Power Summary by Day '!$AL$18:$AO$400,3,FALSE())</f>
        <v>-30824280.0161987</v>
      </c>
      <c r="Q395" s="82" t="n">
        <f aca="false">O395-P395</f>
        <v>53280.0161986984</v>
      </c>
      <c r="R395" s="83" t="n">
        <f aca="false">(VLOOKUP(K395,'BNK Org Sheet'!$A$2:$D$464,4,FALSE()))*1000*-1</f>
        <v>-59967000</v>
      </c>
      <c r="S395" s="30" t="n">
        <f aca="false">VLOOKUP(K395,CORP!$A$14:$D4917,3,FALSE())</f>
        <v>-63282290.6148387</v>
      </c>
      <c r="T395" s="84" t="n">
        <f aca="false">R395-S395</f>
        <v>3315290.6148387</v>
      </c>
      <c r="V395" s="83" t="n">
        <f aca="false">(VLOOKUP(K395,'BNK Org Sheet'!$F$2:$I$464,2,FALSE()))*1000</f>
        <v>-9594081.91635417</v>
      </c>
      <c r="W395" s="30" t="n">
        <f aca="false">VLOOKUP(K395,'NG Summary by Day'!$T$20:$W$486,4,FALSE())</f>
        <v>-9594081.91635417</v>
      </c>
      <c r="X395" s="85" t="n">
        <f aca="false">V395-W395</f>
        <v>0</v>
      </c>
      <c r="Y395" s="83" t="n">
        <f aca="false">VLOOKUP(K395,'BNK Org Sheet'!$F$2:$I$464,3,FALSE())*1000</f>
        <v>16761061.5237469</v>
      </c>
      <c r="Z395" s="30" t="n">
        <f aca="false">VLOOKUP(K395,'Power Summary by Day '!$AL$18:$AO$400,4,FALSE())</f>
        <v>16761061.5237469</v>
      </c>
      <c r="AA395" s="82" t="n">
        <f aca="false">Y395-Z395</f>
        <v>0</v>
      </c>
      <c r="AB395" s="83" t="n">
        <f aca="false">VLOOKUP(K395,'BNK Org Sheet'!$F$2:$I$464,4,FALSE())*1000</f>
        <v>7390000</v>
      </c>
      <c r="AC395" s="30" t="n">
        <f aca="false">VLOOKUP(K395,'NG Summary by Day'!$AG$20:$AJ$532,4,FALSE())</f>
        <v>15454347.8991795</v>
      </c>
      <c r="AD395" s="85" t="n">
        <f aca="false">AB395-AC395</f>
        <v>-8064347.8991795</v>
      </c>
    </row>
    <row r="396" customFormat="false" ht="12.75" hidden="false" customHeight="false" outlineLevel="0" collapsed="false">
      <c r="A396" s="48" t="n">
        <v>37097</v>
      </c>
      <c r="B396" s="61" t="n">
        <v>51309</v>
      </c>
      <c r="C396" s="61" t="n">
        <v>44449</v>
      </c>
      <c r="D396" s="61" t="n">
        <v>83661</v>
      </c>
      <c r="E396" s="61"/>
      <c r="F396" s="61" t="n">
        <v>-39649.6699419967</v>
      </c>
      <c r="G396" s="61" t="n">
        <v>-17036.5093552415</v>
      </c>
      <c r="H396" s="61" t="n">
        <v>-57240</v>
      </c>
      <c r="I396" s="61" t="n">
        <v>-46000</v>
      </c>
      <c r="J396" s="88" t="n">
        <v>37099</v>
      </c>
      <c r="K396" s="76" t="n">
        <v>37102</v>
      </c>
      <c r="L396" s="83" t="n">
        <f aca="false">(VLOOKUP(K396,$A$3:$D$465,2,FALSE())*1000*-1)</f>
        <v>-40545000</v>
      </c>
      <c r="M396" s="30" t="n">
        <f aca="false">VLOOKUP(K396,'NG Summary by Day'!$L$21:$N$480,3,FALSE())</f>
        <v>-33520183.8000234</v>
      </c>
      <c r="N396" s="82" t="n">
        <f aca="false">L396-M396</f>
        <v>-7024816.1999766</v>
      </c>
      <c r="O396" s="83" t="n">
        <f aca="false">(VLOOKUP(K396,$A$3:$D$465,3,FALSE()))*1000*-1</f>
        <v>-38957000</v>
      </c>
      <c r="P396" s="30" t="n">
        <f aca="false">VLOOKUP(K396,'Power Summary by Day '!$AL$18:$AO$400,3,FALSE())</f>
        <v>-28013290.2720499</v>
      </c>
      <c r="Q396" s="82" t="n">
        <f aca="false">O396-P396</f>
        <v>-10943709.7279501</v>
      </c>
      <c r="R396" s="83" t="n">
        <f aca="false">(VLOOKUP(K396,'BNK Org Sheet'!$A$2:$D$464,4,FALSE()))*1000*-1</f>
        <v>-71858000</v>
      </c>
      <c r="S396" s="30" t="n">
        <f aca="false">VLOOKUP(K396,CORP!$A$14:$D4918,3,FALSE())</f>
        <v>-71732332.5938097</v>
      </c>
      <c r="T396" s="84" t="n">
        <f aca="false">R396-S396</f>
        <v>-125667.406190291</v>
      </c>
      <c r="V396" s="83" t="n">
        <f aca="false">(VLOOKUP(K396,'BNK Org Sheet'!$F$2:$I$464,2,FALSE()))*1000</f>
        <v>-223247.490618342</v>
      </c>
      <c r="W396" s="30" t="n">
        <f aca="false">VLOOKUP(K396,'NG Summary by Day'!$T$20:$W$486,4,FALSE())</f>
        <v>-223247.490618342</v>
      </c>
      <c r="X396" s="85" t="n">
        <f aca="false">V396-W396</f>
        <v>0</v>
      </c>
      <c r="Y396" s="83" t="n">
        <f aca="false">VLOOKUP(K396,'BNK Org Sheet'!$F$2:$I$464,3,FALSE())*1000</f>
        <v>9709701.41610477</v>
      </c>
      <c r="Z396" s="30" t="n">
        <f aca="false">VLOOKUP(K396,'Power Summary by Day '!$AL$18:$AO$400,4,FALSE())</f>
        <v>9709701.41610477</v>
      </c>
      <c r="AA396" s="82" t="n">
        <f aca="false">Y396-Z396</f>
        <v>0</v>
      </c>
      <c r="AB396" s="83" t="n">
        <f aca="false">VLOOKUP(K396,'BNK Org Sheet'!$F$2:$I$464,4,FALSE())*1000</f>
        <v>870000</v>
      </c>
      <c r="AC396" s="30" t="n">
        <f aca="false">VLOOKUP(K396,'NG Summary by Day'!$AG$20:$AJ$532,4,FALSE())</f>
        <v>4325275.08715017</v>
      </c>
      <c r="AD396" s="85" t="n">
        <f aca="false">AB396-AC396</f>
        <v>-3455275.08715017</v>
      </c>
    </row>
    <row r="397" customFormat="false" ht="12.75" hidden="false" customHeight="false" outlineLevel="0" collapsed="false">
      <c r="A397" s="48" t="n">
        <v>37098</v>
      </c>
      <c r="B397" s="61" t="n">
        <v>34299</v>
      </c>
      <c r="C397" s="61" t="n">
        <v>44278</v>
      </c>
      <c r="D397" s="61" t="n">
        <v>73998</v>
      </c>
      <c r="E397" s="61"/>
      <c r="F397" s="61" t="n">
        <v>41112.8199528539</v>
      </c>
      <c r="G397" s="61" t="n">
        <v>-17907.0574218456</v>
      </c>
      <c r="H397" s="61" t="n">
        <v>18250</v>
      </c>
      <c r="I397" s="61" t="n">
        <v>39000</v>
      </c>
      <c r="J397" s="88" t="n">
        <v>37102</v>
      </c>
      <c r="K397" s="76" t="n">
        <v>37103</v>
      </c>
      <c r="L397" s="83" t="n">
        <f aca="false">(VLOOKUP(K397,$A$3:$D$465,2,FALSE())*1000*-1)</f>
        <v>-49394000</v>
      </c>
      <c r="M397" s="30" t="n">
        <f aca="false">VLOOKUP(K397,'NG Summary by Day'!$L$21:$N$480,3,FALSE())</f>
        <v>-37233509.8617147</v>
      </c>
      <c r="N397" s="82" t="n">
        <f aca="false">L397-M397</f>
        <v>-12160490.1382853</v>
      </c>
      <c r="O397" s="83" t="n">
        <f aca="false">(VLOOKUP(K397,$A$3:$D$465,3,FALSE()))*1000*-1</f>
        <v>-41233000</v>
      </c>
      <c r="P397" s="30" t="n">
        <f aca="false">VLOOKUP(K397,'Power Summary by Day '!$AL$18:$AO$400,3,FALSE())</f>
        <v>-31401436.7144367</v>
      </c>
      <c r="Q397" s="82" t="n">
        <f aca="false">O397-P397</f>
        <v>-9831563.2855633</v>
      </c>
      <c r="R397" s="83" t="n">
        <f aca="false">(VLOOKUP(K397,'BNK Org Sheet'!$A$2:$D$464,4,FALSE()))*1000*-1</f>
        <v>-79037000</v>
      </c>
      <c r="S397" s="30" t="n">
        <f aca="false">VLOOKUP(K397,CORP!$A$14:$D4919,3,FALSE())</f>
        <v>-78917992.6186087</v>
      </c>
      <c r="T397" s="84" t="n">
        <f aca="false">R397-S397</f>
        <v>-119007.381391302</v>
      </c>
      <c r="V397" s="83" t="n">
        <f aca="false">(VLOOKUP(K397,'BNK Org Sheet'!$F$2:$I$464,2,FALSE()))*1000</f>
        <v>-16681119.853431</v>
      </c>
      <c r="W397" s="30" t="n">
        <f aca="false">VLOOKUP(K397,'NG Summary by Day'!$T$20:$W$486,4,FALSE())</f>
        <v>-16681119.853431</v>
      </c>
      <c r="X397" s="85" t="n">
        <f aca="false">V397-W397</f>
        <v>0</v>
      </c>
      <c r="Y397" s="83" t="n">
        <f aca="false">VLOOKUP(K397,'BNK Org Sheet'!$F$2:$I$464,3,FALSE())*1000</f>
        <v>-26164550.6425963</v>
      </c>
      <c r="Z397" s="30" t="n">
        <f aca="false">VLOOKUP(K397,'Power Summary by Day '!$AL$18:$AO$400,4,FALSE())</f>
        <v>-26164550.6425963</v>
      </c>
      <c r="AA397" s="82" t="n">
        <f aca="false">Y397-Z397</f>
        <v>0</v>
      </c>
      <c r="AB397" s="83" t="n">
        <f aca="false">VLOOKUP(K397,'BNK Org Sheet'!$F$2:$I$464,4,FALSE())*1000</f>
        <v>-53700000</v>
      </c>
      <c r="AC397" s="30" t="n">
        <f aca="false">VLOOKUP(K397,'NG Summary by Day'!$AG$20:$AJ$532,4,FALSE())</f>
        <v>-55748726.417691</v>
      </c>
      <c r="AD397" s="85" t="n">
        <f aca="false">AB397-AC397</f>
        <v>2048726.417691</v>
      </c>
    </row>
    <row r="398" customFormat="false" ht="12.75" hidden="false" customHeight="false" outlineLevel="0" collapsed="false">
      <c r="A398" s="48" t="n">
        <v>37099</v>
      </c>
      <c r="B398" s="61" t="n">
        <v>17037</v>
      </c>
      <c r="C398" s="61" t="n">
        <v>30771</v>
      </c>
      <c r="D398" s="61" t="n">
        <v>59967</v>
      </c>
      <c r="E398" s="61"/>
      <c r="F398" s="61" t="n">
        <v>-9594.08191635417</v>
      </c>
      <c r="G398" s="61" t="n">
        <v>16761.0615237469</v>
      </c>
      <c r="H398" s="61" t="n">
        <v>7390</v>
      </c>
      <c r="I398" s="61" t="n">
        <v>-6000</v>
      </c>
      <c r="J398" s="88" t="n">
        <v>37103</v>
      </c>
      <c r="K398" s="76" t="n">
        <v>37104</v>
      </c>
      <c r="L398" s="83" t="n">
        <f aca="false">(VLOOKUP(K398,$A$3:$D$465,2,FALSE())*1000*-1)</f>
        <v>-50334000</v>
      </c>
      <c r="M398" s="30" t="n">
        <f aca="false">VLOOKUP(K398,'NG Summary by Day'!$L$21:$N$480,3,FALSE())</f>
        <v>-29936253.9932961</v>
      </c>
      <c r="N398" s="82" t="n">
        <f aca="false">L398-M398</f>
        <v>-20397746.0067039</v>
      </c>
      <c r="O398" s="83" t="n">
        <f aca="false">(VLOOKUP(K398,$A$3:$D$465,3,FALSE()))*1000*-1</f>
        <v>-40514000</v>
      </c>
      <c r="P398" s="30" t="n">
        <f aca="false">VLOOKUP(K398,'Power Summary by Day '!$AL$18:$AO$400,3,FALSE())</f>
        <v>-35026957.1957166</v>
      </c>
      <c r="Q398" s="82" t="n">
        <f aca="false">O398-P398</f>
        <v>-5487042.8042834</v>
      </c>
      <c r="R398" s="83" t="n">
        <f aca="false">(VLOOKUP(K398,'BNK Org Sheet'!$A$2:$D$464,4,FALSE()))*1000*-1</f>
        <v>-77699000</v>
      </c>
      <c r="S398" s="30" t="n">
        <f aca="false">VLOOKUP(K398,CORP!$A$14:$D4920,3,FALSE())</f>
        <v>-77573424.2974438</v>
      </c>
      <c r="T398" s="84" t="n">
        <f aca="false">R398-S398</f>
        <v>-125575.702556208</v>
      </c>
      <c r="V398" s="83" t="n">
        <f aca="false">(VLOOKUP(K398,'BNK Org Sheet'!$F$2:$I$464,2,FALSE()))*1000</f>
        <v>21281328.0068384</v>
      </c>
      <c r="W398" s="30" t="n">
        <f aca="false">VLOOKUP(K398,'NG Summary by Day'!$T$20:$W$486,4,FALSE())</f>
        <v>21281328.0068384</v>
      </c>
      <c r="X398" s="85" t="n">
        <f aca="false">V398-W398</f>
        <v>0</v>
      </c>
      <c r="Y398" s="83" t="n">
        <f aca="false">VLOOKUP(K398,'BNK Org Sheet'!$F$2:$I$464,3,FALSE())*1000</f>
        <v>-3220538.82790466</v>
      </c>
      <c r="Z398" s="30" t="n">
        <f aca="false">VLOOKUP(K398,'Power Summary by Day '!$AL$18:$AO$400,4,FALSE())</f>
        <v>-3220538.82790466</v>
      </c>
      <c r="AA398" s="82" t="n">
        <f aca="false">Y398-Z398</f>
        <v>0</v>
      </c>
      <c r="AB398" s="83" t="n">
        <f aca="false">VLOOKUP(K398,'BNK Org Sheet'!$F$2:$I$464,4,FALSE())*1000</f>
        <v>24230000</v>
      </c>
      <c r="AC398" s="30" t="n">
        <f aca="false">VLOOKUP(K398,'NG Summary by Day'!$AG$20:$AJ$532,4,FALSE())</f>
        <v>41034986.7056623</v>
      </c>
      <c r="AD398" s="85" t="n">
        <f aca="false">AB398-AC398</f>
        <v>-16804986.7056623</v>
      </c>
    </row>
    <row r="399" customFormat="false" ht="12.75" hidden="false" customHeight="false" outlineLevel="0" collapsed="false">
      <c r="A399" s="48" t="n">
        <v>37102</v>
      </c>
      <c r="B399" s="61" t="n">
        <v>40545</v>
      </c>
      <c r="C399" s="61" t="n">
        <v>38957</v>
      </c>
      <c r="D399" s="61" t="n">
        <v>71858</v>
      </c>
      <c r="E399" s="61"/>
      <c r="F399" s="61" t="n">
        <v>-223.247490618342</v>
      </c>
      <c r="G399" s="61" t="n">
        <v>9709.70141610477</v>
      </c>
      <c r="H399" s="61" t="n">
        <v>870</v>
      </c>
      <c r="I399" s="61" t="n">
        <v>-5000</v>
      </c>
      <c r="J399" s="88" t="n">
        <v>37104</v>
      </c>
      <c r="K399" s="76" t="n">
        <v>37105</v>
      </c>
      <c r="L399" s="83" t="n">
        <f aca="false">(VLOOKUP(K399,$A$3:$D$465,2,FALSE())*1000*-1)</f>
        <v>-75331000</v>
      </c>
      <c r="M399" s="30" t="n">
        <f aca="false">VLOOKUP(K399,'NG Summary by Day'!$L$21:$N$480,3,FALSE())</f>
        <v>-43209313.9863808</v>
      </c>
      <c r="N399" s="82" t="n">
        <f aca="false">L399-M399</f>
        <v>-32121686.0136192</v>
      </c>
      <c r="O399" s="83" t="n">
        <f aca="false">(VLOOKUP(K399,$A$3:$D$465,3,FALSE()))*1000*-1</f>
        <v>-44402000</v>
      </c>
      <c r="P399" s="30" t="n">
        <f aca="false">VLOOKUP(K399,'Power Summary by Day '!$AL$18:$AO$400,3,FALSE())</f>
        <v>-44544538.3257858</v>
      </c>
      <c r="Q399" s="82" t="n">
        <f aca="false">O399-P399</f>
        <v>142538.325785801</v>
      </c>
      <c r="R399" s="83" t="n">
        <f aca="false">(VLOOKUP(K399,'BNK Org Sheet'!$A$2:$D$464,4,FALSE()))*1000*-1</f>
        <v>-100767000</v>
      </c>
      <c r="S399" s="30" t="n">
        <f aca="false">VLOOKUP(K399,CORP!$A$14:$D4921,3,FALSE())</f>
        <v>-101057573.557149</v>
      </c>
      <c r="T399" s="84" t="n">
        <f aca="false">R399-S399</f>
        <v>290573.557148993</v>
      </c>
      <c r="V399" s="83" t="n">
        <f aca="false">(VLOOKUP(K399,'BNK Org Sheet'!$F$2:$I$464,2,FALSE()))*1000</f>
        <v>-9125795.49074836</v>
      </c>
      <c r="W399" s="30" t="n">
        <f aca="false">VLOOKUP(K399,'NG Summary by Day'!$T$20:$W$486,4,FALSE())</f>
        <v>-9125795.49074836</v>
      </c>
      <c r="X399" s="85" t="n">
        <f aca="false">V399-W399</f>
        <v>0</v>
      </c>
      <c r="Y399" s="83" t="n">
        <f aca="false">VLOOKUP(K399,'BNK Org Sheet'!$F$2:$I$464,3,FALSE())*1000</f>
        <v>2215650.80751799</v>
      </c>
      <c r="Z399" s="30" t="n">
        <f aca="false">VLOOKUP(K399,'Power Summary by Day '!$AL$18:$AO$400,4,FALSE())</f>
        <v>2215650.80751799</v>
      </c>
      <c r="AA399" s="82" t="n">
        <f aca="false">Y399-Z399</f>
        <v>0</v>
      </c>
      <c r="AB399" s="83" t="n">
        <f aca="false">VLOOKUP(K399,'BNK Org Sheet'!$F$2:$I$464,4,FALSE())*1000</f>
        <v>-13720000</v>
      </c>
      <c r="AC399" s="30" t="n">
        <f aca="false">VLOOKUP(K399,'NG Summary by Day'!$AG$20:$AJ$532,4,FALSE())</f>
        <v>-21847131.949737</v>
      </c>
      <c r="AD399" s="85" t="n">
        <f aca="false">AB399-AC399</f>
        <v>8127131.949737</v>
      </c>
    </row>
    <row r="400" customFormat="false" ht="12.75" hidden="false" customHeight="false" outlineLevel="0" collapsed="false">
      <c r="A400" s="48" t="n">
        <v>37103</v>
      </c>
      <c r="B400" s="61" t="n">
        <v>49394</v>
      </c>
      <c r="C400" s="61" t="n">
        <v>41233</v>
      </c>
      <c r="D400" s="61" t="n">
        <v>79037</v>
      </c>
      <c r="E400" s="61"/>
      <c r="F400" s="61" t="n">
        <v>-16681.119853431</v>
      </c>
      <c r="G400" s="61" t="n">
        <v>-26164.5506425963</v>
      </c>
      <c r="H400" s="61" t="n">
        <v>-53700</v>
      </c>
      <c r="I400" s="61" t="n">
        <v>-12000</v>
      </c>
      <c r="J400" s="88" t="n">
        <v>37105</v>
      </c>
      <c r="K400" s="76" t="n">
        <v>37106</v>
      </c>
      <c r="L400" s="83" t="n">
        <f aca="false">(VLOOKUP(K400,$A$3:$D$465,2,FALSE())*1000*-1)</f>
        <v>-67372000</v>
      </c>
      <c r="M400" s="30" t="n">
        <f aca="false">VLOOKUP(K400,'NG Summary by Day'!$L$21:$N$480,3,FALSE())</f>
        <v>-35831169.2347527</v>
      </c>
      <c r="N400" s="82" t="n">
        <f aca="false">L400-M400</f>
        <v>-31540830.7652473</v>
      </c>
      <c r="O400" s="83" t="n">
        <f aca="false">(VLOOKUP(K400,$A$3:$D$465,3,FALSE()))*1000*-1</f>
        <v>-42344000</v>
      </c>
      <c r="P400" s="30" t="n">
        <f aca="false">VLOOKUP(K400,'Power Summary by Day '!$AL$18:$AO$400,3,FALSE())</f>
        <v>-43000158.5526225</v>
      </c>
      <c r="Q400" s="82" t="n">
        <f aca="false">O400-P400</f>
        <v>656158.552622497</v>
      </c>
      <c r="R400" s="83" t="n">
        <f aca="false">(VLOOKUP(K400,'BNK Org Sheet'!$A$2:$D$464,4,FALSE()))*1000*-1</f>
        <v>-93615000</v>
      </c>
      <c r="S400" s="30" t="n">
        <f aca="false">VLOOKUP(K400,CORP!$A$14:$D4922,3,FALSE())</f>
        <v>-93509253.2936159</v>
      </c>
      <c r="T400" s="84" t="n">
        <f aca="false">R400-S400</f>
        <v>-105746.706384093</v>
      </c>
      <c r="V400" s="83" t="n">
        <f aca="false">(VLOOKUP(K400,'BNK Org Sheet'!$F$2:$I$464,2,FALSE()))*1000</f>
        <v>50582545.1019763</v>
      </c>
      <c r="W400" s="30" t="n">
        <f aca="false">VLOOKUP(K400,'NG Summary by Day'!$T$20:$W$486,4,FALSE())</f>
        <v>50582545.1019763</v>
      </c>
      <c r="X400" s="85" t="n">
        <f aca="false">V400-W400</f>
        <v>0</v>
      </c>
      <c r="Y400" s="83" t="n">
        <f aca="false">VLOOKUP(K400,'BNK Org Sheet'!$F$2:$I$464,3,FALSE())*1000</f>
        <v>10663428.4904928</v>
      </c>
      <c r="Z400" s="30" t="n">
        <f aca="false">VLOOKUP(K400,'Power Summary by Day '!$AL$18:$AO$400,4,FALSE())</f>
        <v>10663428.4904928</v>
      </c>
      <c r="AA400" s="82" t="n">
        <f aca="false">Y400-Z400</f>
        <v>0</v>
      </c>
      <c r="AB400" s="83" t="n">
        <f aca="false">VLOOKUP(K400,'BNK Org Sheet'!$F$2:$I$464,4,FALSE())*1000</f>
        <v>58140000</v>
      </c>
      <c r="AC400" s="30" t="n">
        <f aca="false">VLOOKUP(K400,'NG Summary by Day'!$AG$20:$AJ$532,4,FALSE())</f>
        <v>74531453.1762854</v>
      </c>
      <c r="AD400" s="85" t="n">
        <f aca="false">AB400-AC400</f>
        <v>-16391453.1762854</v>
      </c>
    </row>
    <row r="401" customFormat="false" ht="12.75" hidden="false" customHeight="false" outlineLevel="0" collapsed="false">
      <c r="A401" s="48" t="n">
        <v>37104</v>
      </c>
      <c r="B401" s="61" t="n">
        <v>50334</v>
      </c>
      <c r="C401" s="61" t="n">
        <v>40514</v>
      </c>
      <c r="D401" s="61" t="n">
        <v>77699</v>
      </c>
      <c r="E401" s="61"/>
      <c r="F401" s="61" t="n">
        <v>21281.3280068384</v>
      </c>
      <c r="G401" s="61" t="n">
        <v>-3220.53882790466</v>
      </c>
      <c r="H401" s="61" t="n">
        <v>24230</v>
      </c>
      <c r="I401" s="61" t="n">
        <v>55000</v>
      </c>
      <c r="J401" s="88" t="n">
        <v>37106</v>
      </c>
      <c r="K401" s="76" t="n">
        <v>37109</v>
      </c>
      <c r="L401" s="83" t="n">
        <f aca="false">(VLOOKUP(K401,$A$3:$D$465,2,FALSE())*1000*-1)</f>
        <v>-64195000</v>
      </c>
      <c r="M401" s="30" t="n">
        <f aca="false">VLOOKUP(K401,'NG Summary by Day'!$L$21:$N$480,3,FALSE())</f>
        <v>-40804049.210764</v>
      </c>
      <c r="N401" s="82" t="n">
        <f aca="false">L401-M401</f>
        <v>-23390950.789236</v>
      </c>
      <c r="O401" s="83" t="n">
        <f aca="false">(VLOOKUP(K401,$A$3:$D$465,3,FALSE()))*1000*-1</f>
        <v>-40677000</v>
      </c>
      <c r="P401" s="30" t="n">
        <f aca="false">VLOOKUP(K401,'Power Summary by Day '!$AL$18:$AO$400,3,FALSE())</f>
        <v>-37656867.1622844</v>
      </c>
      <c r="Q401" s="82" t="n">
        <f aca="false">O401-P401</f>
        <v>-3020132.8377156</v>
      </c>
      <c r="R401" s="83" t="n">
        <f aca="false">(VLOOKUP(K401,'BNK Org Sheet'!$A$2:$D$464,4,FALSE()))*1000*-1</f>
        <v>-90693000</v>
      </c>
      <c r="S401" s="30" t="n">
        <f aca="false">VLOOKUP(K401,CORP!$A$14:$D4923,3,FALSE())</f>
        <v>-90585019.3706997</v>
      </c>
      <c r="T401" s="84" t="n">
        <f aca="false">R401-S401</f>
        <v>-107980.629300296</v>
      </c>
      <c r="V401" s="83" t="n">
        <f aca="false">(VLOOKUP(K401,'BNK Org Sheet'!$F$2:$I$464,2,FALSE()))*1000</f>
        <v>-12755873.5953522</v>
      </c>
      <c r="W401" s="30" t="n">
        <f aca="false">VLOOKUP(K401,'NG Summary by Day'!$T$20:$W$486,4,FALSE())</f>
        <v>-12755873.5953522</v>
      </c>
      <c r="X401" s="85" t="n">
        <f aca="false">V401-W401</f>
        <v>0</v>
      </c>
      <c r="Y401" s="83" t="n">
        <f aca="false">VLOOKUP(K401,'BNK Org Sheet'!$F$2:$I$464,3,FALSE())*1000</f>
        <v>-40415318.0574489</v>
      </c>
      <c r="Z401" s="30" t="n">
        <f aca="false">VLOOKUP(K401,'Power Summary by Day '!$AL$18:$AO$400,4,FALSE())</f>
        <v>-40415318.0574489</v>
      </c>
      <c r="AA401" s="82" t="n">
        <f aca="false">Y401-Z401</f>
        <v>0</v>
      </c>
      <c r="AB401" s="83" t="n">
        <f aca="false">VLOOKUP(K401,'BNK Org Sheet'!$F$2:$I$464,4,FALSE())*1000</f>
        <v>-56180000</v>
      </c>
      <c r="AC401" s="30" t="n">
        <f aca="false">VLOOKUP(K401,'NG Summary by Day'!$AG$20:$AJ$532,4,FALSE())</f>
        <v>-51332830.9796269</v>
      </c>
      <c r="AD401" s="85" t="n">
        <f aca="false">AB401-AC401</f>
        <v>-4847169.0203731</v>
      </c>
    </row>
    <row r="402" customFormat="false" ht="12.75" hidden="false" customHeight="false" outlineLevel="0" collapsed="false">
      <c r="A402" s="48" t="n">
        <v>37105</v>
      </c>
      <c r="B402" s="61" t="n">
        <v>75331</v>
      </c>
      <c r="C402" s="61" t="n">
        <v>44402</v>
      </c>
      <c r="D402" s="61" t="n">
        <v>100767</v>
      </c>
      <c r="E402" s="61"/>
      <c r="F402" s="61" t="n">
        <v>-9125.79549074836</v>
      </c>
      <c r="G402" s="61" t="n">
        <v>2215.65080751799</v>
      </c>
      <c r="H402" s="61" t="n">
        <v>-13720</v>
      </c>
      <c r="I402" s="61" t="n">
        <v>-12000</v>
      </c>
      <c r="J402" s="88" t="n">
        <v>37109</v>
      </c>
      <c r="K402" s="76" t="n">
        <v>37110</v>
      </c>
      <c r="L402" s="83" t="n">
        <f aca="false">(VLOOKUP(K402,$A$3:$D$465,2,FALSE())*1000*-1)</f>
        <v>-54436000</v>
      </c>
      <c r="M402" s="30" t="n">
        <f aca="false">VLOOKUP(K402,'NG Summary by Day'!$L$21:$N$480,3,FALSE())</f>
        <v>-30918692.8888289</v>
      </c>
      <c r="N402" s="82" t="n">
        <f aca="false">L402-M402</f>
        <v>-23517307.1111711</v>
      </c>
      <c r="O402" s="83" t="n">
        <f aca="false">(VLOOKUP(K402,$A$3:$D$465,3,FALSE()))*1000*-1</f>
        <v>-38473000</v>
      </c>
      <c r="P402" s="30" t="n">
        <f aca="false">VLOOKUP(K402,'Power Summary by Day '!$AL$18:$AO$400,3,FALSE())</f>
        <v>-37109204.6406477</v>
      </c>
      <c r="Q402" s="82" t="n">
        <f aca="false">O402-P402</f>
        <v>-1363795.3593523</v>
      </c>
      <c r="R402" s="83" t="n">
        <f aca="false">(VLOOKUP(K402,'BNK Org Sheet'!$A$2:$D$464,4,FALSE()))*1000*-1</f>
        <v>-81589000</v>
      </c>
      <c r="S402" s="30" t="n">
        <f aca="false">VLOOKUP(K402,CORP!$A$14:$D4924,3,FALSE())</f>
        <v>-81471428.6044817</v>
      </c>
      <c r="T402" s="84" t="n">
        <f aca="false">R402-S402</f>
        <v>-117571.395518303</v>
      </c>
      <c r="V402" s="83" t="n">
        <f aca="false">(VLOOKUP(K402,'BNK Org Sheet'!$F$2:$I$464,2,FALSE()))*1000</f>
        <v>-1588720.94589989</v>
      </c>
      <c r="W402" s="30" t="n">
        <f aca="false">VLOOKUP(K402,'NG Summary by Day'!$T$20:$W$486,4,FALSE())</f>
        <v>-1588720.94589989</v>
      </c>
      <c r="X402" s="85" t="n">
        <f aca="false">V402-W402</f>
        <v>0</v>
      </c>
      <c r="Y402" s="83" t="n">
        <f aca="false">VLOOKUP(K402,'BNK Org Sheet'!$F$2:$I$464,3,FALSE())*1000</f>
        <v>4742817.70529655</v>
      </c>
      <c r="Z402" s="30" t="n">
        <f aca="false">VLOOKUP(K402,'Power Summary by Day '!$AL$18:$AO$400,4,FALSE())</f>
        <v>4742817.70529655</v>
      </c>
      <c r="AA402" s="82" t="n">
        <f aca="false">Y402-Z402</f>
        <v>0</v>
      </c>
      <c r="AB402" s="83" t="n">
        <f aca="false">VLOOKUP(K402,'BNK Org Sheet'!$F$2:$I$464,4,FALSE())*1000</f>
        <v>-1560000</v>
      </c>
      <c r="AC402" s="30" t="n">
        <f aca="false">VLOOKUP(K402,'NG Summary by Day'!$AG$20:$AJ$532,4,FALSE())</f>
        <v>1201982.08417283</v>
      </c>
      <c r="AD402" s="85" t="n">
        <f aca="false">AB402-AC402</f>
        <v>-2761982.08417283</v>
      </c>
    </row>
    <row r="403" customFormat="false" ht="12.75" hidden="false" customHeight="false" outlineLevel="0" collapsed="false">
      <c r="A403" s="48" t="n">
        <v>37106</v>
      </c>
      <c r="B403" s="61" t="n">
        <v>67372</v>
      </c>
      <c r="C403" s="61" t="n">
        <v>42344</v>
      </c>
      <c r="D403" s="61" t="n">
        <v>93615</v>
      </c>
      <c r="E403" s="61"/>
      <c r="F403" s="61" t="n">
        <v>50582.5451019763</v>
      </c>
      <c r="G403" s="61" t="n">
        <v>10663.4284904928</v>
      </c>
      <c r="H403" s="61" t="n">
        <v>58140</v>
      </c>
      <c r="I403" s="61" t="n">
        <v>57000</v>
      </c>
      <c r="J403" s="88" t="n">
        <v>37110</v>
      </c>
      <c r="K403" s="76" t="n">
        <v>37111</v>
      </c>
      <c r="L403" s="83" t="n">
        <f aca="false">(VLOOKUP(K403,$A$3:$D$465,2,FALSE())*1000*-1)</f>
        <v>-39826000</v>
      </c>
      <c r="M403" s="30" t="n">
        <f aca="false">VLOOKUP(K403,'NG Summary by Day'!$L$21:$N$480,3,FALSE())</f>
        <v>-26434899.2750994</v>
      </c>
      <c r="N403" s="82" t="n">
        <f aca="false">L403-M403</f>
        <v>-13391100.7249006</v>
      </c>
      <c r="O403" s="83" t="n">
        <f aca="false">(VLOOKUP(K403,$A$3:$D$465,3,FALSE()))*1000*-1</f>
        <v>-37689000</v>
      </c>
      <c r="P403" s="30" t="n">
        <f aca="false">VLOOKUP(K403,'Power Summary by Day '!$AL$18:$AO$400,3,FALSE())</f>
        <v>-29640155.008315</v>
      </c>
      <c r="Q403" s="82" t="n">
        <f aca="false">O403-P403</f>
        <v>-8048844.991685</v>
      </c>
      <c r="R403" s="83" t="n">
        <f aca="false">(VLOOKUP(K403,'BNK Org Sheet'!$A$2:$D$464,4,FALSE()))*1000*-1</f>
        <v>-68151000</v>
      </c>
      <c r="S403" s="30" t="n">
        <f aca="false">VLOOKUP(K403,CORP!$A$14:$D4925,3,FALSE())</f>
        <v>-67511884.6741159</v>
      </c>
      <c r="T403" s="84" t="n">
        <f aca="false">R403-S403</f>
        <v>-639115.325884104</v>
      </c>
      <c r="V403" s="83" t="n">
        <f aca="false">(VLOOKUP(K403,'BNK Org Sheet'!$F$2:$I$464,2,FALSE()))*1000</f>
        <v>-24455192.6079759</v>
      </c>
      <c r="W403" s="30" t="n">
        <f aca="false">VLOOKUP(K403,'NG Summary by Day'!$T$20:$W$486,4,FALSE())</f>
        <v>-24455192.6079759</v>
      </c>
      <c r="X403" s="85" t="n">
        <f aca="false">V403-W403</f>
        <v>0</v>
      </c>
      <c r="Y403" s="83" t="n">
        <f aca="false">VLOOKUP(K403,'BNK Org Sheet'!$F$2:$I$464,3,FALSE())*1000</f>
        <v>-5231819.82624342</v>
      </c>
      <c r="Z403" s="30" t="n">
        <f aca="false">VLOOKUP(K403,'Power Summary by Day '!$AL$18:$AO$400,4,FALSE())</f>
        <v>-5231819.82624342</v>
      </c>
      <c r="AA403" s="82" t="n">
        <f aca="false">Y403-Z403</f>
        <v>0</v>
      </c>
      <c r="AB403" s="83" t="n">
        <f aca="false">VLOOKUP(K403,'BNK Org Sheet'!$F$2:$I$464,4,FALSE())*1000</f>
        <v>-28140000</v>
      </c>
      <c r="AC403" s="30" t="n">
        <f aca="false">VLOOKUP(K403,'NG Summary by Day'!$AG$20:$AJ$532,4,FALSE())</f>
        <v>-18223540.6069638</v>
      </c>
      <c r="AD403" s="85" t="n">
        <f aca="false">AB403-AC403</f>
        <v>-9916459.3930362</v>
      </c>
    </row>
    <row r="404" customFormat="false" ht="12.75" hidden="false" customHeight="false" outlineLevel="0" collapsed="false">
      <c r="A404" s="48" t="n">
        <v>37109</v>
      </c>
      <c r="B404" s="61" t="n">
        <v>64195</v>
      </c>
      <c r="C404" s="61" t="n">
        <v>40677</v>
      </c>
      <c r="D404" s="61" t="n">
        <v>90693</v>
      </c>
      <c r="E404" s="61"/>
      <c r="F404" s="61" t="n">
        <v>-12755.8735953522</v>
      </c>
      <c r="G404" s="61" t="n">
        <v>-40415.3180574489</v>
      </c>
      <c r="H404" s="61" t="n">
        <v>-56180</v>
      </c>
      <c r="I404" s="61" t="n">
        <v>-14000</v>
      </c>
      <c r="J404" s="88" t="n">
        <v>37111</v>
      </c>
      <c r="K404" s="76" t="n">
        <v>37112</v>
      </c>
      <c r="L404" s="83" t="n">
        <f aca="false">(VLOOKUP(K404,$A$3:$D$465,2,FALSE())*1000*-1)</f>
        <v>-32590000</v>
      </c>
      <c r="M404" s="30" t="n">
        <f aca="false">VLOOKUP(K404,'NG Summary by Day'!$L$21:$N$480,3,FALSE())</f>
        <v>-19867088.6061942</v>
      </c>
      <c r="N404" s="82" t="n">
        <f aca="false">L404-M404</f>
        <v>-12722911.3938058</v>
      </c>
      <c r="O404" s="83" t="n">
        <f aca="false">(VLOOKUP(K404,$A$3:$D$465,3,FALSE()))*1000*-1</f>
        <v>-36947000</v>
      </c>
      <c r="P404" s="30" t="n">
        <f aca="false">VLOOKUP(K404,'Power Summary by Day '!$AL$18:$AO$400,3,FALSE())</f>
        <v>-29420177.0591398</v>
      </c>
      <c r="Q404" s="82" t="n">
        <f aca="false">O404-P404</f>
        <v>-7526822.9408602</v>
      </c>
      <c r="R404" s="83" t="n">
        <f aca="false">(VLOOKUP(K404,'BNK Org Sheet'!$A$2:$D$464,4,FALSE()))*1000*-1</f>
        <v>-62259000</v>
      </c>
      <c r="S404" s="30" t="n">
        <f aca="false">VLOOKUP(K404,CORP!$A$14:$D4926,3,FALSE())</f>
        <v>-62101107.6545007</v>
      </c>
      <c r="T404" s="84" t="n">
        <f aca="false">R404-S404</f>
        <v>-157892.345499299</v>
      </c>
      <c r="V404" s="83" t="n">
        <f aca="false">(VLOOKUP(K404,'BNK Org Sheet'!$F$2:$I$464,2,FALSE()))*1000</f>
        <v>2917983.22180655</v>
      </c>
      <c r="W404" s="30" t="n">
        <f aca="false">VLOOKUP(K404,'NG Summary by Day'!$T$20:$W$486,4,FALSE())</f>
        <v>2917983.22180655</v>
      </c>
      <c r="X404" s="85" t="n">
        <f aca="false">V404-W404</f>
        <v>0</v>
      </c>
      <c r="Y404" s="83" t="n">
        <f aca="false">VLOOKUP(K404,'BNK Org Sheet'!$F$2:$I$464,3,FALSE())*1000</f>
        <v>-2384346.4950503</v>
      </c>
      <c r="Z404" s="30" t="n">
        <f aca="false">VLOOKUP(K404,'Power Summary by Day '!$AL$18:$AO$400,4,FALSE())</f>
        <v>-2384346.4950503</v>
      </c>
      <c r="AA404" s="82" t="n">
        <f aca="false">Y404-Z404</f>
        <v>0</v>
      </c>
      <c r="AB404" s="83" t="n">
        <f aca="false">VLOOKUP(K404,'BNK Org Sheet'!$F$2:$I$464,4,FALSE())*1000</f>
        <v>4080000</v>
      </c>
      <c r="AC404" s="30" t="n">
        <f aca="false">VLOOKUP(K404,'NG Summary by Day'!$AG$20:$AJ$532,4,FALSE())</f>
        <v>8867201.74317261</v>
      </c>
      <c r="AD404" s="85" t="n">
        <f aca="false">AB404-AC404</f>
        <v>-4787201.74317261</v>
      </c>
    </row>
    <row r="405" customFormat="false" ht="12.75" hidden="false" customHeight="false" outlineLevel="0" collapsed="false">
      <c r="A405" s="48" t="n">
        <v>37110</v>
      </c>
      <c r="B405" s="61" t="n">
        <v>54436</v>
      </c>
      <c r="C405" s="61" t="n">
        <v>38473</v>
      </c>
      <c r="D405" s="61" t="n">
        <v>81589</v>
      </c>
      <c r="E405" s="61"/>
      <c r="F405" s="61" t="n">
        <v>-1588.72094589989</v>
      </c>
      <c r="G405" s="61" t="n">
        <v>4742.81770529655</v>
      </c>
      <c r="H405" s="61" t="n">
        <v>-1560</v>
      </c>
      <c r="I405" s="61" t="n">
        <v>2000</v>
      </c>
      <c r="J405" s="88" t="n">
        <v>37112</v>
      </c>
      <c r="K405" s="76" t="n">
        <v>37113</v>
      </c>
      <c r="L405" s="83" t="n">
        <f aca="false">(VLOOKUP(K405,$A$3:$D$465,2,FALSE())*1000*-1)</f>
        <v>-44040000</v>
      </c>
      <c r="M405" s="30" t="n">
        <f aca="false">VLOOKUP(K405,'NG Summary by Day'!$L$21:$N$480,3,FALSE())</f>
        <v>-29980332.306149</v>
      </c>
      <c r="N405" s="82" t="n">
        <f aca="false">L405-M405</f>
        <v>-14059667.693851</v>
      </c>
      <c r="O405" s="83" t="n">
        <f aca="false">(VLOOKUP(K405,$A$3:$D$465,3,FALSE()))*1000*-1</f>
        <v>-37262000</v>
      </c>
      <c r="P405" s="30" t="n">
        <f aca="false">VLOOKUP(K405,'Power Summary by Day '!$AL$18:$AO$400,3,FALSE())</f>
        <v>-41989225.3516697</v>
      </c>
      <c r="Q405" s="82" t="n">
        <f aca="false">O405-P405</f>
        <v>4727225.3516697</v>
      </c>
      <c r="R405" s="83" t="n">
        <f aca="false">(VLOOKUP(K405,'BNK Org Sheet'!$A$2:$D$464,4,FALSE()))*1000*-1</f>
        <v>-70956000</v>
      </c>
      <c r="S405" s="30" t="n">
        <f aca="false">VLOOKUP(K405,CORP!$A$14:$D4927,3,FALSE())</f>
        <v>-70833968.4358545</v>
      </c>
      <c r="T405" s="84" t="n">
        <f aca="false">R405-S405</f>
        <v>-122031.564145505</v>
      </c>
      <c r="V405" s="83" t="n">
        <f aca="false">(VLOOKUP(K405,'BNK Org Sheet'!$F$2:$I$464,2,FALSE()))*1000</f>
        <v>-1554383.3786242</v>
      </c>
      <c r="W405" s="30" t="n">
        <f aca="false">VLOOKUP(K405,'NG Summary by Day'!$T$20:$W$486,4,FALSE())</f>
        <v>-1554383.3786242</v>
      </c>
      <c r="X405" s="85" t="n">
        <f aca="false">V405-W405</f>
        <v>0</v>
      </c>
      <c r="Y405" s="83" t="n">
        <f aca="false">VLOOKUP(K405,'BNK Org Sheet'!$F$2:$I$464,3,FALSE())*1000</f>
        <v>286667.644147792</v>
      </c>
      <c r="Z405" s="30" t="n">
        <f aca="false">VLOOKUP(K405,'Power Summary by Day '!$AL$18:$AO$400,4,FALSE())</f>
        <v>286667.644147792</v>
      </c>
      <c r="AA405" s="82" t="n">
        <f aca="false">Y405-Z405</f>
        <v>0</v>
      </c>
      <c r="AB405" s="83" t="n">
        <f aca="false">VLOOKUP(K405,'BNK Org Sheet'!$F$2:$I$464,4,FALSE())*1000</f>
        <v>-7650000</v>
      </c>
      <c r="AC405" s="30" t="n">
        <f aca="false">VLOOKUP(K405,'NG Summary by Day'!$AG$20:$AJ$532,4,FALSE())</f>
        <v>-11717413.0393373</v>
      </c>
      <c r="AD405" s="85" t="n">
        <f aca="false">AB405-AC405</f>
        <v>4067413.0393373</v>
      </c>
    </row>
    <row r="406" customFormat="false" ht="12.75" hidden="false" customHeight="false" outlineLevel="0" collapsed="false">
      <c r="A406" s="48" t="n">
        <v>37111</v>
      </c>
      <c r="B406" s="61" t="n">
        <v>39826</v>
      </c>
      <c r="C406" s="61" t="n">
        <v>37689</v>
      </c>
      <c r="D406" s="61" t="n">
        <v>68151</v>
      </c>
      <c r="E406" s="61"/>
      <c r="F406" s="61" t="n">
        <v>-24455.1926079759</v>
      </c>
      <c r="G406" s="61" t="n">
        <v>-5231.81982624342</v>
      </c>
      <c r="H406" s="61" t="n">
        <v>-28140</v>
      </c>
      <c r="I406" s="61" t="n">
        <v>-11000</v>
      </c>
      <c r="J406" s="88" t="n">
        <v>37113</v>
      </c>
      <c r="K406" s="76" t="n">
        <v>37116</v>
      </c>
      <c r="L406" s="83" t="n">
        <f aca="false">(VLOOKUP(K406,$A$3:$D$465,2,FALSE())*1000*-1)</f>
        <v>-39549000</v>
      </c>
      <c r="M406" s="30" t="n">
        <f aca="false">VLOOKUP(K406,'NG Summary by Day'!$L$21:$N$480,3,FALSE())</f>
        <v>-27382146.8564026</v>
      </c>
      <c r="N406" s="82" t="n">
        <f aca="false">L406-M406</f>
        <v>-12166853.1435974</v>
      </c>
      <c r="O406" s="83" t="n">
        <f aca="false">(VLOOKUP(K406,$A$3:$D$465,3,FALSE()))*1000*-1</f>
        <v>-34802000</v>
      </c>
      <c r="P406" s="30" t="n">
        <f aca="false">VLOOKUP(K406,'Power Summary by Day '!$AL$18:$AO$400,3,FALSE())</f>
        <v>-38705349.0193426</v>
      </c>
      <c r="Q406" s="82" t="n">
        <f aca="false">O406-P406</f>
        <v>3903349.01934259</v>
      </c>
      <c r="R406" s="83" t="n">
        <f aca="false">(VLOOKUP(K406,'BNK Org Sheet'!$A$2:$D$464,4,FALSE()))*1000*-1</f>
        <v>-70965000</v>
      </c>
      <c r="S406" s="30" t="n">
        <f aca="false">VLOOKUP(K406,CORP!$A$14:$D4928,3,FALSE())</f>
        <v>-63974393.023576</v>
      </c>
      <c r="T406" s="84" t="n">
        <f aca="false">R406-S406</f>
        <v>-6990606.976424</v>
      </c>
      <c r="V406" s="83" t="n">
        <f aca="false">(VLOOKUP(K406,'BNK Org Sheet'!$F$2:$I$464,2,FALSE()))*1000</f>
        <v>2536484.98496059</v>
      </c>
      <c r="W406" s="30" t="n">
        <f aca="false">VLOOKUP(K406,'NG Summary by Day'!$T$20:$W$486,4,FALSE())</f>
        <v>2536484.98496059</v>
      </c>
      <c r="X406" s="85" t="n">
        <f aca="false">V406-W406</f>
        <v>0</v>
      </c>
      <c r="Y406" s="83" t="n">
        <f aca="false">VLOOKUP(K406,'BNK Org Sheet'!$F$2:$I$464,3,FALSE())*1000</f>
        <v>31465436.2615911</v>
      </c>
      <c r="Z406" s="30" t="n">
        <f aca="false">VLOOKUP(K406,'Power Summary by Day '!$AL$18:$AO$400,4,FALSE())</f>
        <v>31465436.2615911</v>
      </c>
      <c r="AA406" s="82" t="n">
        <f aca="false">Y406-Z406</f>
        <v>0</v>
      </c>
      <c r="AB406" s="83" t="n">
        <f aca="false">VLOOKUP(K406,'BNK Org Sheet'!$F$2:$I$464,4,FALSE())*1000</f>
        <v>38830000</v>
      </c>
      <c r="AC406" s="30" t="n">
        <f aca="false">VLOOKUP(K406,'NG Summary by Day'!$AG$20:$AJ$532,4,FALSE())</f>
        <v>37304579.2518505</v>
      </c>
      <c r="AD406" s="85" t="n">
        <f aca="false">AB406-AC406</f>
        <v>1525420.7481495</v>
      </c>
    </row>
    <row r="407" customFormat="false" ht="12.75" hidden="false" customHeight="false" outlineLevel="0" collapsed="false">
      <c r="A407" s="48" t="n">
        <v>37112</v>
      </c>
      <c r="B407" s="61" t="n">
        <v>32590</v>
      </c>
      <c r="C407" s="61" t="n">
        <v>36947</v>
      </c>
      <c r="D407" s="61" t="n">
        <v>62259</v>
      </c>
      <c r="E407" s="61"/>
      <c r="F407" s="61" t="n">
        <v>2917.98322180655</v>
      </c>
      <c r="G407" s="61" t="n">
        <v>-2384.3464950503</v>
      </c>
      <c r="H407" s="61" t="n">
        <v>4080</v>
      </c>
      <c r="I407" s="61" t="n">
        <v>5000</v>
      </c>
      <c r="J407" s="88" t="n">
        <v>37116</v>
      </c>
      <c r="K407" s="76" t="n">
        <v>37117</v>
      </c>
      <c r="L407" s="83" t="n">
        <f aca="false">(VLOOKUP(K407,$A$3:$D$465,2,FALSE())*1000*-1)</f>
        <v>-50323000</v>
      </c>
      <c r="M407" s="30" t="n">
        <f aca="false">VLOOKUP(K407,'NG Summary by Day'!$L$21:$N$480,3,FALSE())</f>
        <v>-42075803.8662193</v>
      </c>
      <c r="N407" s="82" t="n">
        <f aca="false">L407-M407</f>
        <v>-8247196.1337807</v>
      </c>
      <c r="O407" s="83" t="n">
        <f aca="false">(VLOOKUP(K407,$A$3:$D$465,3,FALSE()))*1000*-1</f>
        <v>-37015000</v>
      </c>
      <c r="P407" s="30" t="n">
        <f aca="false">VLOOKUP(K407,'Power Summary by Day '!$AL$18:$AO$400,3,FALSE())</f>
        <v>-38774880.6711791</v>
      </c>
      <c r="Q407" s="82" t="n">
        <f aca="false">O407-P407</f>
        <v>1759880.6711791</v>
      </c>
      <c r="R407" s="83" t="n">
        <f aca="false">(VLOOKUP(K407,'BNK Org Sheet'!$A$2:$D$464,4,FALSE()))*1000*-1</f>
        <v>-70975000</v>
      </c>
      <c r="S407" s="30" t="n">
        <f aca="false">VLOOKUP(K407,CORP!$A$14:$D4929,3,FALSE())</f>
        <v>-72631233.1719355</v>
      </c>
      <c r="T407" s="84" t="n">
        <f aca="false">R407-S407</f>
        <v>1656233.1719355</v>
      </c>
      <c r="V407" s="83" t="n">
        <f aca="false">(VLOOKUP(K407,'BNK Org Sheet'!$F$2:$I$464,2,FALSE()))*1000</f>
        <v>-30836636.6782484</v>
      </c>
      <c r="W407" s="30" t="n">
        <f aca="false">VLOOKUP(K407,'NG Summary by Day'!$T$20:$W$486,4,FALSE())</f>
        <v>-30836636.6782484</v>
      </c>
      <c r="X407" s="85" t="n">
        <f aca="false">V407-W407</f>
        <v>0</v>
      </c>
      <c r="Y407" s="83" t="n">
        <f aca="false">VLOOKUP(K407,'BNK Org Sheet'!$F$2:$I$464,3,FALSE())*1000</f>
        <v>2691451.71532434</v>
      </c>
      <c r="Z407" s="30" t="n">
        <f aca="false">VLOOKUP(K407,'Power Summary by Day '!$AL$18:$AO$400,4,FALSE())</f>
        <v>2691451.71532434</v>
      </c>
      <c r="AA407" s="82" t="n">
        <f aca="false">Y407-Z407</f>
        <v>0</v>
      </c>
      <c r="AB407" s="83" t="n">
        <f aca="false">VLOOKUP(K407,'BNK Org Sheet'!$F$2:$I$464,4,FALSE())*1000</f>
        <v>-23880000</v>
      </c>
      <c r="AC407" s="30" t="n">
        <f aca="false">VLOOKUP(K407,'NG Summary by Day'!$AG$20:$AJ$532,4,FALSE())</f>
        <v>-15396746.3449874</v>
      </c>
      <c r="AD407" s="85" t="n">
        <f aca="false">AB407-AC407</f>
        <v>-8483253.6550126</v>
      </c>
    </row>
    <row r="408" customFormat="false" ht="12.75" hidden="false" customHeight="false" outlineLevel="0" collapsed="false">
      <c r="A408" s="48" t="n">
        <v>37113</v>
      </c>
      <c r="B408" s="61" t="n">
        <v>44040</v>
      </c>
      <c r="C408" s="61" t="n">
        <v>37262</v>
      </c>
      <c r="D408" s="61" t="n">
        <v>70956</v>
      </c>
      <c r="E408" s="61"/>
      <c r="F408" s="61" t="n">
        <v>-1554.3833786242</v>
      </c>
      <c r="G408" s="61" t="n">
        <v>286.667644147792</v>
      </c>
      <c r="H408" s="61" t="n">
        <v>-7650</v>
      </c>
      <c r="I408" s="61" t="n">
        <v>-1000</v>
      </c>
      <c r="J408" s="88" t="n">
        <v>37117</v>
      </c>
      <c r="K408" s="76" t="n">
        <v>37118</v>
      </c>
      <c r="L408" s="83" t="n">
        <f aca="false">(VLOOKUP(K408,$A$3:$D$465,2,FALSE())*1000*-1)</f>
        <v>-50323000</v>
      </c>
      <c r="M408" s="30" t="n">
        <f aca="false">VLOOKUP(K408,'NG Summary by Day'!$L$21:$N$480,3,FALSE())</f>
        <v>-60159907.8572581</v>
      </c>
      <c r="N408" s="82" t="n">
        <f aca="false">L408-M408</f>
        <v>9836907.8572581</v>
      </c>
      <c r="O408" s="83" t="n">
        <f aca="false">(VLOOKUP(K408,$A$3:$D$465,3,FALSE()))*1000*-1</f>
        <v>-37015000</v>
      </c>
      <c r="P408" s="30" t="n">
        <f aca="false">VLOOKUP(K408,'Power Summary by Day '!$AL$18:$AO$400,3,FALSE())</f>
        <v>-41765211.0582099</v>
      </c>
      <c r="Q408" s="82" t="n">
        <f aca="false">O408-P408</f>
        <v>4750211.0582099</v>
      </c>
      <c r="R408" s="83" t="n">
        <f aca="false">(VLOOKUP(K408,'BNK Org Sheet'!$A$2:$D$464,4,FALSE()))*1000*-1</f>
        <v>-70975000</v>
      </c>
      <c r="S408" s="30" t="n">
        <f aca="false">VLOOKUP(K408,CORP!$A$14:$D4930,3,FALSE())</f>
        <v>-89936581.2764006</v>
      </c>
      <c r="T408" s="84" t="n">
        <f aca="false">R408-S408</f>
        <v>18961581.2764006</v>
      </c>
      <c r="V408" s="83" t="n">
        <f aca="false">(VLOOKUP(K408,'BNK Org Sheet'!$F$2:$I$464,2,FALSE()))*1000</f>
        <v>-82224170.5123481</v>
      </c>
      <c r="W408" s="30" t="n">
        <f aca="false">VLOOKUP(K408,'NG Summary by Day'!$T$20:$W$486,4,FALSE())</f>
        <v>-82224170.5123481</v>
      </c>
      <c r="X408" s="85" t="n">
        <f aca="false">V408-W408</f>
        <v>0</v>
      </c>
      <c r="Y408" s="83" t="n">
        <f aca="false">VLOOKUP(K408,'BNK Org Sheet'!$F$2:$I$464,3,FALSE())*1000</f>
        <v>80220.893774759</v>
      </c>
      <c r="Z408" s="30" t="n">
        <f aca="false">VLOOKUP(K408,'Power Summary by Day '!$AL$18:$AO$400,4,FALSE())</f>
        <v>80220.893774759</v>
      </c>
      <c r="AA408" s="82" t="n">
        <f aca="false">Y408-Z408</f>
        <v>0</v>
      </c>
      <c r="AB408" s="83" t="n">
        <f aca="false">VLOOKUP(K408,'BNK Org Sheet'!$F$2:$I$464,4,FALSE())*1000</f>
        <v>-85290000</v>
      </c>
      <c r="AC408" s="30" t="n">
        <f aca="false">VLOOKUP(K408,'NG Summary by Day'!$AG$20:$AJ$532,4,FALSE())</f>
        <v>-96690549.7911154</v>
      </c>
      <c r="AD408" s="85" t="n">
        <f aca="false">AB408-AC408</f>
        <v>11400549.7911154</v>
      </c>
    </row>
    <row r="409" customFormat="false" ht="12.75" hidden="false" customHeight="false" outlineLevel="0" collapsed="false">
      <c r="A409" s="48" t="n">
        <v>37116</v>
      </c>
      <c r="B409" s="61" t="n">
        <v>39549</v>
      </c>
      <c r="C409" s="61" t="n">
        <v>34802</v>
      </c>
      <c r="D409" s="61" t="n">
        <v>70965</v>
      </c>
      <c r="E409" s="61"/>
      <c r="F409" s="61" t="n">
        <v>2536.48498496059</v>
      </c>
      <c r="G409" s="61" t="n">
        <v>31465.4362615911</v>
      </c>
      <c r="H409" s="61" t="n">
        <v>38830</v>
      </c>
      <c r="I409" s="61" t="n">
        <v>6000</v>
      </c>
      <c r="J409" s="88" t="n">
        <v>37118</v>
      </c>
      <c r="K409" s="76" t="n">
        <v>37119</v>
      </c>
      <c r="L409" s="83" t="n">
        <f aca="false">(VLOOKUP(K409,$A$3:$D$465,2,FALSE())*1000*-1)</f>
        <v>-51008000</v>
      </c>
      <c r="M409" s="30" t="n">
        <f aca="false">VLOOKUP(K409,'NG Summary by Day'!$L$21:$N$480,3,FALSE())</f>
        <v>-42946682.5884104</v>
      </c>
      <c r="N409" s="82" t="n">
        <f aca="false">L409-M409</f>
        <v>-8061317.4115896</v>
      </c>
      <c r="O409" s="83" t="n">
        <f aca="false">(VLOOKUP(K409,$A$3:$D$465,3,FALSE()))*1000*-1</f>
        <v>-39223000</v>
      </c>
      <c r="P409" s="30" t="n">
        <f aca="false">VLOOKUP(K409,'Power Summary by Day '!$AL$18:$AO$400,3,FALSE())</f>
        <v>-40755082.3300475</v>
      </c>
      <c r="Q409" s="82" t="n">
        <f aca="false">O409-P409</f>
        <v>1532082.3300475</v>
      </c>
      <c r="R409" s="83" t="n">
        <f aca="false">(VLOOKUP(K409,'BNK Org Sheet'!$A$2:$D$464,4,FALSE()))*1000*-1</f>
        <v>-70988000</v>
      </c>
      <c r="S409" s="30" t="n">
        <f aca="false">VLOOKUP(K409,CORP!$A$14:$D4931,3,FALSE())</f>
        <v>-75591040.4912703</v>
      </c>
      <c r="T409" s="84" t="n">
        <f aca="false">R409-S409</f>
        <v>4603040.4912703</v>
      </c>
      <c r="V409" s="83" t="n">
        <f aca="false">(VLOOKUP(K409,'BNK Org Sheet'!$F$2:$I$464,2,FALSE()))*1000</f>
        <v>20864948.235105</v>
      </c>
      <c r="W409" s="30" t="n">
        <f aca="false">VLOOKUP(K409,'NG Summary by Day'!$T$20:$W$486,4,FALSE())</f>
        <v>20864948.235105</v>
      </c>
      <c r="X409" s="85" t="n">
        <f aca="false">V409-W409</f>
        <v>0</v>
      </c>
      <c r="Y409" s="83" t="n">
        <f aca="false">VLOOKUP(K409,'BNK Org Sheet'!$F$2:$I$464,3,FALSE())*1000</f>
        <v>-25583675.3571881</v>
      </c>
      <c r="Z409" s="30" t="n">
        <f aca="false">VLOOKUP(K409,'Power Summary by Day '!$AL$18:$AO$400,4,FALSE())</f>
        <v>-25583675.3571881</v>
      </c>
      <c r="AA409" s="82" t="n">
        <f aca="false">Y409-Z409</f>
        <v>0</v>
      </c>
      <c r="AB409" s="83" t="n">
        <f aca="false">VLOOKUP(K409,'BNK Org Sheet'!$F$2:$I$464,4,FALSE())*1000</f>
        <v>-11490000</v>
      </c>
      <c r="AC409" s="30" t="n">
        <f aca="false">VLOOKUP(K409,'NG Summary by Day'!$AG$20:$AJ$532,4,FALSE())</f>
        <v>-2901670.74893656</v>
      </c>
      <c r="AD409" s="85" t="n">
        <f aca="false">AB409-AC409</f>
        <v>-8588329.25106344</v>
      </c>
    </row>
    <row r="410" customFormat="false" ht="12.75" hidden="false" customHeight="false" outlineLevel="0" collapsed="false">
      <c r="A410" s="48" t="n">
        <v>37117</v>
      </c>
      <c r="B410" s="61" t="n">
        <v>50323</v>
      </c>
      <c r="C410" s="61" t="n">
        <v>37015</v>
      </c>
      <c r="D410" s="61" t="n">
        <v>70975</v>
      </c>
      <c r="E410" s="61"/>
      <c r="F410" s="61" t="n">
        <v>-30836.6366782484</v>
      </c>
      <c r="G410" s="61" t="n">
        <v>2691.45171532434</v>
      </c>
      <c r="H410" s="61" t="n">
        <v>-23880</v>
      </c>
      <c r="I410" s="61" t="n">
        <v>-46000</v>
      </c>
      <c r="J410" s="88" t="n">
        <v>37119</v>
      </c>
      <c r="K410" s="76" t="n">
        <v>37120</v>
      </c>
      <c r="L410" s="83" t="n">
        <f aca="false">(VLOOKUP(K410,$A$3:$D$465,2,FALSE())*1000*-1)</f>
        <v>-51008000</v>
      </c>
      <c r="M410" s="30" t="n">
        <f aca="false">VLOOKUP(K410,'NG Summary by Day'!$L$21:$N$480,3,FALSE())</f>
        <v>-41345571.687097</v>
      </c>
      <c r="N410" s="82" t="n">
        <f aca="false">L410-M410</f>
        <v>-9662428.312903</v>
      </c>
      <c r="O410" s="83" t="n">
        <f aca="false">(VLOOKUP(K410,$A$3:$D$465,3,FALSE()))*1000*-1</f>
        <v>-39223000</v>
      </c>
      <c r="P410" s="30" t="n">
        <f aca="false">VLOOKUP(K410,'Power Summary by Day '!$AL$18:$AO$400,3,FALSE())</f>
        <v>-41238909.1027578</v>
      </c>
      <c r="Q410" s="82" t="n">
        <f aca="false">O410-P410</f>
        <v>2015909.1027578</v>
      </c>
      <c r="R410" s="83" t="n">
        <f aca="false">(VLOOKUP(K410,'BNK Org Sheet'!$A$2:$D$464,4,FALSE()))*1000*-1</f>
        <v>-71009000</v>
      </c>
      <c r="S410" s="30" t="n">
        <f aca="false">VLOOKUP(K410,CORP!$A$14:$D4932,3,FALSE())</f>
        <v>-77733684.6855179</v>
      </c>
      <c r="T410" s="84" t="n">
        <f aca="false">R410-S410</f>
        <v>6724684.68551789</v>
      </c>
      <c r="V410" s="83" t="n">
        <f aca="false">(VLOOKUP(K410,'BNK Org Sheet'!$F$2:$I$464,2,FALSE()))*1000</f>
        <v>10227562.6135474</v>
      </c>
      <c r="W410" s="30" t="n">
        <f aca="false">VLOOKUP(K410,'NG Summary by Day'!$T$20:$W$486,4,FALSE())</f>
        <v>10227562.6135474</v>
      </c>
      <c r="X410" s="85" t="n">
        <f aca="false">V410-W410</f>
        <v>0</v>
      </c>
      <c r="Y410" s="83" t="n">
        <f aca="false">VLOOKUP(K410,'BNK Org Sheet'!$F$2:$I$464,3,FALSE())*1000</f>
        <v>-14843387.2790545</v>
      </c>
      <c r="Z410" s="30" t="n">
        <f aca="false">VLOOKUP(K410,'Power Summary by Day '!$AL$18:$AO$400,4,FALSE())</f>
        <v>-14843387.2790545</v>
      </c>
      <c r="AA410" s="82" t="n">
        <f aca="false">Y410-Z410</f>
        <v>0</v>
      </c>
      <c r="AB410" s="83" t="n">
        <f aca="false">VLOOKUP(K410,'BNK Org Sheet'!$F$2:$I$464,4,FALSE())*1000</f>
        <v>-10860000</v>
      </c>
      <c r="AC410" s="30" t="n">
        <f aca="false">VLOOKUP(K410,'NG Summary by Day'!$AG$20:$AJ$532,4,FALSE())</f>
        <v>-6138483.38073116</v>
      </c>
      <c r="AD410" s="85" t="n">
        <f aca="false">AB410-AC410</f>
        <v>-4721516.61926884</v>
      </c>
    </row>
    <row r="411" customFormat="false" ht="12.75" hidden="false" customHeight="false" outlineLevel="0" collapsed="false">
      <c r="A411" s="48" t="n">
        <v>37118</v>
      </c>
      <c r="B411" s="61" t="n">
        <v>50323</v>
      </c>
      <c r="C411" s="61" t="n">
        <v>37015</v>
      </c>
      <c r="D411" s="61" t="n">
        <v>70975</v>
      </c>
      <c r="E411" s="61"/>
      <c r="F411" s="61" t="n">
        <v>-82224.1705123481</v>
      </c>
      <c r="G411" s="61" t="n">
        <v>80.220893774759</v>
      </c>
      <c r="H411" s="61" t="n">
        <v>-85290</v>
      </c>
      <c r="I411" s="61" t="n">
        <v>-98000</v>
      </c>
      <c r="J411" s="88" t="n">
        <v>37120</v>
      </c>
      <c r="K411" s="76" t="n">
        <v>37123</v>
      </c>
      <c r="L411" s="83" t="n">
        <f aca="false">(VLOOKUP(K411,$A$3:$D$465,2,FALSE())*1000*-1)</f>
        <v>-51008000</v>
      </c>
      <c r="M411" s="30" t="n">
        <f aca="false">VLOOKUP(K411,'NG Summary by Day'!$L$21:$N$480,3,FALSE())</f>
        <v>-36485235.4050431</v>
      </c>
      <c r="N411" s="82" t="n">
        <f aca="false">L411-M411</f>
        <v>-14522764.5949569</v>
      </c>
      <c r="O411" s="83" t="n">
        <f aca="false">(VLOOKUP(K411,$A$3:$D$465,3,FALSE()))*1000*-1</f>
        <v>-39223000</v>
      </c>
      <c r="P411" s="30" t="n">
        <f aca="false">VLOOKUP(K411,'Power Summary by Day '!$AL$18:$AO$400,3,FALSE())</f>
        <v>-45469686.7170595</v>
      </c>
      <c r="Q411" s="82" t="n">
        <f aca="false">O411-P411</f>
        <v>6246686.7170595</v>
      </c>
      <c r="R411" s="83" t="n">
        <f aca="false">(VLOOKUP(K411,'BNK Org Sheet'!$A$2:$D$464,4,FALSE()))*1000*-1</f>
        <v>-71044000</v>
      </c>
      <c r="S411" s="30" t="n">
        <f aca="false">VLOOKUP(K411,CORP!$A$14:$D4933,3,FALSE())</f>
        <v>-82062106.1063102</v>
      </c>
      <c r="T411" s="84" t="n">
        <f aca="false">R411-S411</f>
        <v>11018106.1063102</v>
      </c>
      <c r="V411" s="83" t="n">
        <f aca="false">(VLOOKUP(K411,'BNK Org Sheet'!$F$2:$I$464,2,FALSE()))*1000</f>
        <v>17495873.8419</v>
      </c>
      <c r="W411" s="30" t="n">
        <f aca="false">VLOOKUP(K411,'NG Summary by Day'!$T$20:$W$486,4,FALSE())</f>
        <v>17495873.8419</v>
      </c>
      <c r="X411" s="85" t="n">
        <f aca="false">V411-W411</f>
        <v>0</v>
      </c>
      <c r="Y411" s="83" t="n">
        <f aca="false">VLOOKUP(K411,'BNK Org Sheet'!$F$2:$I$464,3,FALSE())*1000</f>
        <v>899669.51655044</v>
      </c>
      <c r="Z411" s="30" t="n">
        <f aca="false">VLOOKUP(K411,'Power Summary by Day '!$AL$18:$AO$400,4,FALSE())</f>
        <v>899669.51655044</v>
      </c>
      <c r="AA411" s="82" t="n">
        <f aca="false">Y411-Z411</f>
        <v>0</v>
      </c>
      <c r="AB411" s="83" t="n">
        <f aca="false">VLOOKUP(K411,'BNK Org Sheet'!$F$2:$I$464,4,FALSE())*1000</f>
        <v>31620000</v>
      </c>
      <c r="AC411" s="30" t="n">
        <f aca="false">VLOOKUP(K411,'NG Summary by Day'!$AG$20:$AJ$532,4,FALSE())</f>
        <v>28684083.3843711</v>
      </c>
      <c r="AD411" s="85" t="n">
        <f aca="false">AB411-AC411</f>
        <v>2935916.6156289</v>
      </c>
    </row>
    <row r="412" customFormat="false" ht="12.75" hidden="false" customHeight="false" outlineLevel="0" collapsed="false">
      <c r="A412" s="48" t="n">
        <v>37119</v>
      </c>
      <c r="B412" s="61" t="n">
        <v>51008</v>
      </c>
      <c r="C412" s="61" t="n">
        <v>39223</v>
      </c>
      <c r="D412" s="61" t="n">
        <v>70988</v>
      </c>
      <c r="E412" s="61"/>
      <c r="F412" s="61" t="n">
        <v>20864.948235105</v>
      </c>
      <c r="G412" s="61" t="n">
        <v>-25583.6753571881</v>
      </c>
      <c r="H412" s="61" t="n">
        <v>-11490</v>
      </c>
      <c r="I412" s="61" t="n">
        <v>29000</v>
      </c>
      <c r="J412" s="88" t="n">
        <v>37123</v>
      </c>
      <c r="K412" s="76" t="n">
        <v>37124</v>
      </c>
      <c r="L412" s="83" t="n">
        <f aca="false">(VLOOKUP(K412,$A$3:$D$465,2,FALSE())*1000*-1)</f>
        <v>-51008000</v>
      </c>
      <c r="M412" s="30" t="n">
        <f aca="false">VLOOKUP(K412,'NG Summary by Day'!$L$21:$N$480,3,FALSE())</f>
        <v>-32678054.4436035</v>
      </c>
      <c r="N412" s="82" t="n">
        <f aca="false">L412-M412</f>
        <v>-18329945.5563965</v>
      </c>
      <c r="O412" s="83" t="n">
        <f aca="false">(VLOOKUP(K412,$A$3:$D$465,3,FALSE()))*1000*-1</f>
        <v>-39223000</v>
      </c>
      <c r="P412" s="30" t="n">
        <f aca="false">VLOOKUP(K412,'Power Summary by Day '!$AL$18:$AO$400,3,FALSE())</f>
        <v>-48207886.0917432</v>
      </c>
      <c r="Q412" s="82" t="n">
        <f aca="false">O412-P412</f>
        <v>8984886.0917432</v>
      </c>
      <c r="R412" s="83" t="n">
        <f aca="false">(VLOOKUP(K412,'BNK Org Sheet'!$A$2:$D$464,4,FALSE()))*1000*-1</f>
        <v>-71049000</v>
      </c>
      <c r="S412" s="30" t="n">
        <f aca="false">VLOOKUP(K412,CORP!$A$14:$D4934,3,FALSE())</f>
        <v>-83996453.4361462</v>
      </c>
      <c r="T412" s="84" t="n">
        <f aca="false">R412-S412</f>
        <v>12947453.4361462</v>
      </c>
      <c r="V412" s="83" t="n">
        <f aca="false">(VLOOKUP(K412,'BNK Org Sheet'!$F$2:$I$464,2,FALSE()))*1000</f>
        <v>294505.926699997</v>
      </c>
      <c r="W412" s="30" t="n">
        <f aca="false">VLOOKUP(K412,'NG Summary by Day'!$T$20:$W$486,4,FALSE())</f>
        <v>294505.926699997</v>
      </c>
      <c r="X412" s="85" t="n">
        <f aca="false">V412-W412</f>
        <v>0</v>
      </c>
      <c r="Y412" s="83" t="n">
        <f aca="false">VLOOKUP(K412,'BNK Org Sheet'!$F$2:$I$464,3,FALSE())*1000</f>
        <v>650301.369968619</v>
      </c>
      <c r="Z412" s="30" t="n">
        <f aca="false">VLOOKUP(K412,'Power Summary by Day '!$AL$18:$AO$400,4,FALSE())</f>
        <v>650301.369968619</v>
      </c>
      <c r="AA412" s="82" t="n">
        <f aca="false">Y412-Z412</f>
        <v>0</v>
      </c>
      <c r="AB412" s="83" t="n">
        <f aca="false">VLOOKUP(K412,'BNK Org Sheet'!$F$2:$I$464,4,FALSE())*1000</f>
        <v>-3490000</v>
      </c>
      <c r="AC412" s="30" t="n">
        <f aca="false">VLOOKUP(K412,'NG Summary by Day'!$AG$20:$AJ$532,4,FALSE())</f>
        <v>-7966849.98291504</v>
      </c>
      <c r="AD412" s="85" t="n">
        <f aca="false">AB412-AC412</f>
        <v>4476849.98291504</v>
      </c>
    </row>
    <row r="413" customFormat="false" ht="12.75" hidden="false" customHeight="false" outlineLevel="0" collapsed="false">
      <c r="A413" s="48" t="n">
        <v>37120</v>
      </c>
      <c r="B413" s="61" t="n">
        <v>51008</v>
      </c>
      <c r="C413" s="61" t="n">
        <v>39223</v>
      </c>
      <c r="D413" s="61" t="n">
        <v>71009</v>
      </c>
      <c r="E413" s="61"/>
      <c r="F413" s="61" t="n">
        <v>10227.5626135474</v>
      </c>
      <c r="G413" s="61" t="n">
        <v>-14843.3872790545</v>
      </c>
      <c r="H413" s="61" t="n">
        <v>-10860</v>
      </c>
      <c r="I413" s="61" t="n">
        <v>13000</v>
      </c>
      <c r="J413" s="88" t="n">
        <v>37124</v>
      </c>
      <c r="K413" s="76" t="n">
        <v>37125</v>
      </c>
      <c r="L413" s="83" t="n">
        <f aca="false">(VLOOKUP(K413,$A$3:$D$465,2,FALSE())*1000*-1)</f>
        <v>-58550000</v>
      </c>
      <c r="M413" s="30" t="n">
        <f aca="false">VLOOKUP(K413,'NG Summary by Day'!$L$21:$N$480,3,FALSE())</f>
        <v>-29693722.6955885</v>
      </c>
      <c r="N413" s="82" t="n">
        <f aca="false">L413-M413</f>
        <v>-28856277.3044115</v>
      </c>
      <c r="O413" s="83" t="n">
        <f aca="false">(VLOOKUP(K413,$A$3:$D$465,3,FALSE()))*1000*-1</f>
        <v>-37063000</v>
      </c>
      <c r="P413" s="30" t="n">
        <f aca="false">VLOOKUP(K413,'Power Summary by Day '!$AL$18:$AO$400,3,FALSE())</f>
        <v>-45988521.5306087</v>
      </c>
      <c r="Q413" s="82" t="n">
        <f aca="false">O413-P413</f>
        <v>8925521.5306087</v>
      </c>
      <c r="R413" s="83" t="n">
        <f aca="false">(VLOOKUP(K413,'BNK Org Sheet'!$A$2:$D$464,4,FALSE()))*1000*-1</f>
        <v>-77728000</v>
      </c>
      <c r="S413" s="30" t="n">
        <f aca="false">VLOOKUP(K413,CORP!$A$14:$D4935,3,FALSE())</f>
        <v>-80115201.0251255</v>
      </c>
      <c r="T413" s="84" t="n">
        <f aca="false">R413-S413</f>
        <v>2387201.0251255</v>
      </c>
      <c r="V413" s="83" t="n">
        <f aca="false">(VLOOKUP(K413,'BNK Org Sheet'!$F$2:$I$464,2,FALSE()))*1000</f>
        <v>27183151.3089999</v>
      </c>
      <c r="W413" s="30" t="n">
        <f aca="false">VLOOKUP(K413,'NG Summary by Day'!$T$20:$W$486,4,FALSE())</f>
        <v>27183151.3089999</v>
      </c>
      <c r="X413" s="85" t="n">
        <f aca="false">V413-W413</f>
        <v>0</v>
      </c>
      <c r="Y413" s="83" t="n">
        <f aca="false">VLOOKUP(K413,'BNK Org Sheet'!$F$2:$I$464,3,FALSE())*1000</f>
        <v>12891698.2712833</v>
      </c>
      <c r="Z413" s="30" t="n">
        <f aca="false">VLOOKUP(K413,'Power Summary by Day '!$AL$18:$AO$400,4,FALSE())</f>
        <v>12891698.2712833</v>
      </c>
      <c r="AA413" s="82" t="n">
        <f aca="false">Y413-Z413</f>
        <v>0</v>
      </c>
      <c r="AB413" s="83" t="n">
        <f aca="false">VLOOKUP(K413,'BNK Org Sheet'!$F$2:$I$464,4,FALSE())*1000</f>
        <v>34750000</v>
      </c>
      <c r="AC413" s="30" t="n">
        <f aca="false">VLOOKUP(K413,'NG Summary by Day'!$AG$20:$AJ$532,4,FALSE())</f>
        <v>39254156.0497427</v>
      </c>
      <c r="AD413" s="85" t="n">
        <f aca="false">AB413-AC413</f>
        <v>-4504156.0497427</v>
      </c>
    </row>
    <row r="414" customFormat="false" ht="12.75" hidden="false" customHeight="false" outlineLevel="0" collapsed="false">
      <c r="A414" s="48" t="n">
        <v>37123</v>
      </c>
      <c r="B414" s="61" t="n">
        <v>51008</v>
      </c>
      <c r="C414" s="61" t="n">
        <v>39223</v>
      </c>
      <c r="D414" s="61" t="n">
        <v>71044</v>
      </c>
      <c r="E414" s="61"/>
      <c r="F414" s="61" t="n">
        <v>17495.8738419</v>
      </c>
      <c r="G414" s="61" t="n">
        <v>899.66951655044</v>
      </c>
      <c r="H414" s="61" t="n">
        <v>31620</v>
      </c>
      <c r="I414" s="61" t="n">
        <v>21000</v>
      </c>
      <c r="J414" s="88" t="n">
        <v>37125</v>
      </c>
      <c r="K414" s="76" t="n">
        <v>37126</v>
      </c>
      <c r="L414" s="83" t="n">
        <f aca="false">(VLOOKUP(K414,$A$3:$D$465,2,FALSE())*1000*-1)</f>
        <v>-64662000</v>
      </c>
      <c r="M414" s="30" t="n">
        <f aca="false">VLOOKUP(K414,'NG Summary by Day'!$L$21:$N$480,3,FALSE())</f>
        <v>-31844882.5009875</v>
      </c>
      <c r="N414" s="82" t="n">
        <f aca="false">L414-M414</f>
        <v>-32817117.4990125</v>
      </c>
      <c r="O414" s="83" t="n">
        <f aca="false">(VLOOKUP(K414,$A$3:$D$465,3,FALSE()))*1000*-1</f>
        <v>-34804000</v>
      </c>
      <c r="P414" s="30" t="n">
        <f aca="false">VLOOKUP(K414,'Power Summary by Day '!$AL$18:$AO$400,3,FALSE())</f>
        <v>-46911921.1806188</v>
      </c>
      <c r="Q414" s="82" t="n">
        <f aca="false">O414-P414</f>
        <v>12107921.1806188</v>
      </c>
      <c r="R414" s="83" t="n">
        <f aca="false">(VLOOKUP(K414,'BNK Org Sheet'!$A$2:$D$464,4,FALSE()))*1000*-1</f>
        <v>-83840000</v>
      </c>
      <c r="S414" s="30" t="n">
        <f aca="false">VLOOKUP(K414,CORP!$A$14:$D4936,3,FALSE())</f>
        <v>-86129064.3956009</v>
      </c>
      <c r="T414" s="84" t="n">
        <f aca="false">R414-S414</f>
        <v>2289064.3956009</v>
      </c>
      <c r="V414" s="83" t="n">
        <f aca="false">(VLOOKUP(K414,'BNK Org Sheet'!$F$2:$I$464,2,FALSE()))*1000</f>
        <v>-1935938.9339</v>
      </c>
      <c r="W414" s="30" t="n">
        <f aca="false">VLOOKUP(K414,'NG Summary by Day'!$T$20:$W$486,4,FALSE())</f>
        <v>-1935938.9339</v>
      </c>
      <c r="X414" s="85" t="n">
        <f aca="false">V414-W414</f>
        <v>0</v>
      </c>
      <c r="Y414" s="83" t="n">
        <f aca="false">VLOOKUP(K414,'BNK Org Sheet'!$F$2:$I$464,3,FALSE())*1000</f>
        <v>15943407.5940563</v>
      </c>
      <c r="Z414" s="30" t="n">
        <f aca="false">VLOOKUP(K414,'Power Summary by Day '!$AL$18:$AO$400,4,FALSE())</f>
        <v>15943407.5940563</v>
      </c>
      <c r="AA414" s="82" t="n">
        <f aca="false">Y414-Z414</f>
        <v>0</v>
      </c>
      <c r="AB414" s="83" t="n">
        <f aca="false">VLOOKUP(K414,'BNK Org Sheet'!$F$2:$I$464,4,FALSE())*1000</f>
        <v>6180000</v>
      </c>
      <c r="AC414" s="30" t="n">
        <f aca="false">VLOOKUP(K414,'NG Summary by Day'!$AG$20:$AJ$532,4,FALSE())</f>
        <v>11932079.7874935</v>
      </c>
      <c r="AD414" s="85" t="n">
        <f aca="false">AB414-AC414</f>
        <v>-5752079.7874935</v>
      </c>
    </row>
    <row r="415" customFormat="false" ht="12.75" hidden="false" customHeight="false" outlineLevel="0" collapsed="false">
      <c r="A415" s="48" t="n">
        <v>37124</v>
      </c>
      <c r="B415" s="61" t="n">
        <v>51008</v>
      </c>
      <c r="C415" s="61" t="n">
        <v>39223</v>
      </c>
      <c r="D415" s="61" t="n">
        <v>71049</v>
      </c>
      <c r="E415" s="61"/>
      <c r="F415" s="61" t="n">
        <v>294.505926699997</v>
      </c>
      <c r="G415" s="61" t="n">
        <v>650.301369968619</v>
      </c>
      <c r="H415" s="61" t="n">
        <v>-3490</v>
      </c>
      <c r="I415" s="61" t="n">
        <v>2000</v>
      </c>
      <c r="J415" s="88" t="n">
        <v>37126</v>
      </c>
      <c r="K415" s="76" t="n">
        <v>37127</v>
      </c>
      <c r="L415" s="83" t="n">
        <f aca="false">(VLOOKUP(K415,$A$3:$D$465,2,FALSE())*1000*-1)</f>
        <v>-58735000</v>
      </c>
      <c r="M415" s="30" t="n">
        <f aca="false">VLOOKUP(K415,'NG Summary by Day'!$L$21:$N$480,3,FALSE())</f>
        <v>-26760349.7592833</v>
      </c>
      <c r="N415" s="82" t="n">
        <f aca="false">L415-M415</f>
        <v>-31974650.2407167</v>
      </c>
      <c r="O415" s="83" t="n">
        <f aca="false">(VLOOKUP(K415,$A$3:$D$465,3,FALSE()))*1000*-1</f>
        <v>-33644000</v>
      </c>
      <c r="P415" s="30" t="n">
        <f aca="false">VLOOKUP(K415,'Power Summary by Day '!$AL$18:$AO$400,3,FALSE())</f>
        <v>-46063235.1177985</v>
      </c>
      <c r="Q415" s="82" t="n">
        <f aca="false">O415-P415</f>
        <v>12419235.1177985</v>
      </c>
      <c r="R415" s="83" t="n">
        <f aca="false">(VLOOKUP(K415,'BNK Org Sheet'!$A$2:$D$464,4,FALSE()))*1000*-1</f>
        <v>-76003000</v>
      </c>
      <c r="S415" s="30" t="n">
        <f aca="false">VLOOKUP(K415,CORP!$A$14:$D4937,3,FALSE())</f>
        <v>-77756341.9584351</v>
      </c>
      <c r="T415" s="84" t="n">
        <f aca="false">R415-S415</f>
        <v>1753341.9584351</v>
      </c>
      <c r="V415" s="83" t="n">
        <f aca="false">(VLOOKUP(K415,'BNK Org Sheet'!$F$2:$I$464,2,FALSE()))*1000</f>
        <v>6877799.87500002</v>
      </c>
      <c r="W415" s="30" t="n">
        <f aca="false">VLOOKUP(K415,'NG Summary by Day'!$T$20:$W$486,4,FALSE())</f>
        <v>6877799.87500002</v>
      </c>
      <c r="X415" s="85" t="n">
        <f aca="false">V415-W415</f>
        <v>0</v>
      </c>
      <c r="Y415" s="83" t="n">
        <f aca="false">VLOOKUP(K415,'BNK Org Sheet'!$F$2:$I$464,3,FALSE())*1000</f>
        <v>27570611.4155009</v>
      </c>
      <c r="Z415" s="30" t="n">
        <f aca="false">VLOOKUP(K415,'Power Summary by Day '!$AL$18:$AO$400,4,FALSE())</f>
        <v>27570611.4155009</v>
      </c>
      <c r="AA415" s="82" t="n">
        <f aca="false">Y415-Z415</f>
        <v>0</v>
      </c>
      <c r="AB415" s="83" t="n">
        <f aca="false">VLOOKUP(K415,'BNK Org Sheet'!$F$2:$I$464,4,FALSE())*1000</f>
        <v>30640000</v>
      </c>
      <c r="AC415" s="30" t="n">
        <f aca="false">VLOOKUP(K415,'NG Summary by Day'!$AG$20:$AJ$532,4,FALSE())</f>
        <v>30320101.1007758</v>
      </c>
      <c r="AD415" s="85" t="n">
        <f aca="false">AB415-AC415</f>
        <v>319898.899224199</v>
      </c>
    </row>
    <row r="416" customFormat="false" ht="12.75" hidden="false" customHeight="false" outlineLevel="0" collapsed="false">
      <c r="A416" s="48" t="n">
        <v>37125</v>
      </c>
      <c r="B416" s="61" t="n">
        <v>58550</v>
      </c>
      <c r="C416" s="61" t="n">
        <v>37063</v>
      </c>
      <c r="D416" s="61" t="n">
        <v>77728</v>
      </c>
      <c r="E416" s="61"/>
      <c r="F416" s="61" t="n">
        <v>27183.1513089999</v>
      </c>
      <c r="G416" s="61" t="n">
        <v>12891.6982712833</v>
      </c>
      <c r="H416" s="61" t="n">
        <v>34750</v>
      </c>
      <c r="I416" s="61" t="n">
        <v>38000</v>
      </c>
      <c r="J416" s="88" t="n">
        <v>37127</v>
      </c>
      <c r="K416" s="76" t="n">
        <v>37130</v>
      </c>
      <c r="L416" s="83" t="n">
        <f aca="false">(VLOOKUP(K416,$A$3:$D$465,2,FALSE())*1000*-1)</f>
        <v>-57961000</v>
      </c>
      <c r="M416" s="30" t="n">
        <f aca="false">VLOOKUP(K416,'NG Summary by Day'!$L$21:$N$480,3,FALSE())</f>
        <v>-34200714.1168124</v>
      </c>
      <c r="N416" s="82" t="n">
        <f aca="false">L416-M416</f>
        <v>-23760285.8831876</v>
      </c>
      <c r="O416" s="83" t="n">
        <f aca="false">(VLOOKUP(K416,$A$3:$D$465,3,FALSE()))*1000*-1</f>
        <v>-32046000</v>
      </c>
      <c r="P416" s="30" t="n">
        <f aca="false">VLOOKUP(K416,'Power Summary by Day '!$AL$18:$AO$400,3,FALSE())</f>
        <v>-44088491.9758458</v>
      </c>
      <c r="Q416" s="82" t="n">
        <f aca="false">O416-P416</f>
        <v>12042491.9758458</v>
      </c>
      <c r="R416" s="83" t="n">
        <f aca="false">(VLOOKUP(K416,'BNK Org Sheet'!$A$2:$D$464,4,FALSE()))*1000*-1</f>
        <v>-75281000</v>
      </c>
      <c r="S416" s="30" t="n">
        <f aca="false">VLOOKUP(K416,CORP!$A$14:$D4938,3,FALSE())</f>
        <v>-83809166.4669394</v>
      </c>
      <c r="T416" s="84" t="n">
        <f aca="false">R416-S416</f>
        <v>8528166.46693941</v>
      </c>
      <c r="V416" s="83" t="n">
        <f aca="false">(VLOOKUP(K416,'BNK Org Sheet'!$F$2:$I$464,2,FALSE()))*1000</f>
        <v>7309322.09179999</v>
      </c>
      <c r="W416" s="30" t="n">
        <f aca="false">VLOOKUP(K416,'NG Summary by Day'!$T$20:$W$486,4,FALSE())</f>
        <v>7309322.09179999</v>
      </c>
      <c r="X416" s="85" t="n">
        <f aca="false">V416-W416</f>
        <v>0</v>
      </c>
      <c r="Y416" s="83" t="n">
        <f aca="false">VLOOKUP(K416,'BNK Org Sheet'!$F$2:$I$464,3,FALSE())*1000</f>
        <v>39321837.7317428</v>
      </c>
      <c r="Z416" s="30" t="n">
        <f aca="false">VLOOKUP(K416,'Power Summary by Day '!$AL$18:$AO$400,4,FALSE())</f>
        <v>39321837.7317428</v>
      </c>
      <c r="AA416" s="82" t="n">
        <f aca="false">Y416-Z416</f>
        <v>0</v>
      </c>
      <c r="AB416" s="83" t="n">
        <f aca="false">VLOOKUP(K416,'BNK Org Sheet'!$F$2:$I$464,4,FALSE())*1000</f>
        <v>46070000</v>
      </c>
      <c r="AC416" s="30" t="n">
        <f aca="false">VLOOKUP(K416,'NG Summary by Day'!$AG$20:$AJ$532,4,FALSE())</f>
        <v>58733685.4863368</v>
      </c>
      <c r="AD416" s="85" t="n">
        <f aca="false">AB416-AC416</f>
        <v>-12663685.4863368</v>
      </c>
    </row>
    <row r="417" customFormat="false" ht="12.75" hidden="false" customHeight="false" outlineLevel="0" collapsed="false">
      <c r="A417" s="48" t="n">
        <v>37126</v>
      </c>
      <c r="B417" s="61" t="n">
        <v>64662</v>
      </c>
      <c r="C417" s="61" t="n">
        <v>34804</v>
      </c>
      <c r="D417" s="61" t="n">
        <v>83840</v>
      </c>
      <c r="E417" s="61"/>
      <c r="F417" s="61" t="n">
        <v>-1935.9389339</v>
      </c>
      <c r="G417" s="61" t="n">
        <v>15943.4075940563</v>
      </c>
      <c r="H417" s="61" t="n">
        <v>6180</v>
      </c>
      <c r="I417" s="61" t="n">
        <v>0</v>
      </c>
      <c r="J417" s="88" t="n">
        <v>37130</v>
      </c>
      <c r="K417" s="76" t="n">
        <v>37131</v>
      </c>
      <c r="L417" s="83" t="n">
        <f aca="false">(VLOOKUP(K417,$A$3:$D$465,2,FALSE())*1000*-1)</f>
        <v>-72912000</v>
      </c>
      <c r="M417" s="30" t="n">
        <f aca="false">VLOOKUP(K417,'NG Summary by Day'!$L$21:$N$480,3,FALSE())</f>
        <v>-47154855.468741</v>
      </c>
      <c r="N417" s="82" t="n">
        <f aca="false">L417-M417</f>
        <v>-25757144.531259</v>
      </c>
      <c r="O417" s="83" t="n">
        <f aca="false">(VLOOKUP(K417,$A$3:$D$465,3,FALSE()))*1000*-1</f>
        <v>-32795000</v>
      </c>
      <c r="P417" s="30" t="n">
        <f aca="false">VLOOKUP(K417,'Power Summary by Day '!$AL$18:$AO$400,3,FALSE())</f>
        <v>-44444879.154637</v>
      </c>
      <c r="Q417" s="82" t="n">
        <f aca="false">O417-P417</f>
        <v>11649879.154637</v>
      </c>
      <c r="R417" s="83" t="n">
        <f aca="false">(VLOOKUP(K417,'BNK Org Sheet'!$A$2:$D$464,4,FALSE()))*1000*-1</f>
        <v>-91706000</v>
      </c>
      <c r="S417" s="30" t="n">
        <f aca="false">VLOOKUP(K417,CORP!$A$14:$D4939,3,FALSE())</f>
        <v>-93988924.9048034</v>
      </c>
      <c r="T417" s="84" t="n">
        <f aca="false">R417-S417</f>
        <v>2282924.9048034</v>
      </c>
      <c r="V417" s="83" t="n">
        <f aca="false">(VLOOKUP(K417,'BNK Org Sheet'!$F$2:$I$464,2,FALSE()))*1000</f>
        <v>19664637.7513</v>
      </c>
      <c r="W417" s="30" t="n">
        <f aca="false">VLOOKUP(K417,'NG Summary by Day'!$T$20:$W$486,4,FALSE())</f>
        <v>19664637.7513</v>
      </c>
      <c r="X417" s="85" t="n">
        <f aca="false">V417-W417</f>
        <v>0</v>
      </c>
      <c r="Y417" s="83" t="n">
        <f aca="false">VLOOKUP(K417,'BNK Org Sheet'!$F$2:$I$464,3,FALSE())*1000</f>
        <v>34971443.2547674</v>
      </c>
      <c r="Z417" s="30" t="n">
        <f aca="false">VLOOKUP(K417,'Power Summary by Day '!$AL$18:$AO$400,4,FALSE())</f>
        <v>34971443.2547674</v>
      </c>
      <c r="AA417" s="82" t="n">
        <f aca="false">Y417-Z417</f>
        <v>0</v>
      </c>
      <c r="AB417" s="83" t="n">
        <f aca="false">VLOOKUP(K417,'BNK Org Sheet'!$F$2:$I$464,4,FALSE())*1000</f>
        <v>73610000</v>
      </c>
      <c r="AC417" s="30" t="n">
        <f aca="false">VLOOKUP(K417,'NG Summary by Day'!$AG$20:$AJ$532,4,FALSE())</f>
        <v>76774442.9580717</v>
      </c>
      <c r="AD417" s="85" t="n">
        <f aca="false">AB417-AC417</f>
        <v>-3164442.95807169</v>
      </c>
    </row>
    <row r="418" customFormat="false" ht="12.75" hidden="false" customHeight="false" outlineLevel="0" collapsed="false">
      <c r="A418" s="48" t="n">
        <v>37127</v>
      </c>
      <c r="B418" s="61" t="n">
        <v>58735</v>
      </c>
      <c r="C418" s="61" t="n">
        <v>33644</v>
      </c>
      <c r="D418" s="61" t="n">
        <v>76003</v>
      </c>
      <c r="E418" s="61"/>
      <c r="F418" s="61" t="n">
        <v>6877.79987500002</v>
      </c>
      <c r="G418" s="61" t="n">
        <v>27570.6114155009</v>
      </c>
      <c r="H418" s="61" t="n">
        <v>30640</v>
      </c>
      <c r="I418" s="61" t="n">
        <v>10000</v>
      </c>
      <c r="J418" s="88" t="n">
        <v>37131</v>
      </c>
      <c r="K418" s="76" t="n">
        <v>37132</v>
      </c>
      <c r="L418" s="83" t="n">
        <f aca="false">(VLOOKUP(K418,$A$3:$D$465,2,FALSE())*1000*-1)</f>
        <v>-51470000</v>
      </c>
      <c r="M418" s="30" t="n">
        <f aca="false">VLOOKUP(K418,'NG Summary by Day'!$L$21:$N$480,3,FALSE())</f>
        <v>-35596584.0520967</v>
      </c>
      <c r="N418" s="82" t="n">
        <f aca="false">L418-M418</f>
        <v>-15873415.9479033</v>
      </c>
      <c r="O418" s="83" t="n">
        <f aca="false">(VLOOKUP(K418,$A$3:$D$465,3,FALSE()))*1000*-1</f>
        <v>-29701000</v>
      </c>
      <c r="P418" s="30" t="n">
        <f aca="false">VLOOKUP(K418,'Power Summary by Day '!$AL$18:$AO$400,3,FALSE())</f>
        <v>-33855178.4956425</v>
      </c>
      <c r="Q418" s="82" t="n">
        <f aca="false">O418-P418</f>
        <v>4154178.4956425</v>
      </c>
      <c r="R418" s="83" t="n">
        <f aca="false">(VLOOKUP(K418,'BNK Org Sheet'!$A$2:$D$464,4,FALSE()))*1000*-1</f>
        <v>-72141000</v>
      </c>
      <c r="S418" s="30" t="n">
        <f aca="false">VLOOKUP(K418,CORP!$A$14:$D4940,3,FALSE())</f>
        <v>-73492605.531407</v>
      </c>
      <c r="T418" s="84" t="n">
        <f aca="false">R418-S418</f>
        <v>1351605.531407</v>
      </c>
      <c r="V418" s="83" t="n">
        <f aca="false">(VLOOKUP(K418,'BNK Org Sheet'!$F$2:$I$464,2,FALSE()))*1000</f>
        <v>-10614507.6229</v>
      </c>
      <c r="W418" s="30" t="n">
        <f aca="false">VLOOKUP(K418,'NG Summary by Day'!$T$20:$W$486,4,FALSE())</f>
        <v>-10614507.6229</v>
      </c>
      <c r="X418" s="85" t="n">
        <f aca="false">V418-W418</f>
        <v>0</v>
      </c>
      <c r="Y418" s="83" t="n">
        <f aca="false">VLOOKUP(K418,'BNK Org Sheet'!$F$2:$I$464,3,FALSE())*1000</f>
        <v>54901199.9549369</v>
      </c>
      <c r="Z418" s="30" t="n">
        <f aca="false">VLOOKUP(K418,'Power Summary by Day '!$AL$18:$AO$400,4,FALSE())</f>
        <v>54901199.9549369</v>
      </c>
      <c r="AA418" s="82" t="n">
        <f aca="false">Y418-Z418</f>
        <v>0</v>
      </c>
      <c r="AB418" s="83" t="n">
        <f aca="false">VLOOKUP(K418,'BNK Org Sheet'!$F$2:$I$464,4,FALSE())*1000</f>
        <v>34900000</v>
      </c>
      <c r="AC418" s="30" t="n">
        <f aca="false">VLOOKUP(K418,'NG Summary by Day'!$AG$20:$AJ$532,4,FALSE())</f>
        <v>37354223.4088374</v>
      </c>
      <c r="AD418" s="85" t="n">
        <f aca="false">AB418-AC418</f>
        <v>-2454223.4088374</v>
      </c>
    </row>
    <row r="419" customFormat="false" ht="12.75" hidden="false" customHeight="false" outlineLevel="0" collapsed="false">
      <c r="A419" s="48" t="n">
        <v>37130</v>
      </c>
      <c r="B419" s="61" t="n">
        <v>57961</v>
      </c>
      <c r="C419" s="61" t="n">
        <v>32046</v>
      </c>
      <c r="D419" s="61" t="n">
        <v>75281</v>
      </c>
      <c r="E419" s="61"/>
      <c r="F419" s="61" t="n">
        <v>7309.32209179999</v>
      </c>
      <c r="G419" s="61" t="n">
        <v>39321.8377317428</v>
      </c>
      <c r="H419" s="61" t="n">
        <v>46070</v>
      </c>
      <c r="I419" s="61" t="n">
        <v>8000</v>
      </c>
      <c r="J419" s="88" t="n">
        <v>37132</v>
      </c>
      <c r="K419" s="76" t="n">
        <v>37133</v>
      </c>
      <c r="L419" s="83" t="n">
        <f aca="false">(VLOOKUP(K419,$A$3:$D$465,2,FALSE())*1000*-1)</f>
        <v>-45156000</v>
      </c>
      <c r="M419" s="30" t="n">
        <f aca="false">VLOOKUP(K419,'NG Summary by Day'!$L$21:$N$480,3,FALSE())</f>
        <v>-32852291.6110637</v>
      </c>
      <c r="N419" s="82" t="n">
        <f aca="false">L419-M419</f>
        <v>-12303708.3889363</v>
      </c>
      <c r="O419" s="83" t="n">
        <f aca="false">(VLOOKUP(K419,$A$3:$D$465,3,FALSE()))*1000*-1</f>
        <v>-32654000</v>
      </c>
      <c r="P419" s="30" t="n">
        <f aca="false">VLOOKUP(K419,'Power Summary by Day '!$AL$18:$AO$400,3,FALSE())</f>
        <v>-35753897.73697</v>
      </c>
      <c r="Q419" s="82" t="n">
        <f aca="false">O419-P419</f>
        <v>3099897.73697</v>
      </c>
      <c r="R419" s="83" t="n">
        <f aca="false">(VLOOKUP(K419,'BNK Org Sheet'!$A$2:$D$464,4,FALSE()))*1000*-1</f>
        <v>-70970000</v>
      </c>
      <c r="S419" s="30" t="n">
        <f aca="false">VLOOKUP(K419,CORP!$A$14:$D4941,3,FALSE())</f>
        <v>-74089977.0638395</v>
      </c>
      <c r="T419" s="84" t="n">
        <f aca="false">R419-S419</f>
        <v>3119977.0638395</v>
      </c>
      <c r="V419" s="83" t="n">
        <f aca="false">(VLOOKUP(K419,'BNK Org Sheet'!$F$2:$I$464,2,FALSE()))*1000</f>
        <v>-25548861.2941</v>
      </c>
      <c r="W419" s="30" t="n">
        <f aca="false">VLOOKUP(K419,'NG Summary by Day'!$T$20:$W$486,4,FALSE())</f>
        <v>-25548861.2941</v>
      </c>
      <c r="X419" s="85" t="n">
        <f aca="false">V419-W419</f>
        <v>0</v>
      </c>
      <c r="Y419" s="83" t="n">
        <f aca="false">VLOOKUP(K419,'BNK Org Sheet'!$F$2:$I$464,3,FALSE())*1000</f>
        <v>-13173309.9845781</v>
      </c>
      <c r="Z419" s="30" t="n">
        <f aca="false">VLOOKUP(K419,'Power Summary by Day '!$AL$18:$AO$400,4,FALSE())</f>
        <v>-13173309.9845781</v>
      </c>
      <c r="AA419" s="82" t="n">
        <f aca="false">Y419-Z419</f>
        <v>0</v>
      </c>
      <c r="AB419" s="83" t="n">
        <f aca="false">VLOOKUP(K419,'BNK Org Sheet'!$F$2:$I$464,4,FALSE())*1000</f>
        <v>-43940000</v>
      </c>
      <c r="AC419" s="30" t="n">
        <f aca="false">VLOOKUP(K419,'NG Summary by Day'!$AG$20:$AJ$532,4,FALSE())</f>
        <v>-46978485.7009156</v>
      </c>
      <c r="AD419" s="85" t="n">
        <f aca="false">AB419-AC419</f>
        <v>3038485.7009156</v>
      </c>
    </row>
    <row r="420" customFormat="false" ht="12.75" hidden="false" customHeight="false" outlineLevel="0" collapsed="false">
      <c r="A420" s="48" t="n">
        <v>37131</v>
      </c>
      <c r="B420" s="61" t="n">
        <v>72912</v>
      </c>
      <c r="C420" s="61" t="n">
        <v>32795</v>
      </c>
      <c r="D420" s="61" t="n">
        <v>91706</v>
      </c>
      <c r="E420" s="61"/>
      <c r="F420" s="61" t="n">
        <v>19664.6377513</v>
      </c>
      <c r="G420" s="61" t="n">
        <v>34971.4432547674</v>
      </c>
      <c r="H420" s="61" t="n">
        <v>73610</v>
      </c>
      <c r="I420" s="61" t="n">
        <v>20000</v>
      </c>
      <c r="J420" s="88" t="n">
        <v>37133</v>
      </c>
      <c r="K420" s="76" t="n">
        <v>37134</v>
      </c>
      <c r="L420" s="83" t="n">
        <f aca="false">(VLOOKUP(K420,$A$3:$D$465,2,FALSE())*1000*-1)</f>
        <v>-45969000</v>
      </c>
      <c r="M420" s="30" t="n">
        <f aca="false">VLOOKUP(K420,'NG Summary by Day'!$L$21:$N$480,3,FALSE())</f>
        <v>-34203873.5027323</v>
      </c>
      <c r="N420" s="82" t="n">
        <f aca="false">L420-M420</f>
        <v>-11765126.4972677</v>
      </c>
      <c r="O420" s="83" t="n">
        <f aca="false">(VLOOKUP(K420,$A$3:$D$465,3,FALSE()))*1000*-1</f>
        <v>-32951000</v>
      </c>
      <c r="P420" s="30" t="n">
        <f aca="false">VLOOKUP(K420,'Power Summary by Day '!$AL$18:$AO$400,3,FALSE())</f>
        <v>-35468114.4567671</v>
      </c>
      <c r="Q420" s="82" t="n">
        <f aca="false">O420-P420</f>
        <v>2517114.4567671</v>
      </c>
      <c r="R420" s="83" t="n">
        <f aca="false">(VLOOKUP(K420,'BNK Org Sheet'!$A$2:$D$464,4,FALSE()))*1000*-1</f>
        <v>-73102000</v>
      </c>
      <c r="S420" s="30" t="n">
        <f aca="false">VLOOKUP(K420,CORP!$A$14:$D4942,3,FALSE())</f>
        <v>-74748175.5371749</v>
      </c>
      <c r="T420" s="84" t="n">
        <f aca="false">R420-S420</f>
        <v>1646175.5371749</v>
      </c>
      <c r="V420" s="83" t="n">
        <f aca="false">(VLOOKUP(K420,'BNK Org Sheet'!$F$2:$I$464,2,FALSE()))*1000</f>
        <v>-2384834.7301</v>
      </c>
      <c r="W420" s="30" t="n">
        <f aca="false">VLOOKUP(K420,'NG Summary by Day'!$T$20:$W$486,4,FALSE())</f>
        <v>-2384834.7301</v>
      </c>
      <c r="X420" s="85" t="n">
        <f aca="false">V420-W420</f>
        <v>0</v>
      </c>
      <c r="Y420" s="83" t="n">
        <f aca="false">VLOOKUP(K420,'BNK Org Sheet'!$F$2:$I$464,3,FALSE())*1000</f>
        <v>2838799.60485751</v>
      </c>
      <c r="Z420" s="30" t="n">
        <f aca="false">VLOOKUP(K420,'Power Summary by Day '!$AL$18:$AO$400,4,FALSE())</f>
        <v>2838799.60485751</v>
      </c>
      <c r="AA420" s="82" t="n">
        <f aca="false">Y420-Z420</f>
        <v>0</v>
      </c>
      <c r="AB420" s="83" t="n">
        <f aca="false">VLOOKUP(K420,'BNK Org Sheet'!$F$2:$I$464,4,FALSE())*1000</f>
        <v>8780000</v>
      </c>
      <c r="AC420" s="30" t="n">
        <f aca="false">VLOOKUP(K420,'NG Summary by Day'!$AG$20:$AJ$532,4,FALSE())</f>
        <v>8652495.84466035</v>
      </c>
      <c r="AD420" s="85" t="n">
        <f aca="false">AB420-AC420</f>
        <v>127504.155339651</v>
      </c>
    </row>
    <row r="421" customFormat="false" ht="12.75" hidden="false" customHeight="false" outlineLevel="0" collapsed="false">
      <c r="A421" s="48" t="n">
        <v>37132</v>
      </c>
      <c r="B421" s="61" t="n">
        <v>51470</v>
      </c>
      <c r="C421" s="61" t="n">
        <v>29701</v>
      </c>
      <c r="D421" s="61" t="n">
        <v>72141</v>
      </c>
      <c r="E421" s="61"/>
      <c r="F421" s="61" t="n">
        <v>-10614.5076229</v>
      </c>
      <c r="G421" s="61" t="n">
        <v>54901.1999549369</v>
      </c>
      <c r="H421" s="61" t="n">
        <v>34900</v>
      </c>
      <c r="I421" s="61" t="n">
        <v>-9000</v>
      </c>
      <c r="J421" s="88" t="n">
        <v>37134</v>
      </c>
      <c r="K421" s="76" t="n">
        <v>37138</v>
      </c>
      <c r="L421" s="83" t="n">
        <f aca="false">(VLOOKUP(K421,$A$3:$D$465,2,FALSE())*1000*-1)</f>
        <v>-48419795.5991752</v>
      </c>
      <c r="M421" s="30" t="n">
        <f aca="false">VLOOKUP(K421,'NG Summary by Day'!$L$21:$N$480,3,FALSE())</f>
        <v>-31355772.6288364</v>
      </c>
      <c r="N421" s="82" t="n">
        <f aca="false">L421-M421</f>
        <v>-17064022.9703388</v>
      </c>
      <c r="O421" s="83" t="n">
        <f aca="false">(VLOOKUP(K421,$A$3:$D$465,3,FALSE()))*1000*-1</f>
        <v>-33554827.0034055</v>
      </c>
      <c r="P421" s="30" t="n">
        <f aca="false">VLOOKUP(K421,'Power Summary by Day '!$AL$18:$AO$400,3,FALSE())</f>
        <v>-37107579.6905109</v>
      </c>
      <c r="Q421" s="82" t="n">
        <f aca="false">O421-P421</f>
        <v>3552752.6871054</v>
      </c>
      <c r="R421" s="83" t="n">
        <f aca="false">(VLOOKUP(K421,'BNK Org Sheet'!$A$2:$D$464,4,FALSE()))*1000*-1</f>
        <v>-74495930.9848503</v>
      </c>
      <c r="S421" s="30" t="n">
        <f aca="false">VLOOKUP(K421,CORP!$A$14:$D4943,3,FALSE())</f>
        <v>-76001661.026907</v>
      </c>
      <c r="T421" s="84" t="n">
        <f aca="false">R421-S421</f>
        <v>1505730.04205669</v>
      </c>
      <c r="V421" s="83" t="n">
        <f aca="false">(VLOOKUP(K421,'BNK Org Sheet'!$F$2:$I$464,2,FALSE()))*1000</f>
        <v>16656599.1221</v>
      </c>
      <c r="W421" s="30" t="n">
        <f aca="false">VLOOKUP(K421,'NG Summary by Day'!$T$20:$W$486,4,FALSE())</f>
        <v>16656599.1221</v>
      </c>
      <c r="X421" s="85" t="n">
        <f aca="false">V421-W421</f>
        <v>0</v>
      </c>
      <c r="Y421" s="83" t="n">
        <f aca="false">VLOOKUP(K421,'BNK Org Sheet'!$F$2:$I$464,3,FALSE())*1000</f>
        <v>4653936.13444208</v>
      </c>
      <c r="Z421" s="30" t="n">
        <f aca="false">VLOOKUP(K421,'Power Summary by Day '!$AL$18:$AO$400,4,FALSE())</f>
        <v>4653936.13444208</v>
      </c>
      <c r="AA421" s="82" t="n">
        <f aca="false">Y421-Z421</f>
        <v>0</v>
      </c>
      <c r="AB421" s="83" t="n">
        <f aca="false">VLOOKUP(K421,'BNK Org Sheet'!$F$2:$I$464,4,FALSE())*1000</f>
        <v>18900000</v>
      </c>
      <c r="AC421" s="30" t="n">
        <f aca="false">VLOOKUP(K421,'NG Summary by Day'!$AG$20:$AJ$532,4,FALSE())</f>
        <v>17746717.1204691</v>
      </c>
      <c r="AD421" s="85" t="n">
        <f aca="false">AB421-AC421</f>
        <v>1153282.8795309</v>
      </c>
    </row>
    <row r="422" customFormat="false" ht="12.75" hidden="false" customHeight="false" outlineLevel="0" collapsed="false">
      <c r="A422" s="48" t="n">
        <v>37133</v>
      </c>
      <c r="B422" s="61" t="n">
        <v>45156</v>
      </c>
      <c r="C422" s="61" t="n">
        <v>32654</v>
      </c>
      <c r="D422" s="61" t="n">
        <v>70970</v>
      </c>
      <c r="E422" s="61"/>
      <c r="F422" s="61" t="n">
        <v>-25548.8612941</v>
      </c>
      <c r="G422" s="61" t="n">
        <v>-13173.3099845781</v>
      </c>
      <c r="H422" s="61" t="n">
        <v>-43940</v>
      </c>
      <c r="I422" s="61" t="n">
        <v>-19000</v>
      </c>
      <c r="J422" s="88" t="n">
        <v>37138</v>
      </c>
      <c r="K422" s="76" t="n">
        <v>37139</v>
      </c>
      <c r="L422" s="83" t="n">
        <f aca="false">(VLOOKUP(K422,$A$3:$D$465,2,FALSE())*1000*-1)</f>
        <v>-48303350.6727282</v>
      </c>
      <c r="M422" s="30" t="n">
        <f aca="false">VLOOKUP(K422,'NG Summary by Day'!$L$21:$N$480,3,FALSE())</f>
        <v>-34390582.934847</v>
      </c>
      <c r="N422" s="82" t="n">
        <f aca="false">L422-M422</f>
        <v>-13912767.7378812</v>
      </c>
      <c r="O422" s="83" t="n">
        <f aca="false">(VLOOKUP(K422,$A$3:$D$465,3,FALSE()))*1000*-1</f>
        <v>-35300518.9401483</v>
      </c>
      <c r="P422" s="30" t="n">
        <f aca="false">VLOOKUP(K422,'Power Summary by Day '!$AL$18:$AO$400,3,FALSE())</f>
        <v>-38441612.1339799</v>
      </c>
      <c r="Q422" s="82" t="n">
        <f aca="false">O422-P422</f>
        <v>3141093.1938316</v>
      </c>
      <c r="R422" s="83" t="n">
        <f aca="false">(VLOOKUP(K422,'BNK Org Sheet'!$A$2:$D$464,4,FALSE()))*1000*-1</f>
        <v>-75665421.7785039</v>
      </c>
      <c r="S422" s="30" t="n">
        <f aca="false">VLOOKUP(K422,CORP!$A$14:$D4944,3,FALSE())</f>
        <v>-77000973.7664901</v>
      </c>
      <c r="T422" s="84" t="n">
        <f aca="false">R422-S422</f>
        <v>1335551.98798621</v>
      </c>
      <c r="V422" s="83" t="n">
        <f aca="false">(VLOOKUP(K422,'BNK Org Sheet'!$F$2:$I$464,2,FALSE()))*1000</f>
        <v>-11063331.1329</v>
      </c>
      <c r="W422" s="30" t="n">
        <f aca="false">VLOOKUP(K422,'NG Summary by Day'!$T$20:$W$486,4,FALSE())</f>
        <v>-11063331.1329</v>
      </c>
      <c r="X422" s="85" t="n">
        <f aca="false">V422-W422</f>
        <v>0</v>
      </c>
      <c r="Y422" s="83" t="n">
        <f aca="false">VLOOKUP(K422,'BNK Org Sheet'!$F$2:$I$464,3,FALSE())*1000</f>
        <v>-8480076.57829954</v>
      </c>
      <c r="Z422" s="30" t="n">
        <f aca="false">VLOOKUP(K422,'Power Summary by Day '!$AL$18:$AO$400,4,FALSE())</f>
        <v>-8480076.57829954</v>
      </c>
      <c r="AA422" s="82" t="n">
        <f aca="false">Y422-Z422</f>
        <v>0</v>
      </c>
      <c r="AB422" s="83" t="n">
        <f aca="false">VLOOKUP(K422,'BNK Org Sheet'!$F$2:$I$464,4,FALSE())*1000</f>
        <v>-22140000</v>
      </c>
      <c r="AC422" s="30" t="n">
        <f aca="false">VLOOKUP(K422,'NG Summary by Day'!$AG$20:$AJ$532,4,FALSE())</f>
        <v>-23471059.1599376</v>
      </c>
      <c r="AD422" s="85" t="n">
        <f aca="false">AB422-AC422</f>
        <v>1331059.1599376</v>
      </c>
    </row>
    <row r="423" customFormat="false" ht="12.75" hidden="false" customHeight="false" outlineLevel="0" collapsed="false">
      <c r="A423" s="48" t="n">
        <v>37134</v>
      </c>
      <c r="B423" s="61" t="n">
        <v>45969</v>
      </c>
      <c r="C423" s="61" t="n">
        <v>32951</v>
      </c>
      <c r="D423" s="61" t="n">
        <v>73102</v>
      </c>
      <c r="E423" s="61"/>
      <c r="F423" s="61" t="n">
        <v>-2384.8347301</v>
      </c>
      <c r="G423" s="61" t="n">
        <v>2838.79960485751</v>
      </c>
      <c r="H423" s="61" t="n">
        <v>8780</v>
      </c>
      <c r="I423" s="61" t="n">
        <v>-6000</v>
      </c>
      <c r="J423" s="88" t="n">
        <v>37139</v>
      </c>
      <c r="K423" s="76" t="n">
        <v>37140</v>
      </c>
      <c r="L423" s="83" t="n">
        <f aca="false">(VLOOKUP(K423,$A$3:$D$465,2,FALSE())*1000*-1)</f>
        <v>-44833767.0645192</v>
      </c>
      <c r="M423" s="30" t="n">
        <f aca="false">VLOOKUP(K423,'NG Summary by Day'!$L$21:$N$480,3,FALSE())</f>
        <v>-35422784.2047216</v>
      </c>
      <c r="N423" s="82" t="n">
        <f aca="false">L423-M423</f>
        <v>-9410982.8597976</v>
      </c>
      <c r="O423" s="83" t="n">
        <f aca="false">(VLOOKUP(K423,$A$3:$D$465,3,FALSE()))*1000*-1</f>
        <v>-36399363.55903</v>
      </c>
      <c r="P423" s="30" t="n">
        <f aca="false">VLOOKUP(K423,'Power Summary by Day '!$AL$18:$AO$400,3,FALSE())</f>
        <v>-41120826.7385807</v>
      </c>
      <c r="Q423" s="82" t="n">
        <f aca="false">O423-P423</f>
        <v>4721463.17955069</v>
      </c>
      <c r="R423" s="83" t="n">
        <f aca="false">(VLOOKUP(K423,'BNK Org Sheet'!$A$2:$D$464,4,FALSE()))*1000*-1</f>
        <v>-75480557.8593659</v>
      </c>
      <c r="S423" s="30" t="n">
        <f aca="false">VLOOKUP(K423,CORP!$A$14:$D4945,3,FALSE())</f>
        <v>-76739346.1552627</v>
      </c>
      <c r="T423" s="84" t="n">
        <f aca="false">R423-S423</f>
        <v>1258788.2958968</v>
      </c>
      <c r="V423" s="83" t="n">
        <f aca="false">(VLOOKUP(K423,'BNK Org Sheet'!$F$2:$I$464,2,FALSE()))*1000</f>
        <v>-13894686.9281</v>
      </c>
      <c r="W423" s="30" t="n">
        <f aca="false">VLOOKUP(K423,'NG Summary by Day'!$T$20:$W$486,4,FALSE())</f>
        <v>-13894686.9281</v>
      </c>
      <c r="X423" s="85" t="n">
        <f aca="false">V423-W423</f>
        <v>0</v>
      </c>
      <c r="Y423" s="83" t="n">
        <f aca="false">VLOOKUP(K423,'BNK Org Sheet'!$F$2:$I$464,3,FALSE())*1000</f>
        <v>-6529385.55472701</v>
      </c>
      <c r="Z423" s="30" t="n">
        <f aca="false">VLOOKUP(K423,'Power Summary by Day '!$AL$18:$AO$400,4,FALSE())</f>
        <v>-6529385.55472701</v>
      </c>
      <c r="AA423" s="82" t="n">
        <f aca="false">Y423-Z423</f>
        <v>0</v>
      </c>
      <c r="AB423" s="83" t="n">
        <f aca="false">VLOOKUP(K423,'BNK Org Sheet'!$F$2:$I$464,4,FALSE())*1000</f>
        <v>-16170000</v>
      </c>
      <c r="AC423" s="30" t="n">
        <f aca="false">VLOOKUP(K423,'NG Summary by Day'!$AG$20:$AJ$532,4,FALSE())</f>
        <v>-16167011.7387957</v>
      </c>
      <c r="AD423" s="85" t="n">
        <f aca="false">AB423-AC423</f>
        <v>-2988.26120430045</v>
      </c>
    </row>
    <row r="424" customFormat="false" ht="12.75" hidden="false" customHeight="false" outlineLevel="0" collapsed="false">
      <c r="A424" s="48" t="n">
        <v>37138</v>
      </c>
      <c r="B424" s="61" t="n">
        <v>48419.7955991752</v>
      </c>
      <c r="C424" s="61" t="n">
        <v>33554.8270034055</v>
      </c>
      <c r="D424" s="61" t="n">
        <v>74495.9309848503</v>
      </c>
      <c r="E424" s="61"/>
      <c r="F424" s="61" t="n">
        <v>16656.5991221</v>
      </c>
      <c r="G424" s="61" t="n">
        <v>4653.93613444208</v>
      </c>
      <c r="H424" s="61" t="n">
        <v>18900</v>
      </c>
      <c r="I424" s="61" t="n">
        <v>9000</v>
      </c>
      <c r="J424" s="88" t="n">
        <v>37140</v>
      </c>
      <c r="K424" s="76" t="n">
        <v>37141</v>
      </c>
      <c r="L424" s="83" t="n">
        <f aca="false">(VLOOKUP(K424,$A$3:$D$465,2,FALSE())*1000*-1)</f>
        <v>-50261206.7015344</v>
      </c>
      <c r="M424" s="30" t="n">
        <f aca="false">VLOOKUP(K424,'NG Summary by Day'!$L$21:$N$480,3,FALSE())</f>
        <v>-38474320.8410262</v>
      </c>
      <c r="N424" s="82" t="n">
        <f aca="false">L424-M424</f>
        <v>-11786885.8605082</v>
      </c>
      <c r="O424" s="83" t="n">
        <f aca="false">(VLOOKUP(K424,$A$3:$D$465,3,FALSE()))*1000*-1</f>
        <v>-38038269.5365556</v>
      </c>
      <c r="P424" s="30" t="n">
        <f aca="false">VLOOKUP(K424,'Power Summary by Day '!$AL$18:$AO$400,3,FALSE())</f>
        <v>-43500452.7232885</v>
      </c>
      <c r="Q424" s="82" t="n">
        <f aca="false">O424-P424</f>
        <v>5462183.1867329</v>
      </c>
      <c r="R424" s="83" t="n">
        <f aca="false">(VLOOKUP(K424,'BNK Org Sheet'!$A$2:$D$464,4,FALSE()))*1000*-1</f>
        <v>-80655784.8091898</v>
      </c>
      <c r="S424" s="30" t="n">
        <f aca="false">VLOOKUP(K424,CORP!$A$14:$D4946,3,FALSE())</f>
        <v>-81319368.3576378</v>
      </c>
      <c r="T424" s="84" t="n">
        <f aca="false">R424-S424</f>
        <v>663583.548447996</v>
      </c>
      <c r="V424" s="83" t="n">
        <f aca="false">(VLOOKUP(K424,'BNK Org Sheet'!$F$2:$I$464,2,FALSE()))*1000</f>
        <v>-1199025.6852</v>
      </c>
      <c r="W424" s="30" t="n">
        <f aca="false">VLOOKUP(K424,'NG Summary by Day'!$T$20:$W$486,4,FALSE())</f>
        <v>-1199025.6852</v>
      </c>
      <c r="X424" s="85" t="n">
        <f aca="false">V424-W424</f>
        <v>0</v>
      </c>
      <c r="Y424" s="83" t="n">
        <f aca="false">VLOOKUP(K424,'BNK Org Sheet'!$F$2:$I$464,3,FALSE())*1000</f>
        <v>-478380.304097168</v>
      </c>
      <c r="Z424" s="30" t="n">
        <f aca="false">VLOOKUP(K424,'Power Summary by Day '!$AL$18:$AO$400,4,FALSE())</f>
        <v>-478380.304097168</v>
      </c>
      <c r="AA424" s="82" t="n">
        <f aca="false">Y424-Z424</f>
        <v>0</v>
      </c>
      <c r="AB424" s="83" t="n">
        <f aca="false">VLOOKUP(K424,'BNK Org Sheet'!$F$2:$I$464,4,FALSE())*1000</f>
        <v>-15200000</v>
      </c>
      <c r="AC424" s="30" t="n">
        <f aca="false">VLOOKUP(K424,'NG Summary by Day'!$AG$20:$AJ$532,4,FALSE())</f>
        <v>-13852617.0420694</v>
      </c>
      <c r="AD424" s="85" t="n">
        <f aca="false">AB424-AC424</f>
        <v>-1347382.9579306</v>
      </c>
    </row>
    <row r="425" customFormat="false" ht="12.75" hidden="false" customHeight="false" outlineLevel="0" collapsed="false">
      <c r="A425" s="48" t="n">
        <v>37139</v>
      </c>
      <c r="B425" s="61" t="n">
        <v>48303.3506727282</v>
      </c>
      <c r="C425" s="61" t="n">
        <v>35300.5189401483</v>
      </c>
      <c r="D425" s="61" t="n">
        <v>75665.4217785039</v>
      </c>
      <c r="E425" s="61"/>
      <c r="F425" s="61" t="n">
        <v>-11063.3311329</v>
      </c>
      <c r="G425" s="61" t="n">
        <v>-8480.07657829954</v>
      </c>
      <c r="H425" s="61" t="n">
        <v>-22140</v>
      </c>
      <c r="I425" s="61" t="n">
        <v>-10000</v>
      </c>
      <c r="J425" s="88" t="n">
        <v>37141</v>
      </c>
      <c r="K425" s="76" t="n">
        <v>37144</v>
      </c>
      <c r="L425" s="83" t="n">
        <f aca="false">(VLOOKUP(K425,$A$3:$D$465,2,FALSE())*1000*-1)</f>
        <v>-44056664.7430733</v>
      </c>
      <c r="M425" s="30" t="n">
        <f aca="false">VLOOKUP(K425,'NG Summary by Day'!$L$21:$N$480,3,FALSE())</f>
        <v>-30102949.6553575</v>
      </c>
      <c r="N425" s="82" t="n">
        <f aca="false">L425-M425</f>
        <v>-13953715.0877158</v>
      </c>
      <c r="O425" s="83" t="n">
        <f aca="false">(VLOOKUP(K425,$A$3:$D$465,3,FALSE()))*1000*-1</f>
        <v>-37403618.5348953</v>
      </c>
      <c r="P425" s="30" t="n">
        <f aca="false">VLOOKUP(K425,'Power Summary by Day '!$AL$18:$AO$400,3,FALSE())</f>
        <v>-44552141.8662545</v>
      </c>
      <c r="Q425" s="82" t="n">
        <f aca="false">O425-P425</f>
        <v>7148523.3313592</v>
      </c>
      <c r="R425" s="83" t="n">
        <f aca="false">(VLOOKUP(K425,'BNK Org Sheet'!$A$2:$D$464,4,FALSE()))*1000*-1</f>
        <v>-75160281.0304609</v>
      </c>
      <c r="S425" s="30" t="n">
        <f aca="false">VLOOKUP(K425,CORP!$A$14:$D4947,3,FALSE())</f>
        <v>-76536884.19591</v>
      </c>
      <c r="T425" s="84" t="n">
        <f aca="false">R425-S425</f>
        <v>1376603.1654491</v>
      </c>
      <c r="V425" s="83" t="n">
        <f aca="false">(VLOOKUP(K425,'BNK Org Sheet'!$F$2:$I$464,2,FALSE()))*1000</f>
        <v>22355335.4223</v>
      </c>
      <c r="W425" s="30" t="n">
        <f aca="false">VLOOKUP(K425,'NG Summary by Day'!$T$20:$W$486,4,FALSE())</f>
        <v>22355335.4223</v>
      </c>
      <c r="X425" s="85" t="n">
        <f aca="false">V425-W425</f>
        <v>0</v>
      </c>
      <c r="Y425" s="83" t="n">
        <f aca="false">VLOOKUP(K425,'BNK Org Sheet'!$F$2:$I$464,3,FALSE())*1000</f>
        <v>7250771.50839934</v>
      </c>
      <c r="Z425" s="30" t="n">
        <f aca="false">VLOOKUP(K425,'Power Summary by Day '!$AL$18:$AO$400,4,FALSE())</f>
        <v>7250771.50839934</v>
      </c>
      <c r="AA425" s="82" t="n">
        <f aca="false">Y425-Z425</f>
        <v>0</v>
      </c>
      <c r="AB425" s="83" t="n">
        <f aca="false">VLOOKUP(K425,'BNK Org Sheet'!$F$2:$I$464,4,FALSE())*1000</f>
        <v>30480000</v>
      </c>
      <c r="AC425" s="30" t="n">
        <f aca="false">VLOOKUP(K425,'NG Summary by Day'!$AG$20:$AJ$532,4,FALSE())</f>
        <v>30847194.0628259</v>
      </c>
      <c r="AD425" s="85" t="n">
        <f aca="false">AB425-AC425</f>
        <v>-367194.0628259</v>
      </c>
    </row>
    <row r="426" customFormat="false" ht="12.75" hidden="false" customHeight="false" outlineLevel="0" collapsed="false">
      <c r="A426" s="48" t="n">
        <v>37140</v>
      </c>
      <c r="B426" s="61" t="n">
        <v>44833.7670645192</v>
      </c>
      <c r="C426" s="61" t="n">
        <v>36399.36355903</v>
      </c>
      <c r="D426" s="61" t="n">
        <v>75480.5578593659</v>
      </c>
      <c r="E426" s="61"/>
      <c r="F426" s="61" t="n">
        <v>-13894.6869281</v>
      </c>
      <c r="G426" s="61" t="n">
        <v>-6529.38555472701</v>
      </c>
      <c r="H426" s="61" t="n">
        <v>-16170</v>
      </c>
      <c r="I426" s="61" t="n">
        <v>-10000</v>
      </c>
      <c r="J426" s="88" t="n">
        <v>37144</v>
      </c>
      <c r="K426" s="76" t="n">
        <v>37146</v>
      </c>
      <c r="L426" s="83" t="n">
        <f aca="false">(VLOOKUP(K426,$A$3:$D$465,2,FALSE())*1000*-1)</f>
        <v>-44080179.4125063</v>
      </c>
      <c r="M426" s="30" t="n">
        <f aca="false">VLOOKUP(K426,'NG Summary by Day'!$L$21:$N$480,3,FALSE())</f>
        <v>-45888227.3029426</v>
      </c>
      <c r="N426" s="82" t="n">
        <f aca="false">L426-M426</f>
        <v>1808047.8904363</v>
      </c>
      <c r="O426" s="83" t="n">
        <f aca="false">(VLOOKUP(K426,$A$3:$D$465,3,FALSE()))*1000*-1</f>
        <v>-36697184.0663404</v>
      </c>
      <c r="P426" s="30" t="n">
        <f aca="false">VLOOKUP(K426,'Power Summary by Day '!$AL$18:$AO$400,3,FALSE())</f>
        <v>-37101070.0327583</v>
      </c>
      <c r="Q426" s="82" t="n">
        <f aca="false">O426-P426</f>
        <v>403885.966417909</v>
      </c>
      <c r="R426" s="83" t="n">
        <f aca="false">(VLOOKUP(K426,'BNK Org Sheet'!$A$2:$D$464,4,FALSE()))*1000*-1</f>
        <v>-71128052.4092909</v>
      </c>
      <c r="S426" s="30" t="n">
        <f aca="false">VLOOKUP(K426,CORP!$A$14:$D4948,3,FALSE())</f>
        <v>-72196346.7446086</v>
      </c>
      <c r="T426" s="84" t="n">
        <f aca="false">R426-S426</f>
        <v>1068294.3353177</v>
      </c>
      <c r="V426" s="83" t="n">
        <f aca="false">(VLOOKUP(K426,'BNK Org Sheet'!$F$2:$I$464,2,FALSE()))*1000</f>
        <v>-31552590.0316</v>
      </c>
      <c r="W426" s="30" t="n">
        <f aca="false">VLOOKUP(K426,'NG Summary by Day'!$T$20:$W$486,4,FALSE())</f>
        <v>-31552590.0316</v>
      </c>
      <c r="X426" s="85" t="n">
        <f aca="false">V426-W426</f>
        <v>0</v>
      </c>
      <c r="Y426" s="83" t="n">
        <f aca="false">VLOOKUP(K426,'BNK Org Sheet'!$F$2:$I$464,3,FALSE())*1000</f>
        <v>-25532714.3501594</v>
      </c>
      <c r="Z426" s="30" t="n">
        <f aca="false">VLOOKUP(K426,'Power Summary by Day '!$AL$18:$AO$400,4,FALSE())</f>
        <v>-25532714.3501594</v>
      </c>
      <c r="AA426" s="82" t="n">
        <f aca="false">Y426-Z426</f>
        <v>0</v>
      </c>
      <c r="AB426" s="83" t="n">
        <f aca="false">VLOOKUP(K426,'BNK Org Sheet'!$F$2:$I$464,4,FALSE())*1000</f>
        <v>-42180000</v>
      </c>
      <c r="AC426" s="30" t="n">
        <f aca="false">VLOOKUP(K426,'NG Summary by Day'!$AG$20:$AJ$532,4,FALSE())</f>
        <v>-42034152.4120097</v>
      </c>
      <c r="AD426" s="85" t="n">
        <f aca="false">AB426-AC426</f>
        <v>-145847.587990306</v>
      </c>
    </row>
    <row r="427" customFormat="false" ht="12.75" hidden="false" customHeight="false" outlineLevel="0" collapsed="false">
      <c r="A427" s="48" t="n">
        <v>37141</v>
      </c>
      <c r="B427" s="61" t="n">
        <v>50261.2067015344</v>
      </c>
      <c r="C427" s="61" t="n">
        <v>38038.2695365556</v>
      </c>
      <c r="D427" s="61" t="n">
        <v>80655.7848091898</v>
      </c>
      <c r="E427" s="61"/>
      <c r="F427" s="61" t="n">
        <v>-1199.0256852</v>
      </c>
      <c r="G427" s="61" t="n">
        <v>-478.380304097168</v>
      </c>
      <c r="H427" s="61" t="n">
        <v>-15200</v>
      </c>
      <c r="I427" s="61" t="n">
        <v>5000</v>
      </c>
      <c r="J427" s="88" t="n">
        <v>37146</v>
      </c>
      <c r="K427" s="76" t="n">
        <v>37147</v>
      </c>
      <c r="L427" s="83" t="n">
        <f aca="false">(VLOOKUP(K427,$A$3:$D$465,2,FALSE())*1000*-1)</f>
        <v>-49290644.2232307</v>
      </c>
      <c r="M427" s="30" t="n">
        <f aca="false">VLOOKUP(K427,'NG Summary by Day'!$L$21:$N$480,3,FALSE())</f>
        <v>-54711945.3079211</v>
      </c>
      <c r="N427" s="82" t="n">
        <f aca="false">L427-M427</f>
        <v>5421301.0846904</v>
      </c>
      <c r="O427" s="83" t="n">
        <f aca="false">(VLOOKUP(K427,$A$3:$D$465,3,FALSE()))*1000*-1</f>
        <v>-36031805.081953</v>
      </c>
      <c r="P427" s="30" t="n">
        <f aca="false">VLOOKUP(K427,'Power Summary by Day '!$AL$18:$AO$400,3,FALSE())</f>
        <v>-36085660.5637141</v>
      </c>
      <c r="Q427" s="82" t="n">
        <f aca="false">O427-P427</f>
        <v>53855.4817611054</v>
      </c>
      <c r="R427" s="83" t="n">
        <f aca="false">(VLOOKUP(K427,'BNK Org Sheet'!$A$2:$D$464,4,FALSE()))*1000*-1</f>
        <v>-73208395.7062295</v>
      </c>
      <c r="S427" s="30" t="n">
        <f aca="false">VLOOKUP(K427,CORP!$A$14:$D4949,3,FALSE())</f>
        <v>-76586501.1000454</v>
      </c>
      <c r="T427" s="84" t="n">
        <f aca="false">R427-S427</f>
        <v>3378105.39381589</v>
      </c>
      <c r="V427" s="83" t="n">
        <f aca="false">(VLOOKUP(K427,'BNK Org Sheet'!$F$2:$I$464,2,FALSE()))*1000</f>
        <v>-36106367.065</v>
      </c>
      <c r="W427" s="30" t="n">
        <f aca="false">VLOOKUP(K427,'NG Summary by Day'!$T$20:$W$486,4,FALSE())</f>
        <v>-36106367.065</v>
      </c>
      <c r="X427" s="85" t="n">
        <f aca="false">V427-W427</f>
        <v>0</v>
      </c>
      <c r="Y427" s="83" t="n">
        <f aca="false">VLOOKUP(K427,'BNK Org Sheet'!$F$2:$I$464,3,FALSE())*1000</f>
        <v>-32006196.3440923</v>
      </c>
      <c r="Z427" s="30" t="n">
        <f aca="false">VLOOKUP(K427,'Power Summary by Day '!$AL$18:$AO$400,4,FALSE())</f>
        <v>-32006196.3440923</v>
      </c>
      <c r="AA427" s="82" t="n">
        <f aca="false">Y427-Z427</f>
        <v>0</v>
      </c>
      <c r="AB427" s="83" t="n">
        <f aca="false">VLOOKUP(K427,'BNK Org Sheet'!$F$2:$I$464,4,FALSE())*1000</f>
        <v>-75560000</v>
      </c>
      <c r="AC427" s="30" t="n">
        <f aca="false">VLOOKUP(K427,'NG Summary by Day'!$AG$20:$AJ$532,4,FALSE())</f>
        <v>-75868397.8792498</v>
      </c>
      <c r="AD427" s="85" t="n">
        <f aca="false">AB427-AC427</f>
        <v>308397.879249796</v>
      </c>
    </row>
    <row r="428" customFormat="false" ht="12.75" hidden="false" customHeight="false" outlineLevel="0" collapsed="false">
      <c r="A428" s="48" t="n">
        <v>37144</v>
      </c>
      <c r="B428" s="61" t="n">
        <v>44056.6647430733</v>
      </c>
      <c r="C428" s="61" t="n">
        <v>37403.6185348953</v>
      </c>
      <c r="D428" s="61" t="n">
        <v>75160.2810304609</v>
      </c>
      <c r="E428" s="61"/>
      <c r="F428" s="61" t="n">
        <v>22355.3354223</v>
      </c>
      <c r="G428" s="61" t="n">
        <v>7250.77150839934</v>
      </c>
      <c r="H428" s="61" t="n">
        <v>30480</v>
      </c>
      <c r="I428" s="61" t="n">
        <v>26000</v>
      </c>
      <c r="J428" s="88" t="n">
        <v>37147</v>
      </c>
      <c r="K428" s="76" t="n">
        <v>37148</v>
      </c>
      <c r="L428" s="83" t="n">
        <f aca="false">(VLOOKUP(K428,$A$3:$D$465,2,FALSE())*1000*-1)</f>
        <v>-39439467.4966328</v>
      </c>
      <c r="M428" s="30" t="n">
        <f aca="false">VLOOKUP(K428,'NG Summary by Day'!$L$21:$N$480,3,FALSE())</f>
        <v>-43099630.8472415</v>
      </c>
      <c r="N428" s="82" t="n">
        <f aca="false">L428-M428</f>
        <v>3660163.3506087</v>
      </c>
      <c r="O428" s="83" t="n">
        <f aca="false">(VLOOKUP(K428,$A$3:$D$465,3,FALSE()))*1000*-1</f>
        <v>-36081641.3323248</v>
      </c>
      <c r="P428" s="30" t="n">
        <f aca="false">VLOOKUP(K428,'Power Summary by Day '!$AL$18:$AO$400,3,FALSE())</f>
        <v>-36585921.9228677</v>
      </c>
      <c r="Q428" s="82" t="n">
        <f aca="false">O428-P428</f>
        <v>504280.590542905</v>
      </c>
      <c r="R428" s="83" t="n">
        <f aca="false">(VLOOKUP(K428,'BNK Org Sheet'!$A$2:$D$464,4,FALSE()))*1000*-1</f>
        <v>-63675036.9104307</v>
      </c>
      <c r="S428" s="30" t="n">
        <f aca="false">VLOOKUP(K428,CORP!$A$14:$D4950,3,FALSE())</f>
        <v>-65322299.6444172</v>
      </c>
      <c r="T428" s="84" t="n">
        <f aca="false">R428-S428</f>
        <v>1647262.7339865</v>
      </c>
      <c r="V428" s="83" t="n">
        <f aca="false">(VLOOKUP(K428,'BNK Org Sheet'!$F$2:$I$464,2,FALSE()))*1000</f>
        <v>-60889946.3612999</v>
      </c>
      <c r="W428" s="30" t="n">
        <f aca="false">VLOOKUP(K428,'NG Summary by Day'!$T$20:$W$486,4,FALSE())</f>
        <v>-60889946.3612999</v>
      </c>
      <c r="X428" s="85" t="n">
        <f aca="false">V428-W428</f>
        <v>0</v>
      </c>
      <c r="Y428" s="83" t="n">
        <f aca="false">VLOOKUP(K428,'BNK Org Sheet'!$F$2:$I$464,3,FALSE())*1000</f>
        <v>-43837623.1423675</v>
      </c>
      <c r="Z428" s="30" t="n">
        <f aca="false">VLOOKUP(K428,'Power Summary by Day '!$AL$18:$AO$400,4,FALSE())</f>
        <v>-43837623.1423675</v>
      </c>
      <c r="AA428" s="82" t="n">
        <f aca="false">Y428-Z428</f>
        <v>0</v>
      </c>
      <c r="AB428" s="83" t="n">
        <f aca="false">VLOOKUP(K428,'BNK Org Sheet'!$F$2:$I$464,4,FALSE())*1000</f>
        <v>-96990000</v>
      </c>
      <c r="AC428" s="30" t="n">
        <f aca="false">VLOOKUP(K428,'NG Summary by Day'!$AG$20:$AJ$532,4,FALSE())</f>
        <v>-94579179.3526297</v>
      </c>
      <c r="AD428" s="85" t="n">
        <f aca="false">AB428-AC428</f>
        <v>-2410820.64737031</v>
      </c>
    </row>
    <row r="429" customFormat="false" ht="12.75" hidden="false" customHeight="false" outlineLevel="0" collapsed="false">
      <c r="A429" s="48" t="n">
        <v>37146</v>
      </c>
      <c r="B429" s="61" t="n">
        <v>44080.1794125063</v>
      </c>
      <c r="C429" s="61" t="n">
        <v>36697.1840663404</v>
      </c>
      <c r="D429" s="61" t="n">
        <v>71128.0524092909</v>
      </c>
      <c r="E429" s="61"/>
      <c r="F429" s="61" t="n">
        <v>-31552.5900316</v>
      </c>
      <c r="G429" s="61" t="n">
        <v>-25532.7143501594</v>
      </c>
      <c r="H429" s="61" t="n">
        <v>-42180</v>
      </c>
      <c r="I429" s="61" t="n">
        <v>-38000</v>
      </c>
      <c r="J429" s="88" t="n">
        <v>37148</v>
      </c>
      <c r="K429" s="76" t="n">
        <v>37151</v>
      </c>
      <c r="L429" s="83" t="n">
        <f aca="false">(VLOOKUP(K429,$A$3:$D$465,2,FALSE())*1000*-1)</f>
        <v>-33884938.3378136</v>
      </c>
      <c r="M429" s="30" t="n">
        <f aca="false">VLOOKUP(K429,'NG Summary by Day'!$L$21:$N$480,3,FALSE())</f>
        <v>-25038006.3934831</v>
      </c>
      <c r="N429" s="82" t="n">
        <f aca="false">L429-M429</f>
        <v>-8846931.9443305</v>
      </c>
      <c r="O429" s="83" t="n">
        <f aca="false">(VLOOKUP(K429,$A$3:$D$465,3,FALSE()))*1000*-1</f>
        <v>-49366216.9555639</v>
      </c>
      <c r="P429" s="30" t="n">
        <f aca="false">VLOOKUP(K429,'Power Summary by Day '!$AL$18:$AO$400,3,FALSE())</f>
        <v>-51097322.4702278</v>
      </c>
      <c r="Q429" s="82" t="n">
        <f aca="false">O429-P429</f>
        <v>1731105.5146639</v>
      </c>
      <c r="R429" s="83" t="n">
        <f aca="false">(VLOOKUP(K429,'BNK Org Sheet'!$A$2:$D$464,4,FALSE()))*1000*-1</f>
        <v>-65925731.2642094</v>
      </c>
      <c r="S429" s="30" t="n">
        <f aca="false">VLOOKUP(K429,CORP!$A$14:$D4951,3,FALSE())</f>
        <v>-66521556.7957929</v>
      </c>
      <c r="T429" s="84" t="n">
        <f aca="false">R429-S429</f>
        <v>595825.531583495</v>
      </c>
      <c r="V429" s="83" t="n">
        <f aca="false">(VLOOKUP(K429,'BNK Org Sheet'!$F$2:$I$464,2,FALSE()))*1000</f>
        <v>50073867.8140999</v>
      </c>
      <c r="W429" s="30" t="n">
        <f aca="false">VLOOKUP(K429,'NG Summary by Day'!$T$20:$W$486,4,FALSE())</f>
        <v>50073867.8141</v>
      </c>
      <c r="X429" s="85" t="n">
        <f aca="false">V429-W429</f>
        <v>0</v>
      </c>
      <c r="Y429" s="83" t="n">
        <f aca="false">VLOOKUP(K429,'BNK Org Sheet'!$F$2:$I$464,3,FALSE())*1000</f>
        <v>6668498.72541887</v>
      </c>
      <c r="Z429" s="30" t="n">
        <f aca="false">VLOOKUP(K429,'Power Summary by Day '!$AL$18:$AO$400,4,FALSE())</f>
        <v>6668498.72541887</v>
      </c>
      <c r="AA429" s="82" t="n">
        <f aca="false">Y429-Z429</f>
        <v>0</v>
      </c>
      <c r="AB429" s="83" t="n">
        <f aca="false">VLOOKUP(K429,'BNK Org Sheet'!$F$2:$I$464,4,FALSE())*1000</f>
        <v>50810000</v>
      </c>
      <c r="AC429" s="30" t="n">
        <f aca="false">VLOOKUP(K429,'NG Summary by Day'!$AG$20:$AJ$532,4,FALSE())</f>
        <v>51730297.6147435</v>
      </c>
      <c r="AD429" s="85" t="n">
        <f aca="false">AB429-AC429</f>
        <v>-920297.614743501</v>
      </c>
    </row>
    <row r="430" customFormat="false" ht="12.75" hidden="false" customHeight="false" outlineLevel="0" collapsed="false">
      <c r="A430" s="48" t="n">
        <v>37147</v>
      </c>
      <c r="B430" s="61" t="n">
        <v>49290.6442232307</v>
      </c>
      <c r="C430" s="61" t="n">
        <v>36031.805081953</v>
      </c>
      <c r="D430" s="61" t="n">
        <v>73208.3957062295</v>
      </c>
      <c r="E430" s="61"/>
      <c r="F430" s="61" t="n">
        <v>-36106.367065</v>
      </c>
      <c r="G430" s="61" t="n">
        <v>-32006.1963440923</v>
      </c>
      <c r="H430" s="61" t="n">
        <v>-75560</v>
      </c>
      <c r="I430" s="61" t="n">
        <v>-36000</v>
      </c>
      <c r="J430" s="88" t="n">
        <v>37151</v>
      </c>
      <c r="K430" s="76" t="n">
        <v>37152</v>
      </c>
      <c r="L430" s="83" t="n">
        <f aca="false">(VLOOKUP(K430,$A$3:$D$465,2,FALSE())*1000*-1)</f>
        <v>-29957585.0363687</v>
      </c>
      <c r="M430" s="30" t="n">
        <f aca="false">VLOOKUP(K430,'NG Summary by Day'!$L$21:$N$480,3,FALSE())</f>
        <v>-18523852.0095004</v>
      </c>
      <c r="N430" s="82" t="n">
        <f aca="false">L430-M430</f>
        <v>-11433733.0268683</v>
      </c>
      <c r="O430" s="83" t="n">
        <f aca="false">(VLOOKUP(K430,$A$3:$D$465,3,FALSE()))*1000*-1</f>
        <v>-30190751.0656731</v>
      </c>
      <c r="P430" s="30" t="n">
        <f aca="false">VLOOKUP(K430,'Power Summary by Day '!$AL$18:$AO$400,3,FALSE())</f>
        <v>-36257551.5015774</v>
      </c>
      <c r="Q430" s="82" t="n">
        <f aca="false">O430-P430</f>
        <v>6066800.4359043</v>
      </c>
      <c r="R430" s="83" t="n">
        <f aca="false">(VLOOKUP(K430,'BNK Org Sheet'!$A$2:$D$464,4,FALSE()))*1000*-1</f>
        <v>-51382255.5781863</v>
      </c>
      <c r="S430" s="30" t="n">
        <f aca="false">VLOOKUP(K430,CORP!$A$14:$D4952,3,FALSE())</f>
        <v>-53553433.72181</v>
      </c>
      <c r="T430" s="84" t="n">
        <f aca="false">R430-S430</f>
        <v>2171178.1436237</v>
      </c>
      <c r="V430" s="83" t="n">
        <f aca="false">(VLOOKUP(K430,'BNK Org Sheet'!$F$2:$I$464,2,FALSE()))*1000</f>
        <v>18266089.9011</v>
      </c>
      <c r="W430" s="30" t="n">
        <f aca="false">VLOOKUP(K430,'NG Summary by Day'!$T$20:$W$486,4,FALSE())</f>
        <v>18266089.9011</v>
      </c>
      <c r="X430" s="85" t="n">
        <f aca="false">V430-W430</f>
        <v>0</v>
      </c>
      <c r="Y430" s="83" t="n">
        <f aca="false">VLOOKUP(K430,'BNK Org Sheet'!$F$2:$I$464,3,FALSE())*1000</f>
        <v>13600239.9697388</v>
      </c>
      <c r="Z430" s="30" t="n">
        <f aca="false">VLOOKUP(K430,'Power Summary by Day '!$AL$18:$AO$400,4,FALSE())</f>
        <v>13600239.9697388</v>
      </c>
      <c r="AA430" s="82" t="n">
        <f aca="false">Y430-Z430</f>
        <v>0</v>
      </c>
      <c r="AB430" s="83" t="n">
        <f aca="false">VLOOKUP(K430,'BNK Org Sheet'!$F$2:$I$464,4,FALSE())*1000</f>
        <v>25680000</v>
      </c>
      <c r="AC430" s="30" t="n">
        <f aca="false">VLOOKUP(K430,'NG Summary by Day'!$AG$20:$AJ$532,4,FALSE())</f>
        <v>26203810.8134801</v>
      </c>
      <c r="AD430" s="85" t="n">
        <f aca="false">AB430-AC430</f>
        <v>-523810.813480098</v>
      </c>
    </row>
    <row r="431" customFormat="false" ht="12.75" hidden="false" customHeight="false" outlineLevel="0" collapsed="false">
      <c r="A431" s="48" t="n">
        <v>37148</v>
      </c>
      <c r="B431" s="61" t="n">
        <v>39439.4674966328</v>
      </c>
      <c r="C431" s="61" t="n">
        <v>36081.6413323248</v>
      </c>
      <c r="D431" s="61" t="n">
        <v>63675.0369104307</v>
      </c>
      <c r="E431" s="61"/>
      <c r="F431" s="61" t="n">
        <v>-60889.9463612999</v>
      </c>
      <c r="G431" s="61" t="n">
        <v>-43837.6231423675</v>
      </c>
      <c r="H431" s="61" t="n">
        <v>-96990</v>
      </c>
      <c r="I431" s="61" t="n">
        <v>438000</v>
      </c>
      <c r="J431" s="88" t="n">
        <v>37152</v>
      </c>
      <c r="K431" s="76" t="n">
        <v>37153</v>
      </c>
      <c r="L431" s="83" t="n">
        <f aca="false">(VLOOKUP(K431,$A$3:$D$465,2,FALSE())*1000*-1)</f>
        <v>-33314492.2293638</v>
      </c>
      <c r="M431" s="30" t="n">
        <f aca="false">VLOOKUP(K431,'NG Summary by Day'!$L$21:$N$480,3,FALSE())</f>
        <v>-20791475.2135065</v>
      </c>
      <c r="N431" s="82" t="n">
        <f aca="false">L431-M431</f>
        <v>-12523017.0158573</v>
      </c>
      <c r="O431" s="83" t="n">
        <f aca="false">(VLOOKUP(K431,$A$3:$D$465,3,FALSE()))*1000*-1</f>
        <v>-29240395.991309</v>
      </c>
      <c r="P431" s="30" t="n">
        <f aca="false">VLOOKUP(K431,'Power Summary by Day '!$AL$18:$AO$400,3,FALSE())</f>
        <v>-33970960.0069629</v>
      </c>
      <c r="Q431" s="82" t="n">
        <f aca="false">O431-P431</f>
        <v>4730564.01565389</v>
      </c>
      <c r="R431" s="83" t="n">
        <f aca="false">(VLOOKUP(K431,'BNK Org Sheet'!$A$2:$D$464,4,FALSE()))*1000*-1</f>
        <v>-51908220.008077</v>
      </c>
      <c r="S431" s="30" t="n">
        <f aca="false">VLOOKUP(K431,CORP!$A$14:$D4953,3,FALSE())</f>
        <v>-54546346.9292663</v>
      </c>
      <c r="T431" s="84" t="n">
        <f aca="false">R431-S431</f>
        <v>2638126.9211893</v>
      </c>
      <c r="V431" s="83" t="n">
        <f aca="false">(VLOOKUP(K431,'BNK Org Sheet'!$F$2:$I$464,2,FALSE()))*1000</f>
        <v>34997554.6522001</v>
      </c>
      <c r="W431" s="30" t="n">
        <f aca="false">VLOOKUP(K431,'NG Summary by Day'!$T$20:$W$486,4,FALSE())</f>
        <v>34997554.6522001</v>
      </c>
      <c r="X431" s="85" t="n">
        <f aca="false">V431-W431</f>
        <v>0</v>
      </c>
      <c r="Y431" s="83" t="n">
        <f aca="false">VLOOKUP(K431,'BNK Org Sheet'!$F$2:$I$464,3,FALSE())*1000</f>
        <v>23314739.6011527</v>
      </c>
      <c r="Z431" s="30" t="n">
        <f aca="false">VLOOKUP(K431,'Power Summary by Day '!$AL$18:$AO$400,4,FALSE())</f>
        <v>23314739.6011527</v>
      </c>
      <c r="AA431" s="82" t="n">
        <f aca="false">Y431-Z431</f>
        <v>0</v>
      </c>
      <c r="AB431" s="83" t="n">
        <f aca="false">VLOOKUP(K431,'BNK Org Sheet'!$F$2:$I$464,4,FALSE())*1000</f>
        <v>67270000</v>
      </c>
      <c r="AC431" s="30" t="n">
        <f aca="false">VLOOKUP(K431,'NG Summary by Day'!$AG$20:$AJ$532,4,FALSE())</f>
        <v>66747652.2477789</v>
      </c>
      <c r="AD431" s="85" t="n">
        <f aca="false">AB431-AC431</f>
        <v>522347.7522211</v>
      </c>
    </row>
    <row r="432" customFormat="false" ht="12.75" hidden="false" customHeight="false" outlineLevel="0" collapsed="false">
      <c r="A432" s="48" t="n">
        <v>37151</v>
      </c>
      <c r="B432" s="61" t="n">
        <v>33884.9383378136</v>
      </c>
      <c r="C432" s="61" t="n">
        <v>49366.2169555639</v>
      </c>
      <c r="D432" s="61" t="n">
        <v>65925.7312642094</v>
      </c>
      <c r="E432" s="61"/>
      <c r="F432" s="61" t="n">
        <v>50073.8678140999</v>
      </c>
      <c r="G432" s="61" t="n">
        <v>6668.49872541887</v>
      </c>
      <c r="H432" s="61" t="n">
        <v>50810</v>
      </c>
      <c r="I432" s="61" t="n">
        <v>55000</v>
      </c>
      <c r="J432" s="88" t="n">
        <v>37153</v>
      </c>
      <c r="K432" s="76" t="n">
        <v>37154</v>
      </c>
      <c r="L432" s="83" t="n">
        <f aca="false">(VLOOKUP(K432,$A$3:$D$465,2,FALSE())*1000*-1)</f>
        <v>-55539076.1091299</v>
      </c>
      <c r="M432" s="30" t="n">
        <f aca="false">VLOOKUP(K432,'NG Summary by Day'!$L$21:$N$480,3,FALSE())</f>
        <v>-40544785.7327939</v>
      </c>
      <c r="N432" s="82" t="n">
        <f aca="false">L432-M432</f>
        <v>-14994290.376336</v>
      </c>
      <c r="O432" s="83" t="n">
        <f aca="false">(VLOOKUP(K432,$A$3:$D$465,3,FALSE()))*1000*-1</f>
        <v>-28816585.7059204</v>
      </c>
      <c r="P432" s="30" t="n">
        <f aca="false">VLOOKUP(K432,'Power Summary by Day '!$AL$18:$AO$400,3,FALSE())</f>
        <v>-36120681.0498956</v>
      </c>
      <c r="Q432" s="82" t="n">
        <f aca="false">O432-P432</f>
        <v>7304095.3439752</v>
      </c>
      <c r="R432" s="83" t="n">
        <f aca="false">(VLOOKUP(K432,'BNK Org Sheet'!$A$2:$D$464,4,FALSE()))*1000*-1</f>
        <v>-69135152.7398228</v>
      </c>
      <c r="S432" s="30" t="n">
        <f aca="false">VLOOKUP(K432,CORP!$A$14:$D4954,3,FALSE())</f>
        <v>-72386336.8464892</v>
      </c>
      <c r="T432" s="84" t="n">
        <f aca="false">R432-S432</f>
        <v>3251184.10666642</v>
      </c>
      <c r="V432" s="83" t="n">
        <f aca="false">(VLOOKUP(K432,'BNK Org Sheet'!$F$2:$I$464,2,FALSE()))*1000</f>
        <v>-7027596.48479998</v>
      </c>
      <c r="W432" s="30" t="n">
        <f aca="false">VLOOKUP(K432,'NG Summary by Day'!$T$20:$W$486,4,FALSE())</f>
        <v>-7027596.48479998</v>
      </c>
      <c r="X432" s="85" t="n">
        <f aca="false">V432-W432</f>
        <v>0</v>
      </c>
      <c r="Y432" s="83" t="n">
        <f aca="false">VLOOKUP(K432,'BNK Org Sheet'!$F$2:$I$464,3,FALSE())*1000</f>
        <v>6758274.14315417</v>
      </c>
      <c r="Z432" s="30" t="n">
        <f aca="false">VLOOKUP(K432,'Power Summary by Day '!$AL$18:$AO$400,4,FALSE())</f>
        <v>6758274.14315417</v>
      </c>
      <c r="AA432" s="82" t="n">
        <f aca="false">Y432-Z432</f>
        <v>0</v>
      </c>
      <c r="AB432" s="83" t="n">
        <f aca="false">VLOOKUP(K432,'BNK Org Sheet'!$F$2:$I$464,4,FALSE())*1000</f>
        <v>30000</v>
      </c>
      <c r="AC432" s="30" t="n">
        <f aca="false">VLOOKUP(K432,'NG Summary by Day'!$AG$20:$AJ$532,4,FALSE())</f>
        <v>-4035689.83192209</v>
      </c>
      <c r="AD432" s="85" t="n">
        <f aca="false">AB432-AC432</f>
        <v>4065689.83192209</v>
      </c>
    </row>
    <row r="433" customFormat="false" ht="12.75" hidden="false" customHeight="false" outlineLevel="0" collapsed="false">
      <c r="A433" s="48" t="n">
        <v>37152</v>
      </c>
      <c r="B433" s="61" t="n">
        <v>29957.5850363687</v>
      </c>
      <c r="C433" s="61" t="n">
        <v>30190.7510656731</v>
      </c>
      <c r="D433" s="61" t="n">
        <v>51382.2555781863</v>
      </c>
      <c r="E433" s="61"/>
      <c r="F433" s="61" t="n">
        <v>18266.0899011</v>
      </c>
      <c r="G433" s="61" t="n">
        <v>13600.2399697388</v>
      </c>
      <c r="H433" s="61" t="n">
        <v>25680</v>
      </c>
      <c r="I433" s="61" t="n">
        <v>24000</v>
      </c>
      <c r="J433" s="88" t="n">
        <v>37154</v>
      </c>
      <c r="K433" s="76" t="n">
        <v>37155</v>
      </c>
      <c r="L433" s="83" t="n">
        <f aca="false">(VLOOKUP(K433,$A$3:$D$465,2,FALSE())*1000*-1)</f>
        <v>-59604981.9319086</v>
      </c>
      <c r="M433" s="30" t="n">
        <f aca="false">VLOOKUP(K433,'NG Summary by Day'!$L$21:$N$480,3,FALSE())</f>
        <v>-40789794.4398045</v>
      </c>
      <c r="N433" s="82" t="n">
        <f aca="false">L433-M433</f>
        <v>-18815187.4921041</v>
      </c>
      <c r="O433" s="83" t="n">
        <f aca="false">(VLOOKUP(K433,$A$3:$D$465,3,FALSE()))*1000*-1</f>
        <v>-28800214.8624801</v>
      </c>
      <c r="P433" s="30" t="n">
        <f aca="false">VLOOKUP(K433,'Power Summary by Day '!$AL$18:$AO$400,3,FALSE())</f>
        <v>-36915521.7263989</v>
      </c>
      <c r="Q433" s="82" t="n">
        <f aca="false">O433-P433</f>
        <v>8115306.8639188</v>
      </c>
      <c r="R433" s="83" t="n">
        <f aca="false">(VLOOKUP(K433,'BNK Org Sheet'!$A$2:$D$464,4,FALSE()))*1000*-1</f>
        <v>-79382793.7601152</v>
      </c>
      <c r="S433" s="30" t="n">
        <f aca="false">VLOOKUP(K433,CORP!$A$14:$D4955,3,FALSE())</f>
        <v>-81013089.3480606</v>
      </c>
      <c r="T433" s="84" t="n">
        <f aca="false">R433-S433</f>
        <v>1630295.5879454</v>
      </c>
      <c r="V433" s="83" t="n">
        <f aca="false">(VLOOKUP(K433,'BNK Org Sheet'!$F$2:$I$464,2,FALSE()))*1000</f>
        <v>4876789.7442</v>
      </c>
      <c r="W433" s="30" t="n">
        <f aca="false">VLOOKUP(K433,'NG Summary by Day'!$T$20:$W$486,4,FALSE())</f>
        <v>4876789.7442</v>
      </c>
      <c r="X433" s="85" t="n">
        <f aca="false">V433-W433</f>
        <v>0</v>
      </c>
      <c r="Y433" s="83" t="n">
        <f aca="false">VLOOKUP(K433,'BNK Org Sheet'!$F$2:$I$464,3,FALSE())*1000</f>
        <v>-6615585.10558243</v>
      </c>
      <c r="Z433" s="30" t="n">
        <f aca="false">VLOOKUP(K433,'Power Summary by Day '!$AL$18:$AO$400,4,FALSE())</f>
        <v>-6615585.10558243</v>
      </c>
      <c r="AA433" s="82" t="n">
        <f aca="false">Y433-Z433</f>
        <v>0</v>
      </c>
      <c r="AB433" s="83" t="n">
        <f aca="false">VLOOKUP(K433,'BNK Org Sheet'!$F$2:$I$464,4,FALSE())*1000</f>
        <v>-16030000</v>
      </c>
      <c r="AC433" s="30" t="n">
        <f aca="false">VLOOKUP(K433,'NG Summary by Day'!$AG$20:$AJ$532,4,FALSE())</f>
        <v>-16172370.6145988</v>
      </c>
      <c r="AD433" s="85" t="n">
        <f aca="false">AB433-AC433</f>
        <v>142370.614598801</v>
      </c>
    </row>
    <row r="434" customFormat="false" ht="12.75" hidden="false" customHeight="false" outlineLevel="0" collapsed="false">
      <c r="A434" s="48" t="n">
        <v>37153</v>
      </c>
      <c r="B434" s="61" t="n">
        <v>33314.4922293638</v>
      </c>
      <c r="C434" s="61" t="n">
        <v>29240.395991309</v>
      </c>
      <c r="D434" s="61" t="n">
        <v>51908.220008077</v>
      </c>
      <c r="E434" s="61"/>
      <c r="F434" s="61" t="n">
        <v>34997.5546522001</v>
      </c>
      <c r="G434" s="61" t="n">
        <v>23314.7396011527</v>
      </c>
      <c r="H434" s="61" t="n">
        <v>67270</v>
      </c>
      <c r="I434" s="61" t="n">
        <v>37000</v>
      </c>
      <c r="J434" s="88" t="n">
        <v>37155</v>
      </c>
      <c r="K434" s="76" t="n">
        <v>37158</v>
      </c>
      <c r="L434" s="83" t="n">
        <f aca="false">(VLOOKUP(K434,$A$3:$D$465,2,FALSE())*1000*-1)</f>
        <v>-60079957.7606547</v>
      </c>
      <c r="M434" s="30" t="n">
        <f aca="false">VLOOKUP(K434,'NG Summary by Day'!$L$21:$N$480,3,FALSE())</f>
        <v>-41247197.0656633</v>
      </c>
      <c r="N434" s="82" t="n">
        <f aca="false">L434-M434</f>
        <v>-18832760.6949914</v>
      </c>
      <c r="O434" s="83" t="n">
        <f aca="false">(VLOOKUP(K434,$A$3:$D$465,3,FALSE()))*1000*-1</f>
        <v>-27294350.3667529</v>
      </c>
      <c r="P434" s="30" t="n">
        <f aca="false">VLOOKUP(K434,'Power Summary by Day '!$AL$18:$AO$400,3,FALSE())</f>
        <v>-34958803.2411222</v>
      </c>
      <c r="Q434" s="82" t="n">
        <f aca="false">O434-P434</f>
        <v>7664452.8743693</v>
      </c>
      <c r="R434" s="83" t="n">
        <f aca="false">(VLOOKUP(K434,'BNK Org Sheet'!$A$2:$D$464,4,FALSE()))*1000*-1</f>
        <v>-75053219.166587</v>
      </c>
      <c r="S434" s="30" t="n">
        <f aca="false">VLOOKUP(K434,CORP!$A$14:$D4956,3,FALSE())</f>
        <v>-77696366.6551609</v>
      </c>
      <c r="T434" s="84" t="n">
        <f aca="false">R434-S434</f>
        <v>2643147.48857391</v>
      </c>
      <c r="V434" s="83" t="n">
        <f aca="false">(VLOOKUP(K434,'BNK Org Sheet'!$F$2:$I$464,2,FALSE()))*1000</f>
        <v>58989488.7262</v>
      </c>
      <c r="W434" s="30" t="n">
        <f aca="false">VLOOKUP(K434,'NG Summary by Day'!$T$20:$W$486,4,FALSE())</f>
        <v>58989488.7262</v>
      </c>
      <c r="X434" s="85" t="n">
        <f aca="false">V434-W434</f>
        <v>0</v>
      </c>
      <c r="Y434" s="83" t="n">
        <f aca="false">VLOOKUP(K434,'BNK Org Sheet'!$F$2:$I$464,3,FALSE())*1000</f>
        <v>27225346.0137556</v>
      </c>
      <c r="Z434" s="30" t="n">
        <f aca="false">VLOOKUP(K434,'Power Summary by Day '!$AL$18:$AO$400,4,FALSE())</f>
        <v>27225346.0137556</v>
      </c>
      <c r="AA434" s="82" t="n">
        <f aca="false">Y434-Z434</f>
        <v>0</v>
      </c>
      <c r="AB434" s="83" t="n">
        <f aca="false">VLOOKUP(K434,'BNK Org Sheet'!$F$2:$I$464,4,FALSE())*1000</f>
        <v>83450000</v>
      </c>
      <c r="AC434" s="30" t="n">
        <f aca="false">VLOOKUP(K434,'NG Summary by Day'!$AG$20:$AJ$532,4,FALSE())</f>
        <v>76584928.5469027</v>
      </c>
      <c r="AD434" s="85" t="n">
        <f aca="false">AB434-AC434</f>
        <v>6865071.4530973</v>
      </c>
    </row>
    <row r="435" customFormat="false" ht="12.75" hidden="false" customHeight="false" outlineLevel="0" collapsed="false">
      <c r="A435" s="48" t="n">
        <v>37154</v>
      </c>
      <c r="B435" s="61" t="n">
        <v>55539.0761091299</v>
      </c>
      <c r="C435" s="61" t="n">
        <v>28816.5857059204</v>
      </c>
      <c r="D435" s="61" t="n">
        <v>69135.1527398228</v>
      </c>
      <c r="E435" s="61"/>
      <c r="F435" s="61" t="n">
        <v>-7027.59648479998</v>
      </c>
      <c r="G435" s="61" t="n">
        <v>6758.27414315417</v>
      </c>
      <c r="H435" s="61" t="n">
        <v>30</v>
      </c>
      <c r="I435" s="61" t="n">
        <v>-5000</v>
      </c>
      <c r="J435" s="88" t="n">
        <v>37158</v>
      </c>
      <c r="K435" s="76" t="n">
        <v>37159</v>
      </c>
      <c r="L435" s="83" t="n">
        <f aca="false">(VLOOKUP(K435,$A$3:$D$465,2,FALSE())*1000*-1)</f>
        <v>-75103911.9913643</v>
      </c>
      <c r="M435" s="30" t="n">
        <f aca="false">VLOOKUP(K435,'NG Summary by Day'!$L$21:$N$480,3,FALSE())</f>
        <v>-54092892.7313184</v>
      </c>
      <c r="N435" s="82" t="n">
        <f aca="false">L435-M435</f>
        <v>-21011019.2600459</v>
      </c>
      <c r="O435" s="83" t="n">
        <f aca="false">(VLOOKUP(K435,$A$3:$D$465,3,FALSE()))*1000*-1</f>
        <v>-26065984.3105673</v>
      </c>
      <c r="P435" s="30" t="n">
        <f aca="false">VLOOKUP(K435,'Power Summary by Day '!$AL$18:$AO$400,3,FALSE())</f>
        <v>-35249706.1465865</v>
      </c>
      <c r="Q435" s="82" t="n">
        <f aca="false">O435-P435</f>
        <v>9183721.8360192</v>
      </c>
      <c r="R435" s="83" t="n">
        <f aca="false">(VLOOKUP(K435,'BNK Org Sheet'!$A$2:$D$464,4,FALSE()))*1000*-1</f>
        <v>-92760937.8255499</v>
      </c>
      <c r="S435" s="30" t="n">
        <f aca="false">VLOOKUP(K435,CORP!$A$14:$D4957,3,FALSE())</f>
        <v>-95683998.3126128</v>
      </c>
      <c r="T435" s="84" t="n">
        <f aca="false">R435-S435</f>
        <v>2923060.4870629</v>
      </c>
      <c r="V435" s="83" t="n">
        <f aca="false">(VLOOKUP(K435,'BNK Org Sheet'!$F$2:$I$464,2,FALSE()))*1000</f>
        <v>-22817544.3006</v>
      </c>
      <c r="W435" s="30" t="n">
        <f aca="false">VLOOKUP(K435,'NG Summary by Day'!$T$20:$W$486,4,FALSE())</f>
        <v>-22817544.3006</v>
      </c>
      <c r="X435" s="85" t="n">
        <f aca="false">V435-W435</f>
        <v>0</v>
      </c>
      <c r="Y435" s="83" t="n">
        <f aca="false">VLOOKUP(K435,'BNK Org Sheet'!$F$2:$I$464,3,FALSE())*1000</f>
        <v>-7527184.45867355</v>
      </c>
      <c r="Z435" s="30" t="n">
        <f aca="false">VLOOKUP(K435,'Power Summary by Day '!$AL$18:$AO$400,4,FALSE())</f>
        <v>-7527184.45867355</v>
      </c>
      <c r="AA435" s="82" t="n">
        <f aca="false">Y435-Z435</f>
        <v>0</v>
      </c>
      <c r="AB435" s="83" t="n">
        <f aca="false">VLOOKUP(K435,'BNK Org Sheet'!$F$2:$I$464,4,FALSE())*1000</f>
        <v>-21960000</v>
      </c>
      <c r="AC435" s="30" t="n">
        <f aca="false">VLOOKUP(K435,'NG Summary by Day'!$AG$20:$AJ$532,4,FALSE())</f>
        <v>-22947605.1927681</v>
      </c>
      <c r="AD435" s="85" t="n">
        <f aca="false">AB435-AC435</f>
        <v>987605.192768101</v>
      </c>
    </row>
    <row r="436" customFormat="false" ht="12.75" hidden="false" customHeight="false" outlineLevel="0" collapsed="false">
      <c r="A436" s="48" t="n">
        <v>37155</v>
      </c>
      <c r="B436" s="61" t="n">
        <v>59604.9819319086</v>
      </c>
      <c r="C436" s="61" t="n">
        <v>28800.2148624801</v>
      </c>
      <c r="D436" s="61" t="n">
        <v>79382.7937601152</v>
      </c>
      <c r="E436" s="61"/>
      <c r="F436" s="61" t="n">
        <v>4876.7897442</v>
      </c>
      <c r="G436" s="61" t="n">
        <v>-6615.58510558243</v>
      </c>
      <c r="H436" s="61" t="n">
        <v>-16030</v>
      </c>
      <c r="I436" s="61" t="n">
        <v>5000</v>
      </c>
      <c r="J436" s="88" t="n">
        <v>37159</v>
      </c>
      <c r="K436" s="76" t="n">
        <v>37160</v>
      </c>
      <c r="L436" s="83" t="n">
        <f aca="false">(VLOOKUP(K436,$A$3:$D$465,2,FALSE())*1000*-1)</f>
        <v>-43200532.3658666</v>
      </c>
      <c r="M436" s="30" t="n">
        <f aca="false">VLOOKUP(K436,'NG Summary by Day'!$L$21:$N$480,3,FALSE())</f>
        <v>-19736427.663833</v>
      </c>
      <c r="N436" s="82" t="n">
        <f aca="false">L436-M436</f>
        <v>-23464104.7020336</v>
      </c>
      <c r="O436" s="83" t="n">
        <f aca="false">(VLOOKUP(K436,$A$3:$D$465,3,FALSE()))*1000*-1</f>
        <v>-25603196.8922789</v>
      </c>
      <c r="P436" s="30" t="n">
        <f aca="false">VLOOKUP(K436,'Power Summary by Day '!$AL$18:$AO$400,3,FALSE())</f>
        <v>-36000089.3659498</v>
      </c>
      <c r="Q436" s="82" t="n">
        <f aca="false">O436-P436</f>
        <v>10396892.4736709</v>
      </c>
      <c r="R436" s="83" t="n">
        <f aca="false">(VLOOKUP(K436,'BNK Org Sheet'!$A$2:$D$464,4,FALSE()))*1000*-1</f>
        <v>-61735654.0507167</v>
      </c>
      <c r="S436" s="30" t="n">
        <f aca="false">VLOOKUP(K436,CORP!$A$14:$D4958,3,FALSE())</f>
        <v>-62174164.3547598</v>
      </c>
      <c r="T436" s="84" t="n">
        <f aca="false">R436-S436</f>
        <v>438510.304043107</v>
      </c>
      <c r="V436" s="83" t="n">
        <f aca="false">(VLOOKUP(K436,'BNK Org Sheet'!$F$2:$I$464,2,FALSE()))*1000</f>
        <v>26049916.2758</v>
      </c>
      <c r="W436" s="30" t="n">
        <f aca="false">VLOOKUP(K436,'NG Summary by Day'!$T$20:$W$486,4,FALSE())</f>
        <v>26049916.2758</v>
      </c>
      <c r="X436" s="85" t="n">
        <f aca="false">V436-W436</f>
        <v>0</v>
      </c>
      <c r="Y436" s="83" t="n">
        <f aca="false">VLOOKUP(K436,'BNK Org Sheet'!$F$2:$I$464,3,FALSE())*1000</f>
        <v>15461784.9189721</v>
      </c>
      <c r="Z436" s="30" t="n">
        <f aca="false">VLOOKUP(K436,'Power Summary by Day '!$AL$18:$AO$400,4,FALSE())</f>
        <v>15461784.9189721</v>
      </c>
      <c r="AA436" s="82" t="n">
        <f aca="false">Y436-Z436</f>
        <v>0</v>
      </c>
      <c r="AB436" s="83" t="n">
        <f aca="false">VLOOKUP(K436,'BNK Org Sheet'!$F$2:$I$464,4,FALSE())*1000</f>
        <v>54860000</v>
      </c>
      <c r="AC436" s="30" t="n">
        <f aca="false">VLOOKUP(K436,'NG Summary by Day'!$AG$20:$AJ$532,4,FALSE())</f>
        <v>52938756.7364138</v>
      </c>
      <c r="AD436" s="85" t="n">
        <f aca="false">AB436-AC436</f>
        <v>1921243.2635862</v>
      </c>
    </row>
    <row r="437" customFormat="false" ht="12.75" hidden="false" customHeight="false" outlineLevel="0" collapsed="false">
      <c r="A437" s="48" t="n">
        <v>37158</v>
      </c>
      <c r="B437" s="61" t="n">
        <v>60079.9577606547</v>
      </c>
      <c r="C437" s="61" t="n">
        <v>27294.3503667529</v>
      </c>
      <c r="D437" s="61" t="n">
        <v>75053.219166587</v>
      </c>
      <c r="E437" s="61"/>
      <c r="F437" s="61" t="n">
        <v>58989.4887262</v>
      </c>
      <c r="G437" s="61" t="n">
        <v>27225.3460137556</v>
      </c>
      <c r="H437" s="61" t="n">
        <v>83450</v>
      </c>
      <c r="I437" s="61" t="n">
        <v>66000</v>
      </c>
      <c r="J437" s="88" t="n">
        <v>37160</v>
      </c>
      <c r="K437" s="76" t="n">
        <v>37161</v>
      </c>
      <c r="L437" s="83" t="n">
        <f aca="false">(VLOOKUP(K437,$A$3:$D$465,2,FALSE())*1000*-1)</f>
        <v>-14985104.9786534</v>
      </c>
      <c r="M437" s="30" t="n">
        <f aca="false">VLOOKUP(K437,'NG Summary by Day'!$L$21:$N$480,3,FALSE())</f>
        <v>-14985104.9786534</v>
      </c>
      <c r="N437" s="82" t="n">
        <f aca="false">L437-M437</f>
        <v>0</v>
      </c>
      <c r="O437" s="83" t="n">
        <f aca="false">(VLOOKUP(K437,$A$3:$D$465,3,FALSE()))*1000*-1</f>
        <v>-32722117.9426654</v>
      </c>
      <c r="P437" s="30" t="n">
        <f aca="false">VLOOKUP(K437,'Power Summary by Day '!$AL$18:$AO$400,3,FALSE())</f>
        <v>-32722117.9426654</v>
      </c>
      <c r="Q437" s="82" t="n">
        <f aca="false">O437-P437</f>
        <v>0</v>
      </c>
      <c r="R437" s="83" t="n">
        <f aca="false">(VLOOKUP(K437,'BNK Org Sheet'!$A$2:$D$464,4,FALSE()))*1000*-1</f>
        <v>-54079045.9430792</v>
      </c>
      <c r="S437" s="30" t="n">
        <f aca="false">VLOOKUP(K437,CORP!$A$14:$D4959,3,FALSE())</f>
        <v>-54384033.0864541</v>
      </c>
      <c r="T437" s="84" t="n">
        <f aca="false">R437-S437</f>
        <v>304987.143374898</v>
      </c>
      <c r="V437" s="83" t="n">
        <f aca="false">(VLOOKUP(K437,'BNK Org Sheet'!$F$2:$I$464,2,FALSE()))*1000</f>
        <v>7336523.1348</v>
      </c>
      <c r="W437" s="30" t="n">
        <f aca="false">VLOOKUP(K437,'NG Summary by Day'!$T$20:$W$486,4,FALSE())</f>
        <v>7336523.1348</v>
      </c>
      <c r="X437" s="85" t="n">
        <f aca="false">V437-W437</f>
        <v>0</v>
      </c>
      <c r="Y437" s="83" t="n">
        <f aca="false">VLOOKUP(K437,'BNK Org Sheet'!$F$2:$I$464,3,FALSE())*1000</f>
        <v>-1245487.47149337</v>
      </c>
      <c r="Z437" s="30" t="n">
        <f aca="false">VLOOKUP(K437,'Power Summary by Day '!$AL$18:$AO$400,4,FALSE())</f>
        <v>-1245487.47149337</v>
      </c>
      <c r="AA437" s="82" t="n">
        <f aca="false">Y437-Z437</f>
        <v>0</v>
      </c>
      <c r="AB437" s="83" t="n">
        <f aca="false">VLOOKUP(K437,'BNK Org Sheet'!$F$2:$I$464,4,FALSE())*1000</f>
        <v>-1510000</v>
      </c>
      <c r="AC437" s="30" t="n">
        <f aca="false">VLOOKUP(K437,'NG Summary by Day'!$AG$20:$AJ$532,4,FALSE())</f>
        <v>4540142.64708592</v>
      </c>
      <c r="AD437" s="85" t="n">
        <f aca="false">AB437-AC437</f>
        <v>-6050142.64708592</v>
      </c>
    </row>
    <row r="438" customFormat="false" ht="12.75" hidden="false" customHeight="false" outlineLevel="0" collapsed="false">
      <c r="A438" s="48" t="n">
        <v>37159</v>
      </c>
      <c r="B438" s="61" t="n">
        <v>75103.9119913643</v>
      </c>
      <c r="C438" s="61" t="n">
        <v>26065.9843105673</v>
      </c>
      <c r="D438" s="61" t="n">
        <v>92760.9378255499</v>
      </c>
      <c r="E438" s="61"/>
      <c r="F438" s="61" t="n">
        <v>-22817.5443006</v>
      </c>
      <c r="G438" s="61" t="n">
        <v>-7527.18445867355</v>
      </c>
      <c r="H438" s="61" t="n">
        <v>-21960</v>
      </c>
      <c r="I438" s="61" t="n">
        <v>-16000</v>
      </c>
      <c r="J438" s="88" t="n">
        <v>37161</v>
      </c>
      <c r="K438" s="76" t="n">
        <v>37162</v>
      </c>
      <c r="L438" s="83" t="n">
        <f aca="false">(VLOOKUP(K438,$A$3:$D$465,2,FALSE())*1000*-1)</f>
        <v>-16673163.144762</v>
      </c>
      <c r="M438" s="30" t="n">
        <f aca="false">VLOOKUP(K438,'NG Summary by Day'!$L$21:$N$480,3,FALSE())</f>
        <v>-16673163.144762</v>
      </c>
      <c r="N438" s="82" t="n">
        <f aca="false">L438-M438</f>
        <v>0</v>
      </c>
      <c r="O438" s="83" t="n">
        <f aca="false">(VLOOKUP(K438,$A$3:$D$465,3,FALSE()))*1000*-1</f>
        <v>-27829280.308358</v>
      </c>
      <c r="P438" s="30" t="n">
        <f aca="false">VLOOKUP(K438,'Power Summary by Day '!$AL$18:$AO$400,3,FALSE())</f>
        <v>-27829280.308358</v>
      </c>
      <c r="Q438" s="82" t="n">
        <f aca="false">O438-P438</f>
        <v>0</v>
      </c>
      <c r="R438" s="83" t="n">
        <f aca="false">(VLOOKUP(K438,'BNK Org Sheet'!$A$2:$D$464,4,FALSE()))*1000*-1</f>
        <v>-57165574.5374575</v>
      </c>
      <c r="S438" s="30" t="n">
        <f aca="false">VLOOKUP(K438,CORP!$A$14:$D4960,3,FALSE())</f>
        <v>-57437395.2404235</v>
      </c>
      <c r="T438" s="84" t="n">
        <f aca="false">R438-S438</f>
        <v>271820.702966005</v>
      </c>
      <c r="V438" s="83" t="n">
        <f aca="false">(VLOOKUP(K438,'BNK Org Sheet'!$F$2:$I$464,2,FALSE()))*1000</f>
        <v>-3953671.4735</v>
      </c>
      <c r="W438" s="30" t="n">
        <f aca="false">VLOOKUP(K438,'NG Summary by Day'!$T$20:$W$486,4,FALSE())</f>
        <v>-3953671.4735</v>
      </c>
      <c r="X438" s="85" t="n">
        <f aca="false">V438-W438</f>
        <v>0</v>
      </c>
      <c r="Y438" s="83" t="n">
        <f aca="false">VLOOKUP(K438,'BNK Org Sheet'!$F$2:$I$464,3,FALSE())*1000</f>
        <v>-365303.901778488</v>
      </c>
      <c r="Z438" s="30" t="n">
        <f aca="false">VLOOKUP(K438,'Power Summary by Day '!$AL$18:$AO$400,4,FALSE())</f>
        <v>-365303.901778488</v>
      </c>
      <c r="AA438" s="82" t="n">
        <f aca="false">Y438-Z438</f>
        <v>0</v>
      </c>
      <c r="AB438" s="83" t="n">
        <f aca="false">VLOOKUP(K438,'BNK Org Sheet'!$F$2:$I$464,4,FALSE())*1000</f>
        <v>53900000</v>
      </c>
      <c r="AC438" s="30" t="n">
        <f aca="false">VLOOKUP(K438,'NG Summary by Day'!$AG$20:$AJ$532,4,FALSE())</f>
        <v>53057736.1227368</v>
      </c>
      <c r="AD438" s="85" t="n">
        <f aca="false">AB438-AC438</f>
        <v>842263.877263203</v>
      </c>
    </row>
    <row r="439" customFormat="false" ht="12.75" hidden="false" customHeight="false" outlineLevel="0" collapsed="false">
      <c r="A439" s="48" t="n">
        <v>37160</v>
      </c>
      <c r="B439" s="61" t="n">
        <v>43200.5323658666</v>
      </c>
      <c r="C439" s="61" t="n">
        <v>25603.1968922789</v>
      </c>
      <c r="D439" s="61" t="n">
        <v>61735.6540507167</v>
      </c>
      <c r="E439" s="61"/>
      <c r="F439" s="61" t="n">
        <v>26049.9162758</v>
      </c>
      <c r="G439" s="61" t="n">
        <v>15461.7849189721</v>
      </c>
      <c r="H439" s="61" t="n">
        <v>54860</v>
      </c>
      <c r="I439" s="61" t="n">
        <v>32000</v>
      </c>
      <c r="J439" s="88" t="n">
        <v>37162</v>
      </c>
      <c r="K439" s="76" t="n">
        <v>37165</v>
      </c>
      <c r="L439" s="83" t="n">
        <f aca="false">(VLOOKUP(K439,$A$3:$D$465,2,FALSE())*1000*-1)</f>
        <v>-26612633.9252276</v>
      </c>
      <c r="M439" s="30" t="n">
        <f aca="false">VLOOKUP(K439,'NG Summary by Day'!$L$21:$N$480,3,FALSE())</f>
        <v>-26612633.9252276</v>
      </c>
      <c r="N439" s="82" t="n">
        <f aca="false">L439-M439</f>
        <v>0</v>
      </c>
      <c r="O439" s="83" t="n">
        <f aca="false">(VLOOKUP(K439,$A$3:$D$465,3,FALSE()))*1000*-1</f>
        <v>-23429925.7740135</v>
      </c>
      <c r="P439" s="30" t="n">
        <f aca="false">VLOOKUP(K439,'Power Summary by Day '!$AL$18:$AO$400,3,FALSE())</f>
        <v>-23429925.7740135</v>
      </c>
      <c r="Q439" s="82" t="n">
        <f aca="false">O439-P439</f>
        <v>0</v>
      </c>
      <c r="R439" s="83" t="n">
        <f aca="false">(VLOOKUP(K439,'BNK Org Sheet'!$A$2:$D$464,4,FALSE()))*1000*-1</f>
        <v>-62293729.1616882</v>
      </c>
      <c r="S439" s="30" t="n">
        <f aca="false">VLOOKUP(K439,CORP!$A$14:$D4961,3,FALSE())</f>
        <v>-61055114.0172467</v>
      </c>
      <c r="T439" s="84" t="n">
        <f aca="false">R439-S439</f>
        <v>-1238615.1444415</v>
      </c>
      <c r="V439" s="83" t="n">
        <f aca="false">(VLOOKUP(K439,'BNK Org Sheet'!$F$2:$I$464,2,FALSE()))*1000</f>
        <v>-8532852.2589</v>
      </c>
      <c r="W439" s="30" t="n">
        <f aca="false">VLOOKUP(K439,'NG Summary by Day'!$T$20:$W$486,4,FALSE())</f>
        <v>-8532852.2589</v>
      </c>
      <c r="X439" s="85" t="n">
        <f aca="false">V439-W439</f>
        <v>0</v>
      </c>
      <c r="Y439" s="83" t="n">
        <f aca="false">VLOOKUP(K439,'BNK Org Sheet'!$F$2:$I$464,3,FALSE())*1000</f>
        <v>7278633.31046382</v>
      </c>
      <c r="Z439" s="30" t="n">
        <f aca="false">VLOOKUP(K439,'Power Summary by Day '!$AL$18:$AO$400,4,FALSE())</f>
        <v>7278633.31046382</v>
      </c>
      <c r="AA439" s="82" t="n">
        <f aca="false">Y439-Z439</f>
        <v>0</v>
      </c>
      <c r="AB439" s="83" t="n">
        <f aca="false">VLOOKUP(K439,'BNK Org Sheet'!$F$2:$I$464,4,FALSE())*1000</f>
        <v>-8110000</v>
      </c>
      <c r="AC439" s="30" t="n">
        <f aca="false">VLOOKUP(K439,'NG Summary by Day'!$AG$20:$AJ$532,4,FALSE())</f>
        <v>-9086674.87240684</v>
      </c>
      <c r="AD439" s="85" t="n">
        <f aca="false">AB439-AC439</f>
        <v>976674.872406839</v>
      </c>
    </row>
    <row r="440" customFormat="false" ht="12.75" hidden="false" customHeight="false" outlineLevel="0" collapsed="false">
      <c r="A440" s="48" t="n">
        <v>37161</v>
      </c>
      <c r="B440" s="61" t="n">
        <v>14985.1049786534</v>
      </c>
      <c r="C440" s="61" t="n">
        <v>32722.1179426654</v>
      </c>
      <c r="D440" s="61" t="n">
        <v>54079.0459430792</v>
      </c>
      <c r="E440" s="61"/>
      <c r="F440" s="61" t="n">
        <v>7336.5231348</v>
      </c>
      <c r="G440" s="61" t="n">
        <v>-1245.48747149337</v>
      </c>
      <c r="H440" s="61" t="n">
        <v>-1510</v>
      </c>
      <c r="I440" s="61" t="n">
        <v>10000</v>
      </c>
      <c r="J440" s="88" t="n">
        <v>37165</v>
      </c>
      <c r="K440" s="76" t="n">
        <v>37166</v>
      </c>
      <c r="L440" s="83" t="n">
        <f aca="false">(VLOOKUP(K440,$A$3:$D$465,2,FALSE())*1000*-1)</f>
        <v>-30706074.3366108</v>
      </c>
      <c r="M440" s="30" t="n">
        <f aca="false">VLOOKUP(K440,'NG Summary by Day'!$L$21:$N$480,3,FALSE())</f>
        <v>-30706074.3366108</v>
      </c>
      <c r="N440" s="82" t="n">
        <f aca="false">L440-M440</f>
        <v>0</v>
      </c>
      <c r="O440" s="83" t="n">
        <f aca="false">(VLOOKUP(K440,$A$3:$D$465,3,FALSE()))*1000*-1</f>
        <v>-26532436.9549673</v>
      </c>
      <c r="P440" s="30" t="n">
        <f aca="false">VLOOKUP(K440,'Power Summary by Day '!$AL$18:$AO$400,3,FALSE())</f>
        <v>-26532436.9549673</v>
      </c>
      <c r="Q440" s="82" t="n">
        <f aca="false">O440-P440</f>
        <v>0</v>
      </c>
      <c r="R440" s="83" t="n">
        <f aca="false">(VLOOKUP(K440,'BNK Org Sheet'!$A$2:$D$464,4,FALSE()))*1000*-1</f>
        <v>-69759755.9234</v>
      </c>
      <c r="S440" s="30" t="n">
        <f aca="false">VLOOKUP(K440,CORP!$A$14:$D4962,3,FALSE())</f>
        <v>-69173586.1634646</v>
      </c>
      <c r="T440" s="84" t="n">
        <f aca="false">R440-S440</f>
        <v>-586169.759935409</v>
      </c>
      <c r="V440" s="83" t="n">
        <f aca="false">(VLOOKUP(K440,'BNK Org Sheet'!$F$2:$I$464,2,FALSE()))*1000</f>
        <v>-4791115.0434</v>
      </c>
      <c r="W440" s="30" t="n">
        <f aca="false">VLOOKUP(K440,'NG Summary by Day'!$T$20:$W$486,4,FALSE())</f>
        <v>-4791115.0434</v>
      </c>
      <c r="X440" s="85" t="n">
        <f aca="false">V440-W440</f>
        <v>0</v>
      </c>
      <c r="Y440" s="83" t="n">
        <f aca="false">VLOOKUP(K440,'BNK Org Sheet'!$F$2:$I$464,3,FALSE())*1000</f>
        <v>7435303.24676229</v>
      </c>
      <c r="Z440" s="30" t="n">
        <f aca="false">VLOOKUP(K440,'Power Summary by Day '!$AL$18:$AO$400,4,FALSE())</f>
        <v>7435303.24676229</v>
      </c>
      <c r="AA440" s="82" t="n">
        <f aca="false">Y440-Z440</f>
        <v>0</v>
      </c>
      <c r="AB440" s="83" t="n">
        <f aca="false">VLOOKUP(K440,'BNK Org Sheet'!$F$2:$I$464,4,FALSE())*1000</f>
        <v>1910000</v>
      </c>
      <c r="AC440" s="30" t="n">
        <f aca="false">VLOOKUP(K440,'NG Summary by Day'!$AG$20:$AJ$532,4,FALSE())</f>
        <v>957317.869627136</v>
      </c>
      <c r="AD440" s="85" t="n">
        <f aca="false">AB440-AC440</f>
        <v>952682.130372864</v>
      </c>
    </row>
    <row r="441" customFormat="false" ht="12.75" hidden="false" customHeight="false" outlineLevel="0" collapsed="false">
      <c r="A441" s="48" t="n">
        <v>37162</v>
      </c>
      <c r="B441" s="61" t="n">
        <v>16673.163144762</v>
      </c>
      <c r="C441" s="61" t="n">
        <v>27829.280308358</v>
      </c>
      <c r="D441" s="61" t="n">
        <v>57165.5745374575</v>
      </c>
      <c r="E441" s="61"/>
      <c r="F441" s="61" t="n">
        <v>-3953.6714735</v>
      </c>
      <c r="G441" s="61" t="n">
        <v>-365.303901778488</v>
      </c>
      <c r="H441" s="61" t="n">
        <v>53900</v>
      </c>
      <c r="I441" s="61" t="n">
        <v>-3000</v>
      </c>
      <c r="J441" s="88" t="n">
        <v>37166</v>
      </c>
      <c r="K441" s="76" t="n">
        <v>37167</v>
      </c>
      <c r="L441" s="83" t="n">
        <f aca="false">(VLOOKUP(K441,$A$3:$D$465,2,FALSE())*1000*-1)</f>
        <v>-35310891.0417543</v>
      </c>
      <c r="M441" s="30" t="n">
        <f aca="false">VLOOKUP(K441,'NG Summary by Day'!$L$21:$N$480,3,FALSE())</f>
        <v>-35310891.0417543</v>
      </c>
      <c r="N441" s="82" t="n">
        <f aca="false">L441-M441</f>
        <v>0</v>
      </c>
      <c r="O441" s="83" t="n">
        <f aca="false">(VLOOKUP(K441,$A$3:$D$465,3,FALSE()))*1000*-1</f>
        <v>-22788131.5971042</v>
      </c>
      <c r="P441" s="30" t="n">
        <f aca="false">VLOOKUP(K441,'Power Summary by Day '!$AL$18:$AO$400,3,FALSE())</f>
        <v>-22788131.5971042</v>
      </c>
      <c r="Q441" s="82" t="n">
        <f aca="false">O441-P441</f>
        <v>0</v>
      </c>
      <c r="R441" s="83" t="n">
        <f aca="false">(VLOOKUP(K441,'BNK Org Sheet'!$A$2:$D$464,4,FALSE()))*1000*-1</f>
        <v>-68262370.5944642</v>
      </c>
      <c r="S441" s="30" t="n">
        <f aca="false">VLOOKUP(K441,CORP!$A$14:$D4963,3,FALSE())</f>
        <v>-67939276.9825923</v>
      </c>
      <c r="T441" s="84" t="n">
        <f aca="false">R441-S441</f>
        <v>-323093.611871898</v>
      </c>
      <c r="V441" s="83" t="n">
        <f aca="false">(VLOOKUP(K441,'BNK Org Sheet'!$F$2:$I$464,2,FALSE()))*1000</f>
        <v>14212630.9908</v>
      </c>
      <c r="W441" s="30" t="n">
        <f aca="false">VLOOKUP(K441,'NG Summary by Day'!$T$20:$W$486,4,FALSE())</f>
        <v>14212630.9908</v>
      </c>
      <c r="X441" s="85" t="n">
        <f aca="false">V441-W441</f>
        <v>0</v>
      </c>
      <c r="Y441" s="83" t="n">
        <f aca="false">VLOOKUP(K441,'BNK Org Sheet'!$F$2:$I$464,3,FALSE())*1000</f>
        <v>-11976476.2202989</v>
      </c>
      <c r="Z441" s="30" t="n">
        <f aca="false">VLOOKUP(K441,'Power Summary by Day '!$AL$18:$AO$400,4,FALSE())</f>
        <v>-11976476.2202989</v>
      </c>
      <c r="AA441" s="82" t="n">
        <f aca="false">Y441-Z441</f>
        <v>0</v>
      </c>
      <c r="AB441" s="83" t="n">
        <f aca="false">VLOOKUP(K441,'BNK Org Sheet'!$F$2:$I$464,4,FALSE())*1000</f>
        <v>440000</v>
      </c>
      <c r="AC441" s="30" t="n">
        <f aca="false">VLOOKUP(K441,'NG Summary by Day'!$AG$20:$AJ$532,4,FALSE())</f>
        <v>-1250946.48248271</v>
      </c>
      <c r="AD441" s="85" t="n">
        <f aca="false">AB441-AC441</f>
        <v>1690946.48248271</v>
      </c>
    </row>
    <row r="442" customFormat="false" ht="12.75" hidden="false" customHeight="false" outlineLevel="0" collapsed="false">
      <c r="A442" s="48" t="n">
        <v>37165</v>
      </c>
      <c r="B442" s="61" t="n">
        <v>26612.6339252276</v>
      </c>
      <c r="C442" s="61" t="n">
        <v>23429.9257740135</v>
      </c>
      <c r="D442" s="61" t="n">
        <v>62293.7291616882</v>
      </c>
      <c r="E442" s="61"/>
      <c r="F442" s="61" t="n">
        <v>-8532.8522589</v>
      </c>
      <c r="G442" s="61" t="n">
        <v>7278.63331046382</v>
      </c>
      <c r="H442" s="61" t="n">
        <v>-8110</v>
      </c>
      <c r="I442" s="61" t="n">
        <v>-10000</v>
      </c>
      <c r="J442" s="88" t="n">
        <v>37167</v>
      </c>
      <c r="K442" s="76" t="n">
        <v>37168</v>
      </c>
      <c r="L442" s="83" t="n">
        <f aca="false">(VLOOKUP(K442,$A$3:$D$465,2,FALSE())*1000*-1)</f>
        <v>-45106292.8766805</v>
      </c>
      <c r="M442" s="30" t="n">
        <f aca="false">VLOOKUP(K442,'NG Summary by Day'!$L$21:$N$480,3,FALSE())</f>
        <v>-45106292.8766805</v>
      </c>
      <c r="N442" s="82" t="n">
        <f aca="false">L442-M442</f>
        <v>0</v>
      </c>
      <c r="O442" s="83" t="n">
        <f aca="false">(VLOOKUP(K442,$A$3:$D$465,3,FALSE()))*1000*-1</f>
        <v>-20581451.1380335</v>
      </c>
      <c r="P442" s="30" t="n">
        <f aca="false">VLOOKUP(K442,'Power Summary by Day '!$AL$18:$AO$400,3,FALSE())</f>
        <v>-20581451.1380335</v>
      </c>
      <c r="Q442" s="82" t="n">
        <f aca="false">O442-P442</f>
        <v>0</v>
      </c>
      <c r="R442" s="83" t="n">
        <f aca="false">(VLOOKUP(K442,'BNK Org Sheet'!$A$2:$D$464,4,FALSE()))*1000*-1</f>
        <v>-77280967.2177574</v>
      </c>
      <c r="S442" s="30" t="n">
        <f aca="false">VLOOKUP(K442,CORP!$A$14:$D4964,3,FALSE())</f>
        <v>-75200936.0522055</v>
      </c>
      <c r="T442" s="84" t="n">
        <f aca="false">R442-S442</f>
        <v>-2080031.1655519</v>
      </c>
      <c r="V442" s="83" t="n">
        <f aca="false">(VLOOKUP(K442,'BNK Org Sheet'!$F$2:$I$464,2,FALSE()))*1000</f>
        <v>-14429423.2154</v>
      </c>
      <c r="W442" s="30" t="n">
        <f aca="false">VLOOKUP(K442,'NG Summary by Day'!$T$20:$W$486,4,FALSE())</f>
        <v>-14429423.2154</v>
      </c>
      <c r="X442" s="85" t="n">
        <f aca="false">V442-W442</f>
        <v>0</v>
      </c>
      <c r="Y442" s="83" t="n">
        <f aca="false">VLOOKUP(K442,'BNK Org Sheet'!$F$2:$I$464,3,FALSE())*1000</f>
        <v>-2965632.10435525</v>
      </c>
      <c r="Z442" s="30" t="n">
        <f aca="false">VLOOKUP(K442,'Power Summary by Day '!$AL$18:$AO$400,4,FALSE())</f>
        <v>-2965632.10435525</v>
      </c>
      <c r="AA442" s="82" t="n">
        <f aca="false">Y442-Z442</f>
        <v>0</v>
      </c>
      <c r="AB442" s="83" t="n">
        <f aca="false">VLOOKUP(K442,'BNK Org Sheet'!$F$2:$I$464,4,FALSE())*1000</f>
        <v>-27360000</v>
      </c>
      <c r="AC442" s="30" t="n">
        <f aca="false">VLOOKUP(K442,'NG Summary by Day'!$AG$20:$AJ$532,4,FALSE())</f>
        <v>-28057814.5294953</v>
      </c>
      <c r="AD442" s="85" t="n">
        <f aca="false">AB442-AC442</f>
        <v>697814.529495299</v>
      </c>
    </row>
    <row r="443" customFormat="false" ht="12.75" hidden="false" customHeight="false" outlineLevel="0" collapsed="false">
      <c r="A443" s="48" t="n">
        <v>37166</v>
      </c>
      <c r="B443" s="61" t="n">
        <v>30706.0743366108</v>
      </c>
      <c r="C443" s="61" t="n">
        <v>26532.4369549673</v>
      </c>
      <c r="D443" s="61" t="n">
        <v>69759.7559234</v>
      </c>
      <c r="E443" s="61"/>
      <c r="F443" s="61" t="n">
        <v>-4791.1150434</v>
      </c>
      <c r="G443" s="61" t="n">
        <v>7435.30324676229</v>
      </c>
      <c r="H443" s="61" t="n">
        <v>1910</v>
      </c>
      <c r="I443" s="61" t="n">
        <v>1000</v>
      </c>
      <c r="J443" s="88" t="n">
        <v>37168</v>
      </c>
      <c r="K443" s="76" t="n">
        <v>37169</v>
      </c>
      <c r="L443" s="83" t="n">
        <f aca="false">(VLOOKUP(K443,$A$3:$D$465,2,FALSE())*1000*-1)</f>
        <v>-42909283.4894148</v>
      </c>
      <c r="M443" s="30" t="n">
        <f aca="false">VLOOKUP(K443,'NG Summary by Day'!$L$21:$N$480,3,FALSE())</f>
        <v>-42909283.4894148</v>
      </c>
      <c r="N443" s="82" t="n">
        <f aca="false">L443-M443</f>
        <v>0</v>
      </c>
      <c r="O443" s="83" t="n">
        <f aca="false">(VLOOKUP(K443,$A$3:$D$465,3,FALSE()))*1000*-1</f>
        <v>-23781798.0750477</v>
      </c>
      <c r="P443" s="30" t="n">
        <f aca="false">VLOOKUP(K443,'Power Summary by Day '!$AL$18:$AO$400,3,FALSE())</f>
        <v>-23781798.0750477</v>
      </c>
      <c r="Q443" s="82" t="n">
        <f aca="false">O443-P443</f>
        <v>0</v>
      </c>
      <c r="R443" s="83" t="n">
        <f aca="false">(VLOOKUP(K443,'BNK Org Sheet'!$A$2:$D$464,4,FALSE()))*1000*-1</f>
        <v>-78158477.9009942</v>
      </c>
      <c r="S443" s="30" t="n">
        <f aca="false">VLOOKUP(K443,CORP!$A$14:$D4965,3,FALSE())</f>
        <v>-76750959.8807156</v>
      </c>
      <c r="T443" s="84" t="n">
        <f aca="false">R443-S443</f>
        <v>-1407518.02027859</v>
      </c>
      <c r="V443" s="83" t="n">
        <f aca="false">(VLOOKUP(K443,'BNK Org Sheet'!$F$2:$I$464,2,FALSE()))*1000</f>
        <v>28136881.0087</v>
      </c>
      <c r="W443" s="30" t="n">
        <f aca="false">VLOOKUP(K443,'NG Summary by Day'!$T$20:$W$486,4,FALSE())</f>
        <v>28136881.0087</v>
      </c>
      <c r="X443" s="85" t="n">
        <f aca="false">V443-W443</f>
        <v>0</v>
      </c>
      <c r="Y443" s="83" t="n">
        <f aca="false">VLOOKUP(K443,'BNK Org Sheet'!$F$2:$I$464,3,FALSE())*1000</f>
        <v>1446263.00486207</v>
      </c>
      <c r="Z443" s="30" t="n">
        <f aca="false">VLOOKUP(K443,'Power Summary by Day '!$AL$18:$AO$400,4,FALSE())</f>
        <v>1446263.00486207</v>
      </c>
      <c r="AA443" s="82" t="n">
        <f aca="false">Y443-Z443</f>
        <v>0</v>
      </c>
      <c r="AB443" s="83" t="n">
        <f aca="false">VLOOKUP(K443,'BNK Org Sheet'!$F$2:$I$464,4,FALSE())*1000</f>
        <v>79520000</v>
      </c>
      <c r="AC443" s="30" t="n">
        <f aca="false">VLOOKUP(K443,'NG Summary by Day'!$AG$20:$AJ$532,4,FALSE())</f>
        <v>66435845.7353505</v>
      </c>
      <c r="AD443" s="85" t="n">
        <f aca="false">AB443-AC443</f>
        <v>13084154.2646495</v>
      </c>
    </row>
    <row r="444" customFormat="false" ht="12.75" hidden="false" customHeight="false" outlineLevel="0" collapsed="false">
      <c r="A444" s="48" t="n">
        <v>37167</v>
      </c>
      <c r="B444" s="61" t="n">
        <v>35310.8910417543</v>
      </c>
      <c r="C444" s="61" t="n">
        <v>22788.1315971042</v>
      </c>
      <c r="D444" s="61" t="n">
        <v>68262.3705944642</v>
      </c>
      <c r="E444" s="61"/>
      <c r="F444" s="61" t="n">
        <v>14212.6309908</v>
      </c>
      <c r="G444" s="61" t="n">
        <v>-11976.4762202989</v>
      </c>
      <c r="H444" s="61" t="n">
        <v>440</v>
      </c>
      <c r="I444" s="61" t="n">
        <v>13000</v>
      </c>
      <c r="J444" s="88" t="n">
        <v>37169</v>
      </c>
      <c r="K444" s="76" t="n">
        <v>37172</v>
      </c>
      <c r="L444" s="83" t="n">
        <f aca="false">(VLOOKUP(K444,$A$3:$D$465,2,FALSE())*1000*-1)</f>
        <v>-45415500.2691835</v>
      </c>
      <c r="M444" s="30" t="n">
        <f aca="false">VLOOKUP(K444,'NG Summary by Day'!$L$21:$N$480,3,FALSE())</f>
        <v>-45277978.2882854</v>
      </c>
      <c r="N444" s="82" t="n">
        <f aca="false">L444-M444</f>
        <v>-137521.980898097</v>
      </c>
      <c r="O444" s="83" t="n">
        <f aca="false">(VLOOKUP(K444,$A$3:$D$465,3,FALSE()))*1000*-1</f>
        <v>-20688090.8491528</v>
      </c>
      <c r="P444" s="30" t="n">
        <f aca="false">VLOOKUP(K444,'Power Summary by Day '!$AL$18:$AO$400,3,FALSE())</f>
        <v>-20688090.8491528</v>
      </c>
      <c r="Q444" s="82" t="n">
        <f aca="false">O444-P444</f>
        <v>0</v>
      </c>
      <c r="R444" s="83" t="n">
        <f aca="false">(VLOOKUP(K444,'BNK Org Sheet'!$A$2:$D$464,4,FALSE()))*1000*-1</f>
        <v>-78495266.3704576</v>
      </c>
      <c r="S444" s="30" t="n">
        <f aca="false">VLOOKUP(K444,CORP!$A$14:$D4966,3,FALSE())</f>
        <v>-77019645.6476951</v>
      </c>
      <c r="T444" s="84" t="n">
        <f aca="false">R444-S444</f>
        <v>-1475620.72276251</v>
      </c>
      <c r="V444" s="83" t="n">
        <f aca="false">(VLOOKUP(K444,'BNK Org Sheet'!$F$2:$I$464,2,FALSE()))*1000</f>
        <v>-8176558.39989999</v>
      </c>
      <c r="W444" s="30" t="n">
        <f aca="false">VLOOKUP(K444,'NG Summary by Day'!$T$20:$W$486,4,FALSE())</f>
        <v>-8176558.39989999</v>
      </c>
      <c r="X444" s="85" t="n">
        <f aca="false">V444-W444</f>
        <v>0</v>
      </c>
      <c r="Y444" s="83" t="n">
        <f aca="false">VLOOKUP(K444,'BNK Org Sheet'!$F$2:$I$464,3,FALSE())*1000</f>
        <v>-1931752.91821026</v>
      </c>
      <c r="Z444" s="30" t="n">
        <f aca="false">VLOOKUP(K444,'Power Summary by Day '!$AL$18:$AO$400,4,FALSE())</f>
        <v>-1931752.91821026</v>
      </c>
      <c r="AA444" s="82" t="n">
        <f aca="false">Y444-Z444</f>
        <v>0</v>
      </c>
      <c r="AB444" s="83" t="n">
        <f aca="false">VLOOKUP(K444,'BNK Org Sheet'!$F$2:$I$464,4,FALSE())*1000</f>
        <v>-16910000</v>
      </c>
      <c r="AC444" s="30" t="n">
        <f aca="false">VLOOKUP(K444,'NG Summary by Day'!$AG$20:$AJ$532,4,FALSE())</f>
        <v>-16412327.9370568</v>
      </c>
      <c r="AD444" s="85" t="n">
        <f aca="false">AB444-AC444</f>
        <v>-497672.0629432</v>
      </c>
    </row>
    <row r="445" customFormat="false" ht="12.75" hidden="false" customHeight="false" outlineLevel="0" collapsed="false">
      <c r="A445" s="48" t="n">
        <v>37168</v>
      </c>
      <c r="B445" s="61" t="n">
        <v>45106.2928766805</v>
      </c>
      <c r="C445" s="61" t="n">
        <v>20581.4511380335</v>
      </c>
      <c r="D445" s="61" t="n">
        <v>77280.9672177574</v>
      </c>
      <c r="E445" s="61"/>
      <c r="F445" s="61" t="n">
        <v>-14429.4232154</v>
      </c>
      <c r="G445" s="61" t="n">
        <v>-2965.63210435525</v>
      </c>
      <c r="H445" s="61" t="n">
        <v>-27360</v>
      </c>
      <c r="I445" s="61" t="n">
        <v>-16000</v>
      </c>
      <c r="J445" s="88" t="n">
        <v>37172</v>
      </c>
      <c r="K445" s="76" t="n">
        <v>37173</v>
      </c>
      <c r="L445" s="83" t="n">
        <f aca="false">(VLOOKUP(K445,$A$3:$D$465,2,FALSE())*1000*-1)</f>
        <v>-53745596.0371991</v>
      </c>
      <c r="M445" s="30" t="n">
        <f aca="false">VLOOKUP(K445,'NG Summary by Day'!$L$21:$N$480,3,FALSE())</f>
        <v>-53745596.0371991</v>
      </c>
      <c r="N445" s="82" t="n">
        <f aca="false">L445-M445</f>
        <v>0</v>
      </c>
      <c r="O445" s="83" t="n">
        <f aca="false">(VLOOKUP(K445,$A$3:$D$465,3,FALSE()))*1000*-1</f>
        <v>-20581057.6329199</v>
      </c>
      <c r="P445" s="30" t="n">
        <f aca="false">VLOOKUP(K445,'Power Summary by Day '!$AL$18:$AO$400,3,FALSE())</f>
        <v>-20581057.6329199</v>
      </c>
      <c r="Q445" s="82" t="n">
        <f aca="false">O445-P445</f>
        <v>0</v>
      </c>
      <c r="R445" s="83" t="n">
        <f aca="false">(VLOOKUP(K445,'BNK Org Sheet'!$A$2:$D$464,4,FALSE()))*1000*-1</f>
        <v>-84815304.0092781</v>
      </c>
      <c r="S445" s="30" t="n">
        <f aca="false">VLOOKUP(K445,CORP!$A$14:$D4967,3,FALSE())</f>
        <v>-84076442.5760515</v>
      </c>
      <c r="T445" s="84" t="n">
        <f aca="false">R445-S445</f>
        <v>-738861.4332266</v>
      </c>
      <c r="V445" s="83" t="n">
        <f aca="false">(VLOOKUP(K445,'BNK Org Sheet'!$F$2:$I$464,2,FALSE()))*1000</f>
        <v>-15990553.6549</v>
      </c>
      <c r="W445" s="30" t="n">
        <f aca="false">VLOOKUP(K445,'NG Summary by Day'!$T$20:$W$486,4,FALSE())</f>
        <v>-15990553.6549</v>
      </c>
      <c r="X445" s="85" t="n">
        <f aca="false">V445-W445</f>
        <v>0</v>
      </c>
      <c r="Y445" s="83" t="n">
        <f aca="false">VLOOKUP(K445,'BNK Org Sheet'!$F$2:$I$464,3,FALSE())*1000</f>
        <v>-4063214.90140387</v>
      </c>
      <c r="Z445" s="30" t="n">
        <f aca="false">VLOOKUP(K445,'Power Summary by Day '!$AL$18:$AO$400,4,FALSE())</f>
        <v>-4063214.90140387</v>
      </c>
      <c r="AA445" s="82" t="n">
        <f aca="false">Y445-Z445</f>
        <v>0</v>
      </c>
      <c r="AB445" s="83" t="n">
        <f aca="false">VLOOKUP(K445,'BNK Org Sheet'!$F$2:$I$464,4,FALSE())*1000</f>
        <v>-24480000</v>
      </c>
      <c r="AC445" s="30" t="n">
        <f aca="false">VLOOKUP(K445,'NG Summary by Day'!$AG$20:$AJ$532,4,FALSE())</f>
        <v>-25195419.038242</v>
      </c>
      <c r="AD445" s="85" t="n">
        <f aca="false">AB445-AC445</f>
        <v>715419.038242001</v>
      </c>
    </row>
    <row r="446" customFormat="false" ht="12.75" hidden="false" customHeight="false" outlineLevel="0" collapsed="false">
      <c r="A446" s="48" t="n">
        <v>37169</v>
      </c>
      <c r="B446" s="61" t="n">
        <v>42909.2834894148</v>
      </c>
      <c r="C446" s="61" t="n">
        <v>23781.7980750477</v>
      </c>
      <c r="D446" s="61" t="n">
        <v>78158.4779009942</v>
      </c>
      <c r="E446" s="61"/>
      <c r="F446" s="61" t="n">
        <v>28136.8810087</v>
      </c>
      <c r="G446" s="61" t="n">
        <v>1446.26300486207</v>
      </c>
      <c r="H446" s="61" t="n">
        <v>79520</v>
      </c>
      <c r="I446" s="61" t="n">
        <v>37000</v>
      </c>
      <c r="J446" s="88" t="n">
        <v>37173</v>
      </c>
      <c r="K446" s="76" t="n">
        <v>37174</v>
      </c>
      <c r="L446" s="83" t="n">
        <f aca="false">(VLOOKUP(K446,$A$3:$D$465,2,FALSE())*1000*-1)</f>
        <v>-59142072.6615923</v>
      </c>
      <c r="M446" s="30" t="n">
        <f aca="false">VLOOKUP(K446,'NG Summary by Day'!$L$21:$N$480,3,FALSE())</f>
        <v>-59142072.6615923</v>
      </c>
      <c r="N446" s="82" t="n">
        <f aca="false">L446-M446</f>
        <v>0</v>
      </c>
      <c r="O446" s="83" t="n">
        <f aca="false">(VLOOKUP(K446,$A$3:$D$465,3,FALSE()))*1000*-1</f>
        <v>-18424885.7910588</v>
      </c>
      <c r="P446" s="30" t="n">
        <f aca="false">VLOOKUP(K446,'Power Summary by Day '!$AL$18:$AO$400,3,FALSE())</f>
        <v>-18424885.7910588</v>
      </c>
      <c r="Q446" s="82" t="n">
        <f aca="false">O446-P446</f>
        <v>0</v>
      </c>
      <c r="R446" s="83" t="n">
        <f aca="false">(VLOOKUP(K446,'BNK Org Sheet'!$A$2:$D$464,4,FALSE()))*1000*-1</f>
        <v>-86010425.3605763</v>
      </c>
      <c r="S446" s="30" t="n">
        <f aca="false">VLOOKUP(K446,CORP!$A$14:$D4968,3,FALSE())</f>
        <v>-85856190.836229</v>
      </c>
      <c r="T446" s="84" t="n">
        <f aca="false">R446-S446</f>
        <v>-154234.524347305</v>
      </c>
      <c r="V446" s="83" t="n">
        <f aca="false">(VLOOKUP(K446,'BNK Org Sheet'!$F$2:$I$464,2,FALSE()))*1000</f>
        <v>-16267373.7102999</v>
      </c>
      <c r="W446" s="30" t="n">
        <f aca="false">VLOOKUP(K446,'NG Summary by Day'!$T$20:$W$486,4,FALSE())</f>
        <v>-16267373.7102999</v>
      </c>
      <c r="X446" s="85" t="n">
        <f aca="false">V446-W446</f>
        <v>0</v>
      </c>
      <c r="Y446" s="83" t="n">
        <f aca="false">VLOOKUP(K446,'BNK Org Sheet'!$F$2:$I$464,3,FALSE())*1000</f>
        <v>-3194578.1649502</v>
      </c>
      <c r="Z446" s="30" t="n">
        <f aca="false">VLOOKUP(K446,'Power Summary by Day '!$AL$18:$AO$400,4,FALSE())</f>
        <v>-3194578.1649502</v>
      </c>
      <c r="AA446" s="82" t="n">
        <f aca="false">Y446-Z446</f>
        <v>0</v>
      </c>
      <c r="AB446" s="83" t="n">
        <f aca="false">VLOOKUP(K446,'BNK Org Sheet'!$F$2:$I$464,4,FALSE())*1000</f>
        <v>-4010000</v>
      </c>
      <c r="AC446" s="30" t="n">
        <f aca="false">VLOOKUP(K446,'NG Summary by Day'!$AG$20:$AJ$532,4,FALSE())</f>
        <v>-4906538.18339011</v>
      </c>
      <c r="AD446" s="85" t="n">
        <f aca="false">AB446-AC446</f>
        <v>896538.18339011</v>
      </c>
    </row>
    <row r="447" customFormat="false" ht="12.75" hidden="false" customHeight="false" outlineLevel="0" collapsed="false">
      <c r="A447" s="48" t="n">
        <v>37172</v>
      </c>
      <c r="B447" s="61" t="n">
        <v>45415.5002691835</v>
      </c>
      <c r="C447" s="61" t="n">
        <v>20688.0908491528</v>
      </c>
      <c r="D447" s="61" t="n">
        <v>78495.2663704576</v>
      </c>
      <c r="E447" s="61"/>
      <c r="F447" s="61" t="n">
        <v>-8176.55839989999</v>
      </c>
      <c r="G447" s="61" t="n">
        <v>-1931.75291821026</v>
      </c>
      <c r="H447" s="61" t="n">
        <v>-16910</v>
      </c>
      <c r="I447" s="61" t="n">
        <v>-2000</v>
      </c>
      <c r="J447" s="88" t="n">
        <v>37174</v>
      </c>
      <c r="K447" s="76" t="n">
        <v>37175</v>
      </c>
      <c r="L447" s="83" t="n">
        <f aca="false">(VLOOKUP(K447,$A$3:$D$465,2,FALSE())*1000*-1)</f>
        <v>-62978517.6175912</v>
      </c>
      <c r="M447" s="30" t="n">
        <f aca="false">VLOOKUP(K447,'NG Summary by Day'!$L$21:$N$480,3,FALSE())</f>
        <v>-63284578.1235065</v>
      </c>
      <c r="N447" s="82" t="n">
        <f aca="false">L447-M447</f>
        <v>306060.505915299</v>
      </c>
      <c r="O447" s="83" t="n">
        <f aca="false">(VLOOKUP(K447,$A$3:$D$465,3,FALSE()))*1000*-1</f>
        <v>-20121535.2167444</v>
      </c>
      <c r="P447" s="30" t="n">
        <f aca="false">VLOOKUP(K447,'Power Summary by Day '!$AL$18:$AO$400,3,FALSE())</f>
        <v>-20205722.1771697</v>
      </c>
      <c r="Q447" s="82" t="n">
        <f aca="false">O447-P447</f>
        <v>84186.9604252987</v>
      </c>
      <c r="R447" s="83" t="n">
        <f aca="false">(VLOOKUP(K447,'BNK Org Sheet'!$A$2:$D$464,4,FALSE()))*1000*-1</f>
        <v>-95424626.8076178</v>
      </c>
      <c r="S447" s="30" t="n">
        <f aca="false">VLOOKUP(K447,CORP!$A$14:$D4969,3,FALSE())</f>
        <v>-96797210.6210393</v>
      </c>
      <c r="T447" s="84" t="n">
        <f aca="false">R447-S447</f>
        <v>1372583.8134215</v>
      </c>
      <c r="V447" s="83" t="n">
        <f aca="false">(VLOOKUP(K447,'BNK Org Sheet'!$F$2:$I$464,2,FALSE()))*1000</f>
        <v>3623592.3001</v>
      </c>
      <c r="W447" s="30" t="n">
        <f aca="false">VLOOKUP(K447,'NG Summary by Day'!$T$20:$W$486,4,FALSE())</f>
        <v>3611868.5781</v>
      </c>
      <c r="X447" s="85" t="n">
        <f aca="false">V447-W447</f>
        <v>11723.7220000001</v>
      </c>
      <c r="Y447" s="83" t="n">
        <f aca="false">VLOOKUP(K447,'BNK Org Sheet'!$F$2:$I$464,3,FALSE())*1000</f>
        <v>2761459.11144337</v>
      </c>
      <c r="Z447" s="30" t="n">
        <f aca="false">VLOOKUP(K447,'Power Summary by Day '!$AL$18:$AO$400,4,FALSE())</f>
        <v>2771504.66369952</v>
      </c>
      <c r="AA447" s="82" t="n">
        <f aca="false">Y447-Z447</f>
        <v>-10045.5522561497</v>
      </c>
      <c r="AB447" s="83" t="n">
        <f aca="false">VLOOKUP(K447,'BNK Org Sheet'!$F$2:$I$464,4,FALSE())*1000</f>
        <v>13470000</v>
      </c>
      <c r="AC447" s="30" t="n">
        <f aca="false">VLOOKUP(K447,'NG Summary by Day'!$AG$20:$AJ$532,4,FALSE())</f>
        <v>12414749.3640917</v>
      </c>
      <c r="AD447" s="85" t="n">
        <f aca="false">AB447-AC447</f>
        <v>1055250.6359083</v>
      </c>
    </row>
    <row r="448" customFormat="false" ht="12.75" hidden="false" customHeight="false" outlineLevel="0" collapsed="false">
      <c r="A448" s="48" t="n">
        <v>37173</v>
      </c>
      <c r="B448" s="61" t="n">
        <v>53745.5960371991</v>
      </c>
      <c r="C448" s="61" t="n">
        <v>20581.0576329199</v>
      </c>
      <c r="D448" s="61" t="n">
        <v>84815.3040092781</v>
      </c>
      <c r="E448" s="61"/>
      <c r="F448" s="61" t="n">
        <v>-15990.5536549</v>
      </c>
      <c r="G448" s="61" t="n">
        <v>-4063.21490140387</v>
      </c>
      <c r="H448" s="61" t="n">
        <v>-24480</v>
      </c>
      <c r="I448" s="61" t="n">
        <v>-17000</v>
      </c>
      <c r="J448" s="88" t="n">
        <v>37175</v>
      </c>
      <c r="K448" s="76" t="n">
        <v>37176</v>
      </c>
      <c r="L448" s="83" t="n">
        <f aca="false">(VLOOKUP(K448,$A$3:$D$465,2,FALSE())*1000*-1)</f>
        <v>-58029156.5216057</v>
      </c>
      <c r="M448" s="30" t="n">
        <f aca="false">VLOOKUP(K448,'NG Summary by Day'!$L$21:$N$480,3,FALSE())</f>
        <v>-58029156.5216057</v>
      </c>
      <c r="N448" s="82" t="n">
        <f aca="false">L448-M448</f>
        <v>0</v>
      </c>
      <c r="O448" s="83" t="n">
        <f aca="false">(VLOOKUP(K448,$A$3:$D$465,3,FALSE()))*1000*-1</f>
        <v>-23635375.5111723</v>
      </c>
      <c r="P448" s="30" t="n">
        <f aca="false">VLOOKUP(K448,'Power Summary by Day '!$AL$18:$AO$400,3,FALSE())</f>
        <v>-23635375.5111723</v>
      </c>
      <c r="Q448" s="82" t="n">
        <f aca="false">O448-P448</f>
        <v>0</v>
      </c>
      <c r="R448" s="83" t="n">
        <f aca="false">(VLOOKUP(K448,'BNK Org Sheet'!$A$2:$D$464,4,FALSE()))*1000*-1</f>
        <v>-96249245.9730043</v>
      </c>
      <c r="S448" s="30" t="n">
        <f aca="false">VLOOKUP(K448,CORP!$A$14:$D4970,3,FALSE())</f>
        <v>-96779092.6146528</v>
      </c>
      <c r="T448" s="84" t="n">
        <f aca="false">R448-S448</f>
        <v>529846.641648501</v>
      </c>
      <c r="V448" s="83" t="n">
        <f aca="false">(VLOOKUP(K448,'BNK Org Sheet'!$F$2:$I$464,2,FALSE()))*1000</f>
        <v>33509164.9986774</v>
      </c>
      <c r="W448" s="30" t="n">
        <f aca="false">VLOOKUP(K448,'NG Summary by Day'!$T$20:$W$486,4,FALSE())</f>
        <v>33509164.9986774</v>
      </c>
      <c r="X448" s="85" t="n">
        <f aca="false">V448-W448</f>
        <v>0</v>
      </c>
      <c r="Y448" s="83" t="n">
        <f aca="false">VLOOKUP(K448,'BNK Org Sheet'!$F$2:$I$464,3,FALSE())*1000</f>
        <v>-1917036.95693126</v>
      </c>
      <c r="Z448" s="30" t="n">
        <f aca="false">VLOOKUP(K448,'Power Summary by Day '!$AL$18:$AO$400,4,FALSE())</f>
        <v>-1917036.95693126</v>
      </c>
      <c r="AA448" s="82" t="n">
        <f aca="false">Y448-Z448</f>
        <v>0</v>
      </c>
      <c r="AB448" s="83" t="n">
        <f aca="false">VLOOKUP(K448,'BNK Org Sheet'!$F$2:$I$464,4,FALSE())*1000</f>
        <v>30880000</v>
      </c>
      <c r="AC448" s="30" t="n">
        <f aca="false">VLOOKUP(K448,'NG Summary by Day'!$AG$20:$AJ$532,4,FALSE())</f>
        <v>30746425.263531</v>
      </c>
      <c r="AD448" s="85" t="n">
        <f aca="false">AB448-AC448</f>
        <v>133574.736469001</v>
      </c>
    </row>
    <row r="449" customFormat="false" ht="12.75" hidden="false" customHeight="false" outlineLevel="0" collapsed="false">
      <c r="A449" s="48" t="n">
        <v>37174</v>
      </c>
      <c r="B449" s="61" t="n">
        <v>59142.0726615923</v>
      </c>
      <c r="C449" s="61" t="n">
        <v>18424.8857910588</v>
      </c>
      <c r="D449" s="61" t="n">
        <v>86010.4253605763</v>
      </c>
      <c r="E449" s="61"/>
      <c r="F449" s="61" t="n">
        <v>-16267.3737102999</v>
      </c>
      <c r="G449" s="61" t="n">
        <v>-3194.5781649502</v>
      </c>
      <c r="H449" s="61" t="n">
        <v>-4010</v>
      </c>
      <c r="I449" s="61" t="n">
        <v>-17000</v>
      </c>
      <c r="J449" s="88" t="n">
        <v>37176</v>
      </c>
      <c r="K449" s="76" t="n">
        <v>37179</v>
      </c>
      <c r="L449" s="83" t="n">
        <f aca="false">(VLOOKUP(K449,$A$3:$D$465,2,FALSE())*1000*-1)</f>
        <v>-45651688.510988</v>
      </c>
      <c r="M449" s="30" t="n">
        <f aca="false">VLOOKUP(K449,'NG Summary by Day'!$L$21:$N$480,3,FALSE())</f>
        <v>-45651688.510988</v>
      </c>
      <c r="N449" s="82" t="n">
        <f aca="false">L449-M449</f>
        <v>0</v>
      </c>
      <c r="O449" s="83" t="n">
        <f aca="false">(VLOOKUP(K449,$A$3:$D$465,3,FALSE()))*1000*-1</f>
        <v>-20986427.6578104</v>
      </c>
      <c r="P449" s="30" t="n">
        <f aca="false">VLOOKUP(K449,'Power Summary by Day '!$AL$18:$AO$400,3,FALSE())</f>
        <v>-20986427.6578104</v>
      </c>
      <c r="Q449" s="82" t="n">
        <f aca="false">O449-P449</f>
        <v>0</v>
      </c>
      <c r="R449" s="83" t="n">
        <f aca="false">(VLOOKUP(K449,'BNK Org Sheet'!$A$2:$D$464,4,FALSE()))*1000*-1</f>
        <v>-80457731.7939131</v>
      </c>
      <c r="S449" s="30" t="n">
        <f aca="false">VLOOKUP(K449,CORP!$A$14:$D4971,3,FALSE())</f>
        <v>-80605861.6876066</v>
      </c>
      <c r="T449" s="84" t="n">
        <f aca="false">R449-S449</f>
        <v>148129.893693507</v>
      </c>
      <c r="V449" s="83" t="n">
        <f aca="false">(VLOOKUP(K449,'BNK Org Sheet'!$F$2:$I$464,2,FALSE()))*1000</f>
        <v>30765228.3613636</v>
      </c>
      <c r="W449" s="30" t="n">
        <f aca="false">VLOOKUP(K449,'NG Summary by Day'!$T$20:$W$486,4,FALSE())</f>
        <v>30765228.3613636</v>
      </c>
      <c r="X449" s="85" t="n">
        <f aca="false">V449-W449</f>
        <v>0</v>
      </c>
      <c r="Y449" s="83" t="n">
        <f aca="false">VLOOKUP(K449,'BNK Org Sheet'!$F$2:$I$464,3,FALSE())*1000</f>
        <v>6386434.77274804</v>
      </c>
      <c r="Z449" s="30" t="n">
        <f aca="false">VLOOKUP(K449,'Power Summary by Day '!$AL$18:$AO$400,4,FALSE())</f>
        <v>6386434.77274804</v>
      </c>
      <c r="AA449" s="82" t="n">
        <f aca="false">Y449-Z449</f>
        <v>0</v>
      </c>
      <c r="AB449" s="83" t="n">
        <f aca="false">VLOOKUP(K449,'BNK Org Sheet'!$F$2:$I$464,4,FALSE())*1000</f>
        <v>39520000</v>
      </c>
      <c r="AC449" s="30" t="n">
        <f aca="false">VLOOKUP(K449,'NG Summary by Day'!$AG$20:$AJ$532,4,FALSE())</f>
        <v>40816027.3844824</v>
      </c>
      <c r="AD449" s="85" t="n">
        <f aca="false">AB449-AC449</f>
        <v>-1296027.3844824</v>
      </c>
    </row>
    <row r="450" customFormat="false" ht="12.75" hidden="false" customHeight="false" outlineLevel="0" collapsed="false">
      <c r="A450" s="48" t="n">
        <v>37175</v>
      </c>
      <c r="B450" s="61" t="n">
        <v>62978.5176175912</v>
      </c>
      <c r="C450" s="61" t="n">
        <v>20121.5352167444</v>
      </c>
      <c r="D450" s="61" t="n">
        <v>95424.6268076178</v>
      </c>
      <c r="E450" s="61"/>
      <c r="F450" s="61" t="n">
        <v>3623.5923001</v>
      </c>
      <c r="G450" s="61" t="n">
        <v>2761.45911144337</v>
      </c>
      <c r="H450" s="61" t="n">
        <v>13470</v>
      </c>
      <c r="I450" s="61" t="n">
        <v>11000</v>
      </c>
      <c r="J450" s="88" t="n">
        <v>37179</v>
      </c>
      <c r="K450" s="76" t="n">
        <v>37180</v>
      </c>
      <c r="L450" s="83" t="n">
        <f aca="false">(VLOOKUP(K450,$A$3:$D$465,2,FALSE())*1000*-1)</f>
        <v>-55508544.0348982</v>
      </c>
      <c r="M450" s="30" t="n">
        <f aca="false">VLOOKUP(K450,'NG Summary by Day'!$L$21:$N$480,3,FALSE())</f>
        <v>-55508544.0348982</v>
      </c>
      <c r="N450" s="82" t="n">
        <f aca="false">L450-M450</f>
        <v>0</v>
      </c>
      <c r="O450" s="83" t="n">
        <f aca="false">(VLOOKUP(K450,$A$3:$D$465,3,FALSE()))*1000*-1</f>
        <v>-21673646.0878545</v>
      </c>
      <c r="P450" s="30" t="n">
        <f aca="false">VLOOKUP(K450,'Power Summary by Day '!$AL$18:$AO$400,3,FALSE())</f>
        <v>-21673646.0878545</v>
      </c>
      <c r="Q450" s="82" t="n">
        <f aca="false">O450-P450</f>
        <v>0</v>
      </c>
      <c r="R450" s="83" t="n">
        <f aca="false">(VLOOKUP(K450,'BNK Org Sheet'!$A$2:$D$464,4,FALSE()))*1000*-1</f>
        <v>-93253282.4751513</v>
      </c>
      <c r="S450" s="30" t="n">
        <f aca="false">VLOOKUP(K450,CORP!$A$14:$D4972,3,FALSE())</f>
        <v>-93436600.9738876</v>
      </c>
      <c r="T450" s="84" t="n">
        <f aca="false">R450-S450</f>
        <v>183318.498736292</v>
      </c>
      <c r="V450" s="83" t="n">
        <f aca="false">(VLOOKUP(K450,'BNK Org Sheet'!$F$2:$I$464,2,FALSE()))*1000</f>
        <v>-71317460.2855096</v>
      </c>
      <c r="W450" s="30" t="n">
        <f aca="false">VLOOKUP(K450,'NG Summary by Day'!$T$20:$W$486,4,FALSE())</f>
        <v>-71317460.2855096</v>
      </c>
      <c r="X450" s="85" t="n">
        <f aca="false">V450-W450</f>
        <v>0</v>
      </c>
      <c r="Y450" s="83" t="n">
        <f aca="false">VLOOKUP(K450,'BNK Org Sheet'!$F$2:$I$464,3,FALSE())*1000</f>
        <v>-12276228.168832</v>
      </c>
      <c r="Z450" s="30" t="n">
        <f aca="false">VLOOKUP(K450,'Power Summary by Day '!$AL$18:$AO$400,4,FALSE())</f>
        <v>-12276228.168832</v>
      </c>
      <c r="AA450" s="82" t="n">
        <f aca="false">Y450-Z450</f>
        <v>0</v>
      </c>
      <c r="AB450" s="83" t="n">
        <f aca="false">VLOOKUP(K450,'BNK Org Sheet'!$F$2:$I$464,4,FALSE())*1000</f>
        <v>-122580000</v>
      </c>
      <c r="AC450" s="30" t="n">
        <f aca="false">VLOOKUP(K450,'NG Summary by Day'!$AG$20:$AJ$532,4,FALSE())</f>
        <v>-121398876.081332</v>
      </c>
      <c r="AD450" s="85" t="n">
        <f aca="false">AB450-AC450</f>
        <v>-1181123.918668</v>
      </c>
    </row>
    <row r="451" customFormat="false" ht="12.75" hidden="false" customHeight="false" outlineLevel="0" collapsed="false">
      <c r="A451" s="48" t="n">
        <v>37176</v>
      </c>
      <c r="B451" s="61" t="n">
        <v>58029.1565216057</v>
      </c>
      <c r="C451" s="61" t="n">
        <v>23635.3755111723</v>
      </c>
      <c r="D451" s="61" t="n">
        <v>96249.2459730043</v>
      </c>
      <c r="E451" s="61"/>
      <c r="F451" s="61" t="n">
        <v>33509.1649986774</v>
      </c>
      <c r="G451" s="61" t="n">
        <v>-1917.03695693126</v>
      </c>
      <c r="H451" s="61" t="n">
        <v>30880</v>
      </c>
      <c r="I451" s="61" t="n">
        <v>36000</v>
      </c>
      <c r="J451" s="88" t="n">
        <v>37180</v>
      </c>
      <c r="K451" s="76" t="n">
        <v>37181</v>
      </c>
      <c r="L451" s="83" t="n">
        <f aca="false">(VLOOKUP(K451,$A$3:$D$465,2,FALSE())*1000*-1)</f>
        <v>-50565117.5215495</v>
      </c>
      <c r="M451" s="30" t="n">
        <f aca="false">VLOOKUP(K451,'NG Summary by Day'!$L$21:$N$480,3,FALSE())</f>
        <v>-50553991.1946951</v>
      </c>
      <c r="N451" s="82" t="n">
        <f aca="false">L451-M451</f>
        <v>-11126.3268544003</v>
      </c>
      <c r="O451" s="83" t="n">
        <f aca="false">(VLOOKUP(K451,$A$3:$D$465,3,FALSE()))*1000*-1</f>
        <v>-21059582.5439616</v>
      </c>
      <c r="P451" s="30" t="n">
        <f aca="false">VLOOKUP(K451,'Power Summary by Day '!$AL$18:$AO$400,3,FALSE())</f>
        <v>-21251520.5732214</v>
      </c>
      <c r="Q451" s="82" t="n">
        <f aca="false">O451-P451</f>
        <v>191938.029259801</v>
      </c>
      <c r="R451" s="83" t="n">
        <f aca="false">(VLOOKUP(K451,'BNK Org Sheet'!$A$2:$D$464,4,FALSE()))*1000*-1</f>
        <v>-85569607.3157176</v>
      </c>
      <c r="S451" s="30" t="n">
        <f aca="false">VLOOKUP(K451,CORP!$A$14:$D4973,3,FALSE())</f>
        <v>-85297902.4101619</v>
      </c>
      <c r="T451" s="84" t="n">
        <f aca="false">R451-S451</f>
        <v>-271704.905555695</v>
      </c>
      <c r="V451" s="83" t="n">
        <f aca="false">(VLOOKUP(K451,'BNK Org Sheet'!$F$2:$I$464,2,FALSE()))*1000</f>
        <v>49915675.5302377</v>
      </c>
      <c r="W451" s="30" t="n">
        <f aca="false">VLOOKUP(K451,'NG Summary by Day'!$T$20:$W$486,4,FALSE())</f>
        <v>50068822.4149377</v>
      </c>
      <c r="X451" s="85" t="n">
        <f aca="false">V451-W451</f>
        <v>-153146.8847</v>
      </c>
      <c r="Y451" s="83" t="n">
        <f aca="false">VLOOKUP(K451,'BNK Org Sheet'!$F$2:$I$464,3,FALSE())*1000</f>
        <v>-3700393.11375585</v>
      </c>
      <c r="Z451" s="30" t="n">
        <f aca="false">VLOOKUP(K451,'Power Summary by Day '!$AL$18:$AO$400,4,FALSE())</f>
        <v>-3492176.69365585</v>
      </c>
      <c r="AA451" s="82" t="n">
        <f aca="false">Y451-Z451</f>
        <v>-208216.4201</v>
      </c>
      <c r="AB451" s="83" t="n">
        <f aca="false">VLOOKUP(K451,'BNK Org Sheet'!$F$2:$I$464,4,FALSE())*1000</f>
        <v>61750000</v>
      </c>
      <c r="AC451" s="30" t="n">
        <f aca="false">VLOOKUP(K451,'NG Summary by Day'!$AG$20:$AJ$532,4,FALSE())</f>
        <v>62149357.5622264</v>
      </c>
      <c r="AD451" s="85" t="n">
        <f aca="false">AB451-AC451</f>
        <v>-399357.5622264</v>
      </c>
    </row>
    <row r="452" customFormat="false" ht="12.75" hidden="false" customHeight="false" outlineLevel="0" collapsed="false">
      <c r="A452" s="48" t="n">
        <v>37179</v>
      </c>
      <c r="B452" s="61" t="n">
        <v>45651.688510988</v>
      </c>
      <c r="C452" s="61" t="n">
        <v>20986.4276578104</v>
      </c>
      <c r="D452" s="61" t="n">
        <v>80457.7317939131</v>
      </c>
      <c r="E452" s="61"/>
      <c r="F452" s="61" t="n">
        <v>30765.2283613636</v>
      </c>
      <c r="G452" s="61" t="n">
        <v>6386.43477274804</v>
      </c>
      <c r="H452" s="61" t="n">
        <v>39520</v>
      </c>
      <c r="I452" s="61" t="n">
        <v>35000</v>
      </c>
      <c r="J452" s="88" t="n">
        <v>37181</v>
      </c>
      <c r="K452" s="76" t="n">
        <v>37182</v>
      </c>
      <c r="L452" s="83" t="n">
        <f aca="false">(VLOOKUP(K452,$A$3:$D$465,2,FALSE())*1000*-1)</f>
        <v>-36647182.8978583</v>
      </c>
      <c r="M452" s="30" t="n">
        <f aca="false">VLOOKUP(K452,'NG Summary by Day'!$L$21:$N$480,3,FALSE())</f>
        <v>-36647182.8978583</v>
      </c>
      <c r="N452" s="82" t="n">
        <f aca="false">L452-M452</f>
        <v>0</v>
      </c>
      <c r="O452" s="83" t="n">
        <f aca="false">(VLOOKUP(K452,$A$3:$D$465,3,FALSE()))*1000*-1</f>
        <v>-17417229.6822546</v>
      </c>
      <c r="P452" s="30" t="n">
        <f aca="false">VLOOKUP(K452,'Power Summary by Day '!$AL$18:$AO$400,3,FALSE())</f>
        <v>-17417229.6822546</v>
      </c>
      <c r="Q452" s="82" t="n">
        <f aca="false">O452-P452</f>
        <v>0</v>
      </c>
      <c r="R452" s="83" t="n">
        <f aca="false">(VLOOKUP(K452,'BNK Org Sheet'!$A$2:$D$464,4,FALSE()))*1000*-1</f>
        <v>-69893077.1663577</v>
      </c>
      <c r="S452" s="30" t="n">
        <f aca="false">VLOOKUP(K452,CORP!$A$14:$D4974,3,FALSE())</f>
        <v>-70249975.9081869</v>
      </c>
      <c r="T452" s="84" t="n">
        <f aca="false">R452-S452</f>
        <v>356898.741829202</v>
      </c>
      <c r="V452" s="83" t="n">
        <f aca="false">(VLOOKUP(K452,'BNK Org Sheet'!$F$2:$I$464,2,FALSE()))*1000</f>
        <v>-34199495.3083208</v>
      </c>
      <c r="W452" s="30" t="n">
        <f aca="false">VLOOKUP(K452,'NG Summary by Day'!$T$20:$W$486,4,FALSE())</f>
        <v>-34199495.3083208</v>
      </c>
      <c r="X452" s="85" t="n">
        <f aca="false">V452-W452</f>
        <v>0</v>
      </c>
      <c r="Y452" s="83" t="n">
        <f aca="false">VLOOKUP(K452,'BNK Org Sheet'!$F$2:$I$464,3,FALSE())*1000</f>
        <v>-3201457.48196604</v>
      </c>
      <c r="Z452" s="30" t="n">
        <f aca="false">VLOOKUP(K452,'Power Summary by Day '!$AL$18:$AO$400,4,FALSE())</f>
        <v>-3201457.48196604</v>
      </c>
      <c r="AA452" s="82" t="n">
        <f aca="false">Y452-Z452</f>
        <v>0</v>
      </c>
      <c r="AB452" s="83" t="n">
        <f aca="false">VLOOKUP(K452,'BNK Org Sheet'!$F$2:$I$464,4,FALSE())*1000</f>
        <v>-60160000</v>
      </c>
      <c r="AC452" s="30" t="n">
        <f aca="false">VLOOKUP(K452,'NG Summary by Day'!$AG$20:$AJ$532,4,FALSE())</f>
        <v>-59818904.595762</v>
      </c>
      <c r="AD452" s="85" t="n">
        <f aca="false">AB452-AC452</f>
        <v>-341095.404238001</v>
      </c>
    </row>
    <row r="453" customFormat="false" ht="12.75" hidden="false" customHeight="false" outlineLevel="0" collapsed="false">
      <c r="A453" s="48" t="n">
        <v>37180</v>
      </c>
      <c r="B453" s="61" t="n">
        <v>55508.5440348982</v>
      </c>
      <c r="C453" s="61" t="n">
        <v>21673.6460878545</v>
      </c>
      <c r="D453" s="61" t="n">
        <v>93253.2824751513</v>
      </c>
      <c r="E453" s="61"/>
      <c r="F453" s="61" t="n">
        <v>-71317.4602855096</v>
      </c>
      <c r="G453" s="61" t="n">
        <v>-12276.228168832</v>
      </c>
      <c r="H453" s="61" t="n">
        <v>-122580</v>
      </c>
      <c r="I453" s="61" t="n">
        <v>-68000</v>
      </c>
      <c r="J453" s="88" t="n">
        <v>37182</v>
      </c>
      <c r="K453" s="76" t="n">
        <v>37183</v>
      </c>
      <c r="L453" s="83" t="n">
        <f aca="false">(VLOOKUP(K453,$A$3:$D$465,2,FALSE())*1000*-1)</f>
        <v>-51881102.9198759</v>
      </c>
      <c r="M453" s="30" t="n">
        <f aca="false">VLOOKUP(K453,'NG Summary by Day'!$L$21:$N$480,3,FALSE())</f>
        <v>-51881102.9198759</v>
      </c>
      <c r="N453" s="82" t="n">
        <f aca="false">L453-M453</f>
        <v>0</v>
      </c>
      <c r="O453" s="83" t="n">
        <f aca="false">(VLOOKUP(K453,$A$3:$D$465,3,FALSE()))*1000*-1</f>
        <v>-21686368.1379332</v>
      </c>
      <c r="P453" s="30" t="n">
        <f aca="false">VLOOKUP(K453,'Power Summary by Day '!$AL$18:$AO$400,3,FALSE())</f>
        <v>-22576065.6613206</v>
      </c>
      <c r="Q453" s="82" t="n">
        <f aca="false">O453-P453</f>
        <v>889697.523387402</v>
      </c>
      <c r="R453" s="83" t="n">
        <f aca="false">(VLOOKUP(K453,'BNK Org Sheet'!$A$2:$D$464,4,FALSE()))*1000*-1</f>
        <v>-99365082.7185777</v>
      </c>
      <c r="S453" s="30" t="n">
        <f aca="false">VLOOKUP(K453,CORP!$A$14:$D4975,3,FALSE())</f>
        <v>-100296227.539226</v>
      </c>
      <c r="T453" s="84" t="n">
        <f aca="false">R453-S453</f>
        <v>931144.820648298</v>
      </c>
      <c r="V453" s="83" t="n">
        <f aca="false">(VLOOKUP(K453,'BNK Org Sheet'!$F$2:$I$464,2,FALSE()))*1000</f>
        <v>-54407404.4931619</v>
      </c>
      <c r="W453" s="30" t="n">
        <f aca="false">VLOOKUP(K453,'NG Summary by Day'!$T$20:$W$486,4,FALSE())</f>
        <v>-54407404.4931619</v>
      </c>
      <c r="X453" s="85" t="n">
        <f aca="false">V453-W453</f>
        <v>0</v>
      </c>
      <c r="Y453" s="83" t="n">
        <f aca="false">VLOOKUP(K453,'BNK Org Sheet'!$F$2:$I$464,3,FALSE())*1000</f>
        <v>-11224933.3361426</v>
      </c>
      <c r="Z453" s="30" t="n">
        <f aca="false">VLOOKUP(K453,'Power Summary by Day '!$AL$18:$AO$400,4,FALSE())</f>
        <v>-12529928.3367006</v>
      </c>
      <c r="AA453" s="82" t="n">
        <f aca="false">Y453-Z453</f>
        <v>1304995.000558</v>
      </c>
      <c r="AB453" s="83" t="n">
        <f aca="false">VLOOKUP(K453,'BNK Org Sheet'!$F$2:$I$464,4,FALSE())*1000</f>
        <v>-91460000</v>
      </c>
      <c r="AC453" s="30" t="n">
        <f aca="false">VLOOKUP(K453,'NG Summary by Day'!$AG$20:$AJ$532,4,FALSE())</f>
        <v>-90080810.4673472</v>
      </c>
      <c r="AD453" s="85" t="n">
        <f aca="false">AB453-AC453</f>
        <v>-1379189.5326528</v>
      </c>
    </row>
    <row r="454" customFormat="false" ht="12.75" hidden="false" customHeight="false" outlineLevel="0" collapsed="false">
      <c r="A454" s="48" t="n">
        <v>37181</v>
      </c>
      <c r="B454" s="61" t="n">
        <v>50565.1175215495</v>
      </c>
      <c r="C454" s="61" t="n">
        <v>21059.5825439616</v>
      </c>
      <c r="D454" s="61" t="n">
        <v>85569.6073157176</v>
      </c>
      <c r="E454" s="61"/>
      <c r="F454" s="61" t="n">
        <v>49915.6755302377</v>
      </c>
      <c r="G454" s="61" t="n">
        <v>-3700.39311375585</v>
      </c>
      <c r="H454" s="61" t="n">
        <v>61750</v>
      </c>
      <c r="I454" s="61" t="n">
        <v>59000</v>
      </c>
      <c r="J454" s="88" t="n">
        <v>37183</v>
      </c>
      <c r="K454" s="76" t="n">
        <v>37186</v>
      </c>
      <c r="L454" s="83" t="n">
        <f aca="false">(VLOOKUP(K454,$A$3:$D$465,2,FALSE())*1000*-1)</f>
        <v>-56917104.370483</v>
      </c>
      <c r="M454" s="30" t="n">
        <f aca="false">VLOOKUP(K454,'NG Summary by Day'!$L$21:$N$480,3,FALSE())</f>
        <v>-56917104.370483</v>
      </c>
      <c r="N454" s="82" t="n">
        <f aca="false">L454-M454</f>
        <v>0</v>
      </c>
      <c r="O454" s="83" t="n">
        <f aca="false">(VLOOKUP(K454,$A$3:$D$465,3,FALSE()))*1000*-1</f>
        <v>-24972822.5765632</v>
      </c>
      <c r="P454" s="30" t="n">
        <f aca="false">VLOOKUP(K454,'Power Summary by Day '!$AL$18:$AO$400,3,FALSE())</f>
        <v>-25837741.1783614</v>
      </c>
      <c r="Q454" s="82" t="n">
        <f aca="false">O454-P454</f>
        <v>864918.601798203</v>
      </c>
      <c r="R454" s="83" t="n">
        <f aca="false">(VLOOKUP(K454,'BNK Org Sheet'!$A$2:$D$464,4,FALSE()))*1000*-1</f>
        <v>-105672729.515653</v>
      </c>
      <c r="S454" s="30" t="n">
        <f aca="false">VLOOKUP(K454,CORP!$A$14:$D4976,3,FALSE())</f>
        <v>-106309421.560664</v>
      </c>
      <c r="T454" s="84" t="n">
        <f aca="false">R454-S454</f>
        <v>636692.045010999</v>
      </c>
      <c r="V454" s="83" t="n">
        <f aca="false">(VLOOKUP(K454,'BNK Org Sheet'!$F$2:$I$464,2,FALSE()))*1000</f>
        <v>-33033264.6346221</v>
      </c>
      <c r="W454" s="30" t="n">
        <f aca="false">VLOOKUP(K454,'NG Summary by Day'!$T$20:$W$486,4,FALSE())</f>
        <v>-33033264.6346221</v>
      </c>
      <c r="X454" s="85" t="n">
        <f aca="false">V454-W454</f>
        <v>0</v>
      </c>
      <c r="Y454" s="83" t="n">
        <f aca="false">VLOOKUP(K454,'BNK Org Sheet'!$F$2:$I$464,3,FALSE())*1000</f>
        <v>-6911737.7785783</v>
      </c>
      <c r="Z454" s="30" t="n">
        <f aca="false">VLOOKUP(K454,'Power Summary by Day '!$AL$18:$AO$400,4,FALSE())</f>
        <v>-10564682.1802465</v>
      </c>
      <c r="AA454" s="82" t="n">
        <f aca="false">Y454-Z454</f>
        <v>3652944.4016682</v>
      </c>
      <c r="AB454" s="83" t="n">
        <f aca="false">VLOOKUP(K454,'BNK Org Sheet'!$F$2:$I$464,4,FALSE())*1000</f>
        <v>-65860000</v>
      </c>
      <c r="AC454" s="30" t="n">
        <f aca="false">VLOOKUP(K454,'NG Summary by Day'!$AG$20:$AJ$532,4,FALSE())</f>
        <v>-66989423.0351213</v>
      </c>
      <c r="AD454" s="85" t="n">
        <f aca="false">AB454-AC454</f>
        <v>1129423.0351213</v>
      </c>
    </row>
    <row r="455" customFormat="false" ht="12.75" hidden="false" customHeight="false" outlineLevel="0" collapsed="false">
      <c r="A455" s="48" t="n">
        <v>37182</v>
      </c>
      <c r="B455" s="61" t="n">
        <v>36647.1828978583</v>
      </c>
      <c r="C455" s="61" t="n">
        <v>17417.2296822546</v>
      </c>
      <c r="D455" s="61" t="n">
        <v>69893.0771663577</v>
      </c>
      <c r="E455" s="61"/>
      <c r="F455" s="61" t="n">
        <v>-34199.4953083208</v>
      </c>
      <c r="G455" s="61" t="n">
        <v>-3201.45748196604</v>
      </c>
      <c r="H455" s="61" t="n">
        <v>-60160</v>
      </c>
      <c r="I455" s="61" t="n">
        <v>-30000</v>
      </c>
      <c r="J455" s="88" t="n">
        <v>37186</v>
      </c>
      <c r="K455" s="76" t="n">
        <v>37187</v>
      </c>
      <c r="L455" s="83" t="n">
        <f aca="false">(VLOOKUP(K455,$A$3:$D$465,2,FALSE())*1000*-1)</f>
        <v>-38339795.9384883</v>
      </c>
      <c r="M455" s="30" t="n">
        <f aca="false">VLOOKUP(K455,'NG Summary by Day'!$L$21:$N$480,3,FALSE())</f>
        <v>-38339795.9384883</v>
      </c>
      <c r="N455" s="82" t="n">
        <f aca="false">L455-M455</f>
        <v>0</v>
      </c>
      <c r="O455" s="83" t="n">
        <f aca="false">(VLOOKUP(K455,$A$3:$D$465,3,FALSE()))*1000*-1</f>
        <v>-21765851.7654903</v>
      </c>
      <c r="P455" s="30" t="n">
        <f aca="false">VLOOKUP(K455,'Power Summary by Day '!$AL$18:$AO$400,3,FALSE())</f>
        <v>-22215925.5247176</v>
      </c>
      <c r="Q455" s="82" t="n">
        <f aca="false">O455-P455</f>
        <v>450073.759227302</v>
      </c>
      <c r="R455" s="83" t="n">
        <f aca="false">(VLOOKUP(K455,'BNK Org Sheet'!$A$2:$D$464,4,FALSE()))*1000*-1</f>
        <v>-79994913.2476565</v>
      </c>
      <c r="S455" s="30" t="n">
        <f aca="false">VLOOKUP(K455,CORP!$A$14:$D4977,3,FALSE())</f>
        <v>-79702554.1672455</v>
      </c>
      <c r="T455" s="84" t="n">
        <f aca="false">R455-S455</f>
        <v>-292359.080411002</v>
      </c>
      <c r="V455" s="83" t="n">
        <f aca="false">(VLOOKUP(K455,'BNK Org Sheet'!$F$2:$I$464,2,FALSE()))*1000</f>
        <v>51990024.9335244</v>
      </c>
      <c r="W455" s="30" t="n">
        <f aca="false">VLOOKUP(K455,'NG Summary by Day'!$T$20:$W$486,4,FALSE())</f>
        <v>51990024.9335244</v>
      </c>
      <c r="X455" s="85" t="n">
        <f aca="false">V455-W455</f>
        <v>0</v>
      </c>
      <c r="Y455" s="83" t="n">
        <f aca="false">VLOOKUP(K455,'BNK Org Sheet'!$F$2:$I$464,3,FALSE())*1000</f>
        <v>7740306.6339893</v>
      </c>
      <c r="Z455" s="30" t="n">
        <f aca="false">VLOOKUP(K455,'Power Summary by Day '!$AL$18:$AO$400,4,FALSE())</f>
        <v>8408235.55478166</v>
      </c>
      <c r="AA455" s="82" t="n">
        <f aca="false">Y455-Z455</f>
        <v>-667928.920792358</v>
      </c>
      <c r="AB455" s="83" t="n">
        <f aca="false">VLOOKUP(K455,'BNK Org Sheet'!$F$2:$I$464,4,FALSE())*1000</f>
        <v>71590000</v>
      </c>
      <c r="AC455" s="30" t="n">
        <f aca="false">VLOOKUP(K455,'NG Summary by Day'!$AG$20:$AJ$532,4,FALSE())</f>
        <v>71688081.4687881</v>
      </c>
      <c r="AD455" s="85" t="n">
        <f aca="false">AB455-AC455</f>
        <v>-98081.4687881023</v>
      </c>
    </row>
    <row r="456" customFormat="false" ht="12.75" hidden="false" customHeight="false" outlineLevel="0" collapsed="false">
      <c r="A456" s="48" t="n">
        <v>37183</v>
      </c>
      <c r="B456" s="61" t="n">
        <v>51881.1029198759</v>
      </c>
      <c r="C456" s="61" t="n">
        <v>21686.3681379332</v>
      </c>
      <c r="D456" s="61" t="n">
        <v>99365.0827185777</v>
      </c>
      <c r="E456" s="61"/>
      <c r="F456" s="61" t="n">
        <v>-54407.4044931619</v>
      </c>
      <c r="G456" s="61" t="n">
        <v>-11224.9333361426</v>
      </c>
      <c r="H456" s="61" t="n">
        <v>-91460</v>
      </c>
      <c r="I456" s="61" t="n">
        <v>-59000</v>
      </c>
      <c r="J456" s="88" t="n">
        <v>37187</v>
      </c>
      <c r="K456" s="76" t="n">
        <v>37188</v>
      </c>
      <c r="L456" s="83" t="n">
        <f aca="false">(VLOOKUP(K456,$A$3:$D$465,2,FALSE())*1000*-1)</f>
        <v>-64656393.861062</v>
      </c>
      <c r="M456" s="30" t="n">
        <f aca="false">VLOOKUP(K456,'NG Summary by Day'!$L$21:$N$480,3,FALSE())</f>
        <v>-64656393.861062</v>
      </c>
      <c r="N456" s="82" t="n">
        <f aca="false">L456-M456</f>
        <v>0</v>
      </c>
      <c r="O456" s="83" t="n">
        <f aca="false">(VLOOKUP(K456,$A$3:$D$465,3,FALSE()))*1000*-1</f>
        <v>-20879909.2402508</v>
      </c>
      <c r="P456" s="30" t="n">
        <f aca="false">VLOOKUP(K456,'Power Summary by Day '!$AL$18:$AO$400,3,FALSE())</f>
        <v>-30727498.775075</v>
      </c>
      <c r="Q456" s="82" t="n">
        <f aca="false">O456-P456</f>
        <v>9847589.5348242</v>
      </c>
      <c r="R456" s="83" t="n">
        <f aca="false">(VLOOKUP(K456,'BNK Org Sheet'!$A$2:$D$464,4,FALSE()))*1000*-1</f>
        <v>-110175852.75601</v>
      </c>
      <c r="S456" s="30" t="n">
        <f aca="false">VLOOKUP(K456,CORP!$A$14:$D4978,3,FALSE())</f>
        <v>-119098018.331798</v>
      </c>
      <c r="T456" s="84" t="n">
        <f aca="false">R456-S456</f>
        <v>8922165.57578801</v>
      </c>
      <c r="V456" s="83" t="n">
        <f aca="false">(VLOOKUP(K456,'BNK Org Sheet'!$F$2:$I$464,2,FALSE()))*1000</f>
        <v>-46681531.3093828</v>
      </c>
      <c r="W456" s="30" t="n">
        <f aca="false">VLOOKUP(K456,'NG Summary by Day'!$T$20:$W$486,4,FALSE())</f>
        <v>-46681531.3093828</v>
      </c>
      <c r="X456" s="85" t="n">
        <f aca="false">V456-W456</f>
        <v>0</v>
      </c>
      <c r="Y456" s="83" t="n">
        <f aca="false">VLOOKUP(K456,'BNK Org Sheet'!$F$2:$I$464,3,FALSE())*1000</f>
        <v>-18798112.1358649</v>
      </c>
      <c r="Z456" s="30" t="n">
        <f aca="false">VLOOKUP(K456,'Power Summary by Day '!$AL$18:$AO$400,4,FALSE())</f>
        <v>-57861214.0127542</v>
      </c>
      <c r="AA456" s="82" t="n">
        <f aca="false">Y456-Z456</f>
        <v>39063101.8768893</v>
      </c>
      <c r="AB456" s="83" t="n">
        <f aca="false">VLOOKUP(K456,'BNK Org Sheet'!$F$2:$I$464,4,FALSE())*1000</f>
        <v>-96290000</v>
      </c>
      <c r="AC456" s="30" t="n">
        <f aca="false">VLOOKUP(K456,'NG Summary by Day'!$AG$20:$AJ$532,4,FALSE())</f>
        <v>-134219744.790056</v>
      </c>
      <c r="AD456" s="85" t="n">
        <f aca="false">AB456-AC456</f>
        <v>37929744.790056</v>
      </c>
    </row>
    <row r="457" customFormat="false" ht="12.75" hidden="false" customHeight="false" outlineLevel="0" collapsed="false">
      <c r="A457" s="48" t="n">
        <v>37186</v>
      </c>
      <c r="B457" s="61" t="n">
        <v>56917.104370483</v>
      </c>
      <c r="C457" s="61" t="n">
        <v>24972.8225765632</v>
      </c>
      <c r="D457" s="61" t="n">
        <v>105672.729515653</v>
      </c>
      <c r="E457" s="61"/>
      <c r="F457" s="61" t="n">
        <v>-33033.2646346221</v>
      </c>
      <c r="G457" s="61" t="n">
        <v>-6911.7377785783</v>
      </c>
      <c r="H457" s="61" t="n">
        <v>-65860</v>
      </c>
      <c r="I457" s="61" t="n">
        <v>-21000</v>
      </c>
      <c r="J457" s="88" t="n">
        <v>37188</v>
      </c>
      <c r="K457" s="76" t="n">
        <v>37189</v>
      </c>
      <c r="L457" s="83" t="n">
        <f aca="false">(VLOOKUP(K457,$A$3:$D$465,2,FALSE())*1000*-1)</f>
        <v>-71005436.0330412</v>
      </c>
      <c r="M457" s="30" t="n">
        <f aca="false">VLOOKUP(K457,'NG Summary by Day'!$L$21:$N$480,3,FALSE())</f>
        <v>-71005436.0330412</v>
      </c>
      <c r="N457" s="82" t="n">
        <f aca="false">L457-M457</f>
        <v>0</v>
      </c>
      <c r="O457" s="83" t="n">
        <f aca="false">(VLOOKUP(K457,$A$3:$D$465,3,FALSE()))*1000*-1</f>
        <v>-28040890.6402156</v>
      </c>
      <c r="P457" s="30" t="n">
        <f aca="false">VLOOKUP(K457,'Power Summary by Day '!$AL$18:$AO$400,3,FALSE())</f>
        <v>-29122474.6049095</v>
      </c>
      <c r="Q457" s="82" t="n">
        <f aca="false">O457-P457</f>
        <v>1081583.9646939</v>
      </c>
      <c r="R457" s="83" t="n">
        <f aca="false">(VLOOKUP(K457,'BNK Org Sheet'!$A$2:$D$464,4,FALSE()))*1000*-1</f>
        <v>-123252054.119152</v>
      </c>
      <c r="S457" s="30" t="n">
        <f aca="false">VLOOKUP(K457,CORP!$A$14:$D4979,3,FALSE())</f>
        <v>-121559008.901449</v>
      </c>
      <c r="T457" s="84" t="n">
        <f aca="false">R457-S457</f>
        <v>-1693045.217703</v>
      </c>
      <c r="V457" s="83" t="n">
        <f aca="false">(VLOOKUP(K457,'BNK Org Sheet'!$F$2:$I$464,2,FALSE()))*1000</f>
        <v>19348373.1173407</v>
      </c>
      <c r="W457" s="30" t="n">
        <f aca="false">VLOOKUP(K457,'NG Summary by Day'!$T$20:$W$486,4,FALSE())</f>
        <v>19348373.1173407</v>
      </c>
      <c r="X457" s="85" t="n">
        <f aca="false">V457-W457</f>
        <v>0</v>
      </c>
      <c r="Y457" s="83" t="n">
        <f aca="false">VLOOKUP(K457,'BNK Org Sheet'!$F$2:$I$464,3,FALSE())*1000</f>
        <v>15354020.8013528</v>
      </c>
      <c r="Z457" s="30" t="n">
        <f aca="false">VLOOKUP(K457,'Power Summary by Day '!$AL$18:$AO$400,4,FALSE())</f>
        <v>14128531.8598705</v>
      </c>
      <c r="AA457" s="82" t="n">
        <f aca="false">Y457-Z457</f>
        <v>1225488.9414823</v>
      </c>
      <c r="AB457" s="83" t="n">
        <f aca="false">VLOOKUP(K457,'BNK Org Sheet'!$F$2:$I$464,4,FALSE())*1000</f>
        <v>22150000</v>
      </c>
      <c r="AC457" s="30" t="n">
        <f aca="false">VLOOKUP(K457,'NG Summary by Day'!$AG$20:$AJ$532,4,FALSE())</f>
        <v>33806946.9929186</v>
      </c>
      <c r="AD457" s="85" t="n">
        <f aca="false">AB457-AC457</f>
        <v>-11656946.9929186</v>
      </c>
    </row>
    <row r="458" customFormat="false" ht="12.75" hidden="false" customHeight="false" outlineLevel="0" collapsed="false">
      <c r="A458" s="48" t="n">
        <v>37187</v>
      </c>
      <c r="B458" s="61" t="n">
        <v>38339.7959384883</v>
      </c>
      <c r="C458" s="61" t="n">
        <v>21765.8517654903</v>
      </c>
      <c r="D458" s="61" t="n">
        <v>79994.9132476565</v>
      </c>
      <c r="E458" s="61"/>
      <c r="F458" s="61" t="n">
        <v>51990.0249335244</v>
      </c>
      <c r="G458" s="61" t="n">
        <v>7740.3066339893</v>
      </c>
      <c r="H458" s="61" t="n">
        <v>71590</v>
      </c>
      <c r="I458" s="61" t="n">
        <v>49000</v>
      </c>
      <c r="J458" s="88" t="n">
        <v>37189</v>
      </c>
      <c r="K458" s="76" t="n">
        <v>37190</v>
      </c>
      <c r="L458" s="83" t="n">
        <f aca="false">(VLOOKUP(K458,$A$3:$D$465,2,FALSE())*1000*-1)</f>
        <v>-41269182.7130769</v>
      </c>
      <c r="M458" s="30" t="n">
        <f aca="false">VLOOKUP(K458,'NG Summary by Day'!$L$21:$N$480,3,FALSE())</f>
        <v>-41269182.7130769</v>
      </c>
      <c r="N458" s="82" t="n">
        <f aca="false">L458-M458</f>
        <v>0</v>
      </c>
      <c r="O458" s="83" t="n">
        <f aca="false">(VLOOKUP(K458,$A$3:$D$465,3,FALSE()))*1000*-1</f>
        <v>-21261827.057607</v>
      </c>
      <c r="P458" s="30" t="n">
        <f aca="false">VLOOKUP(K458,'Power Summary by Day '!$AL$18:$AO$400,3,FALSE())</f>
        <v>-21022495.0410404</v>
      </c>
      <c r="Q458" s="82" t="n">
        <f aca="false">O458-P458</f>
        <v>-239332.016566601</v>
      </c>
      <c r="R458" s="83" t="n">
        <f aca="false">(VLOOKUP(K458,'BNK Org Sheet'!$A$2:$D$464,4,FALSE()))*1000*-1</f>
        <v>-79501511.625848</v>
      </c>
      <c r="S458" s="30" t="n">
        <f aca="false">VLOOKUP(K458,CORP!$A$14:$D4980,3,FALSE())</f>
        <v>-78095644.1502946</v>
      </c>
      <c r="T458" s="84" t="n">
        <f aca="false">R458-S458</f>
        <v>-1405867.47555339</v>
      </c>
      <c r="V458" s="83" t="n">
        <f aca="false">(VLOOKUP(K458,'BNK Org Sheet'!$F$2:$I$464,2,FALSE()))*1000</f>
        <v>-24281635.633378</v>
      </c>
      <c r="W458" s="30" t="n">
        <f aca="false">VLOOKUP(K458,'NG Summary by Day'!$T$20:$W$486,4,FALSE())</f>
        <v>-24281635.633378</v>
      </c>
      <c r="X458" s="85" t="n">
        <f aca="false">V458-W458</f>
        <v>0</v>
      </c>
      <c r="Y458" s="83" t="n">
        <f aca="false">VLOOKUP(K458,'BNK Org Sheet'!$F$2:$I$464,3,FALSE())*1000</f>
        <v>-7384373.85133557</v>
      </c>
      <c r="Z458" s="30" t="n">
        <f aca="false">VLOOKUP(K458,'Power Summary by Day '!$AL$18:$AO$400,4,FALSE())</f>
        <v>-11337988.2222413</v>
      </c>
      <c r="AA458" s="82" t="n">
        <f aca="false">Y458-Z458</f>
        <v>3953614.37090573</v>
      </c>
      <c r="AB458" s="83" t="n">
        <f aca="false">VLOOKUP(K458,'BNK Org Sheet'!$F$2:$I$464,4,FALSE())*1000</f>
        <v>-24250000</v>
      </c>
      <c r="AC458" s="30" t="n">
        <f aca="false">VLOOKUP(K458,'NG Summary by Day'!$AG$20:$AJ$532,4,FALSE())</f>
        <v>-33308194.1438889</v>
      </c>
      <c r="AD458" s="85" t="n">
        <f aca="false">AB458-AC458</f>
        <v>9058194.1438889</v>
      </c>
    </row>
    <row r="459" customFormat="false" ht="12.75" hidden="false" customHeight="false" outlineLevel="0" collapsed="false">
      <c r="A459" s="48" t="n">
        <v>37188</v>
      </c>
      <c r="B459" s="61" t="n">
        <v>64656.393861062</v>
      </c>
      <c r="C459" s="61" t="n">
        <v>20879.9092402508</v>
      </c>
      <c r="D459" s="61" t="n">
        <v>110175.85275601</v>
      </c>
      <c r="E459" s="61"/>
      <c r="F459" s="61" t="n">
        <v>-46681.5313093828</v>
      </c>
      <c r="G459" s="61" t="n">
        <v>-18798.1121358649</v>
      </c>
      <c r="H459" s="61" t="n">
        <v>-96290</v>
      </c>
      <c r="I459" s="61" t="n">
        <v>-47000</v>
      </c>
      <c r="J459" s="88" t="n">
        <v>37190</v>
      </c>
      <c r="K459" s="76" t="n">
        <v>37193</v>
      </c>
      <c r="L459" s="83" t="n">
        <f aca="false">(VLOOKUP(K459,$A$3:$D$465,2,FALSE())*1000*-1)</f>
        <v>-37266906.7342419</v>
      </c>
      <c r="M459" s="30" t="n">
        <f aca="false">VLOOKUP(K459,'NG Summary by Day'!$L$21:$N$480,3,FALSE())</f>
        <v>-37266906.7342419</v>
      </c>
      <c r="N459" s="82" t="n">
        <f aca="false">L459-M459</f>
        <v>0</v>
      </c>
      <c r="O459" s="83" t="n">
        <f aca="false">(VLOOKUP(K459,$A$3:$D$465,3,FALSE()))*1000*-1</f>
        <v>-22046214.6049232</v>
      </c>
      <c r="P459" s="30" t="n">
        <f aca="false">VLOOKUP(K459,'Power Summary by Day '!$AL$18:$AO$400,3,FALSE())</f>
        <v>-22557171.3225062</v>
      </c>
      <c r="Q459" s="82" t="n">
        <f aca="false">O459-P459</f>
        <v>510956.717583001</v>
      </c>
      <c r="R459" s="83" t="n">
        <f aca="false">(VLOOKUP(K459,'BNK Org Sheet'!$A$2:$D$464,4,FALSE()))*1000*-1</f>
        <v>-73157749.9690751</v>
      </c>
      <c r="S459" s="30" t="n">
        <f aca="false">VLOOKUP(K459,CORP!$A$14:$D4981,3,FALSE())</f>
        <v>-72326648.473793</v>
      </c>
      <c r="T459" s="84" t="n">
        <f aca="false">R459-S459</f>
        <v>-831101.495282143</v>
      </c>
      <c r="V459" s="83" t="n">
        <f aca="false">(VLOOKUP(K459,'BNK Org Sheet'!$F$2:$I$464,2,FALSE()))*1000</f>
        <v>-46560090.863673</v>
      </c>
      <c r="W459" s="30" t="n">
        <f aca="false">VLOOKUP(K459,'NG Summary by Day'!$T$20:$W$486,4,FALSE())</f>
        <v>-46560090.863673</v>
      </c>
      <c r="X459" s="85" t="n">
        <f aca="false">V459-W459</f>
        <v>0</v>
      </c>
      <c r="Y459" s="83" t="n">
        <f aca="false">VLOOKUP(K459,'BNK Org Sheet'!$F$2:$I$464,3,FALSE())*1000</f>
        <v>24719233.1201434</v>
      </c>
      <c r="Z459" s="30" t="n">
        <f aca="false">VLOOKUP(K459,'Power Summary by Day '!$AL$18:$AO$400,4,FALSE())</f>
        <v>21529835.7605285</v>
      </c>
      <c r="AA459" s="82" t="n">
        <f aca="false">Y459-Z459</f>
        <v>3189397.3596149</v>
      </c>
      <c r="AB459" s="83" t="n">
        <f aca="false">VLOOKUP(K459,'BNK Org Sheet'!$F$2:$I$464,4,FALSE())*1000</f>
        <v>-32363382.2261691</v>
      </c>
      <c r="AC459" s="30" t="n">
        <f aca="false">VLOOKUP(K459,'NG Summary by Day'!$AG$20:$AJ$532,4,FALSE())</f>
        <v>-39841373.9135227</v>
      </c>
      <c r="AD459" s="85" t="n">
        <f aca="false">AB459-AC459</f>
        <v>7477991.68735361</v>
      </c>
    </row>
    <row r="460" customFormat="false" ht="12.75" hidden="false" customHeight="false" outlineLevel="0" collapsed="false">
      <c r="A460" s="48" t="n">
        <v>37189</v>
      </c>
      <c r="B460" s="61" t="n">
        <v>71005.4360330412</v>
      </c>
      <c r="C460" s="61" t="n">
        <v>28040.8906402156</v>
      </c>
      <c r="D460" s="61" t="n">
        <v>123252.054119152</v>
      </c>
      <c r="E460" s="61"/>
      <c r="F460" s="61" t="n">
        <v>19348.3731173407</v>
      </c>
      <c r="G460" s="61" t="n">
        <v>15354.0208013528</v>
      </c>
      <c r="H460" s="61" t="n">
        <v>22150</v>
      </c>
      <c r="I460" s="61" t="n">
        <v>34000</v>
      </c>
      <c r="J460" s="88" t="n">
        <v>37193</v>
      </c>
      <c r="K460" s="76" t="n">
        <v>37194</v>
      </c>
      <c r="L460" s="83" t="n">
        <f aca="false">(VLOOKUP(K460,$A$3:$D$465,2,FALSE())*1000*-1)</f>
        <v>-36388888.1564773</v>
      </c>
      <c r="M460" s="30" t="n">
        <f aca="false">VLOOKUP(K460,'NG Summary by Day'!$L$21:$N$480,3,FALSE())</f>
        <v>-36388888.1564773</v>
      </c>
      <c r="N460" s="82" t="n">
        <f aca="false">L460-M460</f>
        <v>0</v>
      </c>
      <c r="O460" s="83" t="n">
        <f aca="false">(VLOOKUP(K460,$A$3:$D$465,3,FALSE()))*1000*-1</f>
        <v>-22026671.0698709</v>
      </c>
      <c r="P460" s="30" t="n">
        <f aca="false">VLOOKUP(K460,'Power Summary by Day '!$AL$18:$AO$400,3,FALSE())</f>
        <v>-22287844.3561644</v>
      </c>
      <c r="Q460" s="82" t="n">
        <f aca="false">O460-P460</f>
        <v>261173.286293499</v>
      </c>
      <c r="R460" s="83" t="n">
        <f aca="false">(VLOOKUP(K460,'BNK Org Sheet'!$A$2:$D$464,4,FALSE()))*1000*-1</f>
        <v>-72181824.3545839</v>
      </c>
      <c r="S460" s="30" t="n">
        <f aca="false">VLOOKUP(K460,CORP!$A$14:$D4982,3,FALSE())</f>
        <v>-72106980.3269852</v>
      </c>
      <c r="T460" s="84" t="n">
        <f aca="false">R460-S460</f>
        <v>-74844.027598694</v>
      </c>
      <c r="V460" s="83" t="n">
        <f aca="false">(VLOOKUP(K460,'BNK Org Sheet'!$F$2:$I$464,2,FALSE()))*1000</f>
        <v>36655470.605908</v>
      </c>
      <c r="W460" s="30" t="n">
        <f aca="false">VLOOKUP(K460,'NG Summary by Day'!$T$20:$W$486,4,FALSE())</f>
        <v>36655470.605908</v>
      </c>
      <c r="X460" s="85" t="n">
        <f aca="false">V460-W460</f>
        <v>0</v>
      </c>
      <c r="Y460" s="83" t="n">
        <f aca="false">VLOOKUP(K460,'BNK Org Sheet'!$F$2:$I$464,3,FALSE())*1000</f>
        <v>-56547.1573226191</v>
      </c>
      <c r="Z460" s="30" t="n">
        <f aca="false">VLOOKUP(K460,'Power Summary by Day '!$AL$18:$AO$400,4,FALSE())</f>
        <v>1915540.68863504</v>
      </c>
      <c r="AA460" s="82" t="n">
        <f aca="false">Y460-Z460</f>
        <v>-1972087.84595766</v>
      </c>
      <c r="AB460" s="83" t="n">
        <f aca="false">VLOOKUP(K460,'BNK Org Sheet'!$F$2:$I$464,4,FALSE())*1000</f>
        <v>42775678.6967588</v>
      </c>
      <c r="AC460" s="30" t="n">
        <f aca="false">VLOOKUP(K460,'NG Summary by Day'!$AG$20:$AJ$532,4,FALSE())</f>
        <v>44253394.6082857</v>
      </c>
      <c r="AD460" s="85" t="n">
        <f aca="false">AB460-AC460</f>
        <v>-1477715.9115269</v>
      </c>
    </row>
    <row r="461" customFormat="false" ht="12.75" hidden="false" customHeight="false" outlineLevel="0" collapsed="false">
      <c r="A461" s="48" t="n">
        <v>37190</v>
      </c>
      <c r="B461" s="61" t="n">
        <v>41269.1827130769</v>
      </c>
      <c r="C461" s="61" t="n">
        <v>21261.827057607</v>
      </c>
      <c r="D461" s="61" t="n">
        <v>79501.511625848</v>
      </c>
      <c r="E461" s="61"/>
      <c r="F461" s="61" t="n">
        <v>-24281.635633378</v>
      </c>
      <c r="G461" s="61" t="n">
        <v>-7384.37385133557</v>
      </c>
      <c r="H461" s="61" t="n">
        <v>-24250</v>
      </c>
      <c r="I461" s="61" t="n">
        <v>-18000</v>
      </c>
      <c r="J461" s="88" t="n">
        <v>37194</v>
      </c>
      <c r="K461" s="76" t="n">
        <v>37195</v>
      </c>
      <c r="L461" s="83" t="n">
        <f aca="false">(VLOOKUP(K461,$A$3:$D$465,2,FALSE())*1000*-1)</f>
        <v>-28096580.5827548</v>
      </c>
      <c r="M461" s="30" t="n">
        <f aca="false">VLOOKUP(K461,'NG Summary by Day'!$L$21:$N$480,3,FALSE())</f>
        <v>-28603548.300628</v>
      </c>
      <c r="N461" s="82" t="n">
        <f aca="false">L461-M461</f>
        <v>506967.717873201</v>
      </c>
      <c r="O461" s="83" t="n">
        <f aca="false">(VLOOKUP(K461,$A$3:$D$465,3,FALSE()))*1000*-1</f>
        <v>-20870018.3275096</v>
      </c>
      <c r="P461" s="30" t="n">
        <f aca="false">VLOOKUP(K461,'Power Summary by Day '!$AL$18:$AO$400,3,FALSE())</f>
        <v>-21422372.6989164</v>
      </c>
      <c r="Q461" s="82" t="n">
        <f aca="false">O461-P461</f>
        <v>552354.371406797</v>
      </c>
      <c r="R461" s="83" t="n">
        <f aca="false">(VLOOKUP(K461,'BNK Org Sheet'!$A$2:$D$464,4,FALSE()))*1000*-1</f>
        <v>-58362003.005588</v>
      </c>
      <c r="S461" s="30" t="n">
        <f aca="false">VLOOKUP(K461,CORP!$A$14:$D4983,3,FALSE())</f>
        <v>-58401971.7047676</v>
      </c>
      <c r="T461" s="84" t="n">
        <f aca="false">R461-S461</f>
        <v>39968.6991796419</v>
      </c>
      <c r="V461" s="83" t="n">
        <f aca="false">(VLOOKUP(K461,'BNK Org Sheet'!$F$2:$I$464,2,FALSE()))*1000</f>
        <v>-13823205.0233252</v>
      </c>
      <c r="W461" s="30" t="n">
        <f aca="false">VLOOKUP(K461,'NG Summary by Day'!$T$20:$W$486,4,FALSE())</f>
        <v>-14537118.6567252</v>
      </c>
      <c r="X461" s="85" t="n">
        <f aca="false">V461-W461</f>
        <v>713913.633400001</v>
      </c>
      <c r="Y461" s="83" t="n">
        <f aca="false">VLOOKUP(K461,'BNK Org Sheet'!$F$2:$I$464,3,FALSE())*1000</f>
        <v>-6275811.54577733</v>
      </c>
      <c r="Z461" s="30" t="n">
        <f aca="false">VLOOKUP(K461,'Power Summary by Day '!$AL$18:$AO$400,4,FALSE())</f>
        <v>-4989704.79430273</v>
      </c>
      <c r="AA461" s="82" t="n">
        <f aca="false">Y461-Z461</f>
        <v>-1286106.7514746</v>
      </c>
      <c r="AB461" s="83" t="n">
        <f aca="false">VLOOKUP(K461,'BNK Org Sheet'!$F$2:$I$464,4,FALSE())*1000</f>
        <v>-32712147.4685767</v>
      </c>
      <c r="AC461" s="30" t="n">
        <f aca="false">VLOOKUP(K461,'NG Summary by Day'!$AG$20:$AJ$532,4,FALSE())</f>
        <v>-33630723.8499261</v>
      </c>
      <c r="AD461" s="85" t="n">
        <f aca="false">AB461-AC461</f>
        <v>918576.381349396</v>
      </c>
    </row>
    <row r="462" customFormat="false" ht="13.5" hidden="false" customHeight="false" outlineLevel="0" collapsed="false">
      <c r="A462" s="48" t="n">
        <v>37193</v>
      </c>
      <c r="B462" s="61" t="n">
        <v>37266.9067342419</v>
      </c>
      <c r="C462" s="61" t="n">
        <v>22046.2146049232</v>
      </c>
      <c r="D462" s="61" t="n">
        <v>73157.7499690751</v>
      </c>
      <c r="E462" s="61"/>
      <c r="F462" s="61" t="n">
        <v>-46560.090863673</v>
      </c>
      <c r="G462" s="61" t="n">
        <v>24719.2331201434</v>
      </c>
      <c r="H462" s="61" t="n">
        <v>-32363.3822261691</v>
      </c>
      <c r="I462" s="61" t="n">
        <v>-30000</v>
      </c>
      <c r="J462" s="88" t="n">
        <v>37195</v>
      </c>
      <c r="K462" s="89" t="n">
        <v>37196</v>
      </c>
      <c r="L462" s="90" t="n">
        <f aca="false">(VLOOKUP(K462,$A$3:$D$465,2,FALSE())*1000*-1)</f>
        <v>-29530794.5073332</v>
      </c>
      <c r="M462" s="91" t="e">
        <f aca="false">VLOOKUP(K462,'NG Summary by Day'!$L$21:$N$480,3,FALSE())</f>
        <v>#N/A</v>
      </c>
      <c r="N462" s="92" t="e">
        <f aca="false">L462-M462</f>
        <v>#N/A</v>
      </c>
      <c r="O462" s="90" t="n">
        <f aca="false">(VLOOKUP(K462,$A$3:$D$465,3,FALSE()))*1000*-1</f>
        <v>-21640380.5408841</v>
      </c>
      <c r="P462" s="91" t="n">
        <f aca="false">VLOOKUP(K462,'Power Summary by Day '!$AL$18:$AO$400,3,FALSE())</f>
        <v>-22135904.0185985</v>
      </c>
      <c r="Q462" s="92" t="n">
        <f aca="false">O462-P462</f>
        <v>495523.477714401</v>
      </c>
      <c r="R462" s="90" t="n">
        <f aca="false">(VLOOKUP(K462,'BNK Org Sheet'!$A$2:$D$464,4,FALSE()))*1000*-1</f>
        <v>-49782002.8672904</v>
      </c>
      <c r="S462" s="91" t="n">
        <f aca="false">VLOOKUP(K462,CORP!$A$14:$D4984,3,FALSE())</f>
        <v>-61290867.9178684</v>
      </c>
      <c r="T462" s="93" t="n">
        <f aca="false">R462-S462</f>
        <v>11508865.050578</v>
      </c>
      <c r="V462" s="94" t="n">
        <f aca="false">(VLOOKUP(K462,'BNK Org Sheet'!$F$2:$I$464,2,FALSE()))*1000</f>
        <v>6004148.54430099</v>
      </c>
      <c r="W462" s="95" t="n">
        <f aca="false">VLOOKUP(K462,'NG Summary by Day'!$T$20:$W$486,4,FALSE())</f>
        <v>6125870.44260098</v>
      </c>
      <c r="X462" s="96" t="n">
        <f aca="false">V462-W462</f>
        <v>-121721.89829999</v>
      </c>
      <c r="Y462" s="94" t="n">
        <f aca="false">VLOOKUP(K462,'BNK Org Sheet'!$F$2:$I$464,3,FALSE())*1000</f>
        <v>1732739.08218278</v>
      </c>
      <c r="Z462" s="95" t="n">
        <f aca="false">VLOOKUP(K462,'Power Summary by Day '!$AL$18:$AO$400,4,FALSE())</f>
        <v>2217198.7032959</v>
      </c>
      <c r="AA462" s="97" t="n">
        <f aca="false">Y462-Z462</f>
        <v>-484459.62111312</v>
      </c>
      <c r="AB462" s="94" t="n">
        <f aca="false">VLOOKUP(K462,'BNK Org Sheet'!$F$2:$I$464,4,FALSE())*1000</f>
        <v>14370204.4701289</v>
      </c>
      <c r="AC462" s="95" t="n">
        <f aca="false">VLOOKUP(K462,'NG Summary by Day'!$AG$20:$AJ$532,4,FALSE())</f>
        <v>25194841.2663587</v>
      </c>
      <c r="AD462" s="96" t="n">
        <f aca="false">AB462-AC462</f>
        <v>-10824636.7962298</v>
      </c>
    </row>
    <row r="463" customFormat="false" ht="12.75" hidden="false" customHeight="false" outlineLevel="0" collapsed="false">
      <c r="A463" s="48" t="n">
        <v>37194</v>
      </c>
      <c r="B463" s="61" t="n">
        <v>36388.8881564773</v>
      </c>
      <c r="C463" s="61" t="n">
        <v>22026.6710698709</v>
      </c>
      <c r="D463" s="61" t="n">
        <v>72181.8243545839</v>
      </c>
      <c r="E463" s="61"/>
      <c r="F463" s="61" t="n">
        <v>36655.470605908</v>
      </c>
      <c r="G463" s="61" t="n">
        <v>-56.5471573226191</v>
      </c>
      <c r="H463" s="61" t="n">
        <v>42775.6786967588</v>
      </c>
      <c r="I463" s="61" t="n">
        <v>51000</v>
      </c>
      <c r="J463" s="61" t="n">
        <f aca="false">I463-F463</f>
        <v>14344.529394092</v>
      </c>
      <c r="K463" s="48"/>
    </row>
    <row r="464" customFormat="false" ht="12.75" hidden="false" customHeight="false" outlineLevel="0" collapsed="false">
      <c r="A464" s="48" t="n">
        <v>37195</v>
      </c>
      <c r="B464" s="61" t="n">
        <v>28096.5805827548</v>
      </c>
      <c r="C464" s="61" t="n">
        <v>20870.0183275096</v>
      </c>
      <c r="D464" s="61" t="n">
        <v>58362.003005588</v>
      </c>
      <c r="E464" s="61"/>
      <c r="F464" s="61" t="n">
        <v>-13823.2050233252</v>
      </c>
      <c r="G464" s="61" t="n">
        <v>-6275.81154577733</v>
      </c>
      <c r="H464" s="61" t="n">
        <v>-32712.1474685767</v>
      </c>
      <c r="I464" s="61" t="n">
        <v>-16000</v>
      </c>
      <c r="J464" s="61" t="n">
        <f aca="false">I464-F464</f>
        <v>-2176.7949766748</v>
      </c>
      <c r="K464" s="48"/>
    </row>
    <row r="465" customFormat="false" ht="12.75" hidden="false" customHeight="false" outlineLevel="0" collapsed="false">
      <c r="A465" s="48" t="n">
        <v>37196</v>
      </c>
      <c r="B465" s="61" t="n">
        <v>29530.7945073332</v>
      </c>
      <c r="C465" s="61" t="n">
        <v>21640.3805408841</v>
      </c>
      <c r="D465" s="61" t="n">
        <v>49782.0028672904</v>
      </c>
      <c r="E465" s="61"/>
      <c r="F465" s="61" t="n">
        <v>6004.14854430099</v>
      </c>
      <c r="G465" s="61" t="n">
        <v>1732.73908218278</v>
      </c>
      <c r="H465" s="61" t="n">
        <v>14370.2044701289</v>
      </c>
      <c r="I465" s="61" t="n">
        <v>12000</v>
      </c>
      <c r="J465" s="61" t="n">
        <f aca="false">I465-F465</f>
        <v>5995.85145569901</v>
      </c>
      <c r="K465" s="48"/>
    </row>
    <row r="466" customFormat="false" ht="12.75" hidden="false" customHeight="false" outlineLevel="0" collapsed="false">
      <c r="A466" s="48"/>
      <c r="K466" s="48"/>
    </row>
    <row r="467" customFormat="false" ht="12.75" hidden="false" customHeight="false" outlineLevel="0" collapsed="false">
      <c r="A467" s="48"/>
      <c r="E467" s="0" t="s">
        <v>20</v>
      </c>
      <c r="F467" s="61" t="n">
        <f aca="false">SUM(F4:F465)</f>
        <v>1114013.83934118</v>
      </c>
      <c r="G467" s="61" t="n">
        <f aca="false">SUM(G4:G465)</f>
        <v>742149.39163866</v>
      </c>
      <c r="H467" s="61" t="n">
        <f aca="false">F467+G467</f>
        <v>1856163.23097984</v>
      </c>
      <c r="K467" s="48"/>
    </row>
    <row r="468" customFormat="false" ht="12.75" hidden="false" customHeight="false" outlineLevel="0" collapsed="false">
      <c r="A468" s="48"/>
      <c r="E468" s="0" t="n">
        <v>2001</v>
      </c>
      <c r="F468" s="61" t="n">
        <f aca="false">SUM(F255:F465)</f>
        <v>-13131.6247724866</v>
      </c>
      <c r="G468" s="61" t="n">
        <f aca="false">SUM(G255:G465)</f>
        <v>364495.36864128</v>
      </c>
      <c r="H468" s="61" t="n">
        <f aca="false">F468+G468</f>
        <v>351363.743868794</v>
      </c>
      <c r="K468" s="48"/>
    </row>
    <row r="469" customFormat="false" ht="12.75" hidden="false" customHeight="false" outlineLevel="0" collapsed="false">
      <c r="E469" s="0" t="n">
        <v>2000</v>
      </c>
      <c r="F469" s="61" t="n">
        <f aca="false">F467-F468</f>
        <v>1127145.46411367</v>
      </c>
      <c r="G469" s="61" t="n">
        <f aca="false">G467-G468</f>
        <v>377654.02299738</v>
      </c>
      <c r="H469" s="61" t="n">
        <f aca="false">F469+G469</f>
        <v>1504799.48711105</v>
      </c>
      <c r="K469" s="48"/>
    </row>
    <row r="470" customFormat="false" ht="12.75" hidden="false" customHeight="false" outlineLevel="0" collapsed="false">
      <c r="K470" s="48"/>
    </row>
    <row r="471" customFormat="false" ht="12.75" hidden="false" customHeight="false" outlineLevel="0" collapsed="false">
      <c r="K471" s="48"/>
    </row>
    <row r="472" customFormat="false" ht="12.75" hidden="false" customHeight="false" outlineLevel="0" collapsed="false">
      <c r="K472" s="48"/>
    </row>
    <row r="473" customFormat="false" ht="12.75" hidden="false" customHeight="false" outlineLevel="0" collapsed="false">
      <c r="K473" s="48"/>
    </row>
    <row r="474" customFormat="false" ht="12.75" hidden="false" customHeight="false" outlineLevel="0" collapsed="false">
      <c r="K474" s="48"/>
    </row>
    <row r="475" customFormat="false" ht="12.75" hidden="false" customHeight="false" outlineLevel="0" collapsed="false">
      <c r="K475" s="48"/>
    </row>
    <row r="476" customFormat="false" ht="12.75" hidden="false" customHeight="false" outlineLevel="0" collapsed="false">
      <c r="K476" s="48"/>
    </row>
    <row r="477" customFormat="false" ht="12.75" hidden="false" customHeight="false" outlineLevel="0" collapsed="false">
      <c r="K477" s="48"/>
    </row>
    <row r="478" customFormat="false" ht="12.75" hidden="false" customHeight="false" outlineLevel="0" collapsed="false">
      <c r="K478" s="48"/>
    </row>
    <row r="479" customFormat="false" ht="12.75" hidden="false" customHeight="false" outlineLevel="0" collapsed="false">
      <c r="K479" s="48"/>
    </row>
    <row r="480" customFormat="false" ht="12.75" hidden="false" customHeight="false" outlineLevel="0" collapsed="false">
      <c r="K480" s="48"/>
    </row>
    <row r="481" customFormat="false" ht="12.75" hidden="false" customHeight="false" outlineLevel="0" collapsed="false">
      <c r="K481" s="48"/>
    </row>
    <row r="482" customFormat="false" ht="12.75" hidden="false" customHeight="false" outlineLevel="0" collapsed="false">
      <c r="K482" s="48"/>
    </row>
    <row r="483" customFormat="false" ht="12.75" hidden="false" customHeight="false" outlineLevel="0" collapsed="false">
      <c r="K483" s="48"/>
    </row>
    <row r="484" customFormat="false" ht="12.75" hidden="false" customHeight="false" outlineLevel="0" collapsed="false">
      <c r="K484" s="48"/>
    </row>
    <row r="485" customFormat="false" ht="12.75" hidden="false" customHeight="false" outlineLevel="0" collapsed="false">
      <c r="K485" s="48"/>
    </row>
    <row r="486" customFormat="false" ht="12.75" hidden="false" customHeight="false" outlineLevel="0" collapsed="false">
      <c r="K486" s="48"/>
    </row>
    <row r="487" customFormat="false" ht="12.75" hidden="false" customHeight="false" outlineLevel="0" collapsed="false">
      <c r="K487" s="48"/>
    </row>
    <row r="488" customFormat="false" ht="12.75" hidden="false" customHeight="false" outlineLevel="0" collapsed="false">
      <c r="K488" s="48"/>
    </row>
    <row r="489" customFormat="false" ht="12.75" hidden="false" customHeight="false" outlineLevel="0" collapsed="false">
      <c r="K489" s="48"/>
    </row>
    <row r="490" customFormat="false" ht="12.75" hidden="false" customHeight="false" outlineLevel="0" collapsed="false">
      <c r="K490" s="48"/>
    </row>
    <row r="491" customFormat="false" ht="12.75" hidden="false" customHeight="false" outlineLevel="0" collapsed="false">
      <c r="K491" s="48"/>
    </row>
    <row r="492" customFormat="false" ht="12.75" hidden="false" customHeight="false" outlineLevel="0" collapsed="false">
      <c r="K492" s="48"/>
    </row>
    <row r="493" customFormat="false" ht="12.75" hidden="false" customHeight="false" outlineLevel="0" collapsed="false">
      <c r="K493" s="48"/>
    </row>
    <row r="494" customFormat="false" ht="12.75" hidden="false" customHeight="false" outlineLevel="0" collapsed="false">
      <c r="K494" s="48"/>
    </row>
    <row r="495" customFormat="false" ht="12.75" hidden="false" customHeight="false" outlineLevel="0" collapsed="false">
      <c r="K495" s="48"/>
    </row>
    <row r="496" customFormat="false" ht="12.75" hidden="false" customHeight="false" outlineLevel="0" collapsed="false">
      <c r="K496" s="48"/>
    </row>
    <row r="497" customFormat="false" ht="12.75" hidden="false" customHeight="false" outlineLevel="0" collapsed="false">
      <c r="K497" s="48"/>
    </row>
    <row r="498" customFormat="false" ht="12.75" hidden="false" customHeight="false" outlineLevel="0" collapsed="false">
      <c r="K498" s="48"/>
    </row>
    <row r="499" customFormat="false" ht="12.75" hidden="false" customHeight="false" outlineLevel="0" collapsed="false">
      <c r="K499" s="48"/>
    </row>
    <row r="500" customFormat="false" ht="12.75" hidden="false" customHeight="false" outlineLevel="0" collapsed="false">
      <c r="K500" s="48"/>
    </row>
    <row r="501" customFormat="false" ht="12.75" hidden="false" customHeight="false" outlineLevel="0" collapsed="false">
      <c r="K501" s="48"/>
    </row>
    <row r="502" customFormat="false" ht="12.75" hidden="false" customHeight="false" outlineLevel="0" collapsed="false">
      <c r="K502" s="48"/>
    </row>
    <row r="503" customFormat="false" ht="12.75" hidden="false" customHeight="false" outlineLevel="0" collapsed="false">
      <c r="K503" s="48"/>
    </row>
    <row r="504" customFormat="false" ht="12.75" hidden="false" customHeight="false" outlineLevel="0" collapsed="false">
      <c r="K504" s="48"/>
    </row>
    <row r="505" customFormat="false" ht="12.75" hidden="false" customHeight="false" outlineLevel="0" collapsed="false">
      <c r="K505" s="48"/>
    </row>
    <row r="506" customFormat="false" ht="12.75" hidden="false" customHeight="false" outlineLevel="0" collapsed="false">
      <c r="K506" s="48"/>
    </row>
    <row r="507" customFormat="false" ht="12.75" hidden="false" customHeight="false" outlineLevel="0" collapsed="false">
      <c r="K507" s="48"/>
    </row>
    <row r="508" customFormat="false" ht="12.75" hidden="false" customHeight="false" outlineLevel="0" collapsed="false">
      <c r="K508" s="48"/>
    </row>
    <row r="509" customFormat="false" ht="12.75" hidden="false" customHeight="false" outlineLevel="0" collapsed="false">
      <c r="K509" s="48"/>
    </row>
    <row r="510" customFormat="false" ht="12.75" hidden="false" customHeight="false" outlineLevel="0" collapsed="false">
      <c r="K510" s="48"/>
    </row>
    <row r="511" customFormat="false" ht="12.75" hidden="false" customHeight="false" outlineLevel="0" collapsed="false">
      <c r="K511" s="48"/>
    </row>
    <row r="512" customFormat="false" ht="12.75" hidden="false" customHeight="false" outlineLevel="0" collapsed="false">
      <c r="K512" s="48"/>
    </row>
    <row r="513" customFormat="false" ht="12.75" hidden="false" customHeight="false" outlineLevel="0" collapsed="false">
      <c r="K513" s="48"/>
    </row>
    <row r="514" customFormat="false" ht="12.75" hidden="false" customHeight="false" outlineLevel="0" collapsed="false">
      <c r="K514" s="48"/>
    </row>
    <row r="515" customFormat="false" ht="12.75" hidden="false" customHeight="false" outlineLevel="0" collapsed="false">
      <c r="K515" s="48"/>
    </row>
    <row r="516" customFormat="false" ht="12.75" hidden="false" customHeight="false" outlineLevel="0" collapsed="false">
      <c r="K516" s="48"/>
    </row>
    <row r="517" customFormat="false" ht="12.75" hidden="false" customHeight="false" outlineLevel="0" collapsed="false">
      <c r="K517" s="48"/>
    </row>
    <row r="518" customFormat="false" ht="12.75" hidden="false" customHeight="false" outlineLevel="0" collapsed="false">
      <c r="K518" s="48"/>
    </row>
    <row r="519" customFormat="false" ht="12.75" hidden="false" customHeight="false" outlineLevel="0" collapsed="false">
      <c r="K519" s="48"/>
    </row>
    <row r="520" customFormat="false" ht="12.75" hidden="false" customHeight="false" outlineLevel="0" collapsed="false">
      <c r="K520" s="48"/>
    </row>
    <row r="521" customFormat="false" ht="12.75" hidden="false" customHeight="false" outlineLevel="0" collapsed="false">
      <c r="K521" s="48"/>
    </row>
    <row r="522" customFormat="false" ht="12.75" hidden="false" customHeight="false" outlineLevel="0" collapsed="false">
      <c r="K522" s="48"/>
    </row>
    <row r="523" customFormat="false" ht="12.75" hidden="false" customHeight="false" outlineLevel="0" collapsed="false">
      <c r="K523" s="48"/>
    </row>
    <row r="524" customFormat="false" ht="12.75" hidden="false" customHeight="false" outlineLevel="0" collapsed="false">
      <c r="K524" s="48"/>
    </row>
    <row r="525" customFormat="false" ht="12.75" hidden="false" customHeight="false" outlineLevel="0" collapsed="false">
      <c r="K525" s="48"/>
    </row>
    <row r="526" customFormat="false" ht="12.75" hidden="false" customHeight="false" outlineLevel="0" collapsed="false">
      <c r="K526" s="48"/>
    </row>
    <row r="527" customFormat="false" ht="12.75" hidden="false" customHeight="false" outlineLevel="0" collapsed="false">
      <c r="K527" s="48"/>
    </row>
    <row r="528" customFormat="false" ht="12.75" hidden="false" customHeight="false" outlineLevel="0" collapsed="false">
      <c r="K528" s="48"/>
    </row>
    <row r="529" customFormat="false" ht="12.75" hidden="false" customHeight="false" outlineLevel="0" collapsed="false">
      <c r="K529" s="48"/>
    </row>
    <row r="530" customFormat="false" ht="12.75" hidden="false" customHeight="false" outlineLevel="0" collapsed="false">
      <c r="K530" s="48"/>
    </row>
    <row r="531" customFormat="false" ht="12.75" hidden="false" customHeight="false" outlineLevel="0" collapsed="false">
      <c r="K531" s="48"/>
    </row>
    <row r="532" customFormat="false" ht="12.75" hidden="false" customHeight="false" outlineLevel="0" collapsed="false">
      <c r="K532" s="48"/>
    </row>
    <row r="533" customFormat="false" ht="12.75" hidden="false" customHeight="false" outlineLevel="0" collapsed="false">
      <c r="K533" s="48"/>
    </row>
    <row r="534" customFormat="false" ht="12.75" hidden="false" customHeight="false" outlineLevel="0" collapsed="false">
      <c r="K534" s="48"/>
    </row>
    <row r="535" customFormat="false" ht="12.75" hidden="false" customHeight="false" outlineLevel="0" collapsed="false">
      <c r="K535" s="48"/>
    </row>
    <row r="536" customFormat="false" ht="12.75" hidden="false" customHeight="false" outlineLevel="0" collapsed="false">
      <c r="K536" s="48"/>
    </row>
    <row r="537" customFormat="false" ht="12.75" hidden="false" customHeight="false" outlineLevel="0" collapsed="false">
      <c r="K537" s="48"/>
    </row>
    <row r="538" customFormat="false" ht="12.75" hidden="false" customHeight="false" outlineLevel="0" collapsed="false">
      <c r="K538" s="48"/>
    </row>
    <row r="539" customFormat="false" ht="12.75" hidden="false" customHeight="false" outlineLevel="0" collapsed="false">
      <c r="K539" s="48"/>
    </row>
    <row r="540" customFormat="false" ht="12.75" hidden="false" customHeight="false" outlineLevel="0" collapsed="false">
      <c r="K540" s="48"/>
    </row>
    <row r="541" customFormat="false" ht="12.75" hidden="false" customHeight="false" outlineLevel="0" collapsed="false">
      <c r="K541" s="48"/>
    </row>
    <row r="542" customFormat="false" ht="12.75" hidden="false" customHeight="false" outlineLevel="0" collapsed="false">
      <c r="K542" s="48"/>
    </row>
    <row r="543" customFormat="false" ht="12.75" hidden="false" customHeight="false" outlineLevel="0" collapsed="false">
      <c r="K543" s="48"/>
    </row>
    <row r="544" customFormat="false" ht="12.75" hidden="false" customHeight="false" outlineLevel="0" collapsed="false">
      <c r="K544" s="48"/>
    </row>
    <row r="545" customFormat="false" ht="12.75" hidden="false" customHeight="false" outlineLevel="0" collapsed="false">
      <c r="K545" s="48"/>
    </row>
    <row r="546" customFormat="false" ht="12.75" hidden="false" customHeight="false" outlineLevel="0" collapsed="false">
      <c r="K546" s="48"/>
    </row>
    <row r="547" customFormat="false" ht="12.75" hidden="false" customHeight="false" outlineLevel="0" collapsed="false">
      <c r="K547" s="48"/>
    </row>
    <row r="548" customFormat="false" ht="12.75" hidden="false" customHeight="false" outlineLevel="0" collapsed="false">
      <c r="K548" s="48"/>
    </row>
    <row r="549" customFormat="false" ht="12.75" hidden="false" customHeight="false" outlineLevel="0" collapsed="false">
      <c r="K549" s="48"/>
    </row>
    <row r="550" customFormat="false" ht="12.75" hidden="false" customHeight="false" outlineLevel="0" collapsed="false">
      <c r="K550" s="48"/>
    </row>
    <row r="551" customFormat="false" ht="12.75" hidden="false" customHeight="false" outlineLevel="0" collapsed="false">
      <c r="K551" s="48"/>
    </row>
    <row r="552" customFormat="false" ht="12.75" hidden="false" customHeight="false" outlineLevel="0" collapsed="false">
      <c r="K552" s="48"/>
    </row>
    <row r="553" customFormat="false" ht="12.75" hidden="false" customHeight="false" outlineLevel="0" collapsed="false">
      <c r="K553" s="48"/>
    </row>
    <row r="554" customFormat="false" ht="12.75" hidden="false" customHeight="false" outlineLevel="0" collapsed="false">
      <c r="K554" s="48"/>
    </row>
    <row r="555" customFormat="false" ht="12.75" hidden="false" customHeight="false" outlineLevel="0" collapsed="false">
      <c r="K555" s="48"/>
    </row>
    <row r="556" customFormat="false" ht="12.75" hidden="false" customHeight="false" outlineLevel="0" collapsed="false">
      <c r="K556" s="48"/>
    </row>
    <row r="557" customFormat="false" ht="12.75" hidden="false" customHeight="false" outlineLevel="0" collapsed="false">
      <c r="K557" s="48"/>
    </row>
    <row r="558" customFormat="false" ht="12.75" hidden="false" customHeight="false" outlineLevel="0" collapsed="false">
      <c r="K558" s="48"/>
    </row>
    <row r="559" customFormat="false" ht="12.75" hidden="false" customHeight="false" outlineLevel="0" collapsed="false">
      <c r="K559" s="48"/>
    </row>
    <row r="560" customFormat="false" ht="12.75" hidden="false" customHeight="false" outlineLevel="0" collapsed="false">
      <c r="K560" s="48"/>
    </row>
    <row r="561" customFormat="false" ht="12.75" hidden="false" customHeight="false" outlineLevel="0" collapsed="false">
      <c r="K561" s="48"/>
    </row>
    <row r="562" customFormat="false" ht="12.75" hidden="false" customHeight="false" outlineLevel="0" collapsed="false">
      <c r="K562" s="48"/>
    </row>
    <row r="563" customFormat="false" ht="12.75" hidden="false" customHeight="false" outlineLevel="0" collapsed="false">
      <c r="K563" s="48"/>
    </row>
    <row r="564" customFormat="false" ht="12.75" hidden="false" customHeight="false" outlineLevel="0" collapsed="false">
      <c r="K564" s="48"/>
    </row>
    <row r="565" customFormat="false" ht="12.75" hidden="false" customHeight="false" outlineLevel="0" collapsed="false">
      <c r="K565" s="48"/>
    </row>
    <row r="566" customFormat="false" ht="12.75" hidden="false" customHeight="false" outlineLevel="0" collapsed="false">
      <c r="K566" s="48"/>
    </row>
    <row r="567" customFormat="false" ht="12.75" hidden="false" customHeight="false" outlineLevel="0" collapsed="false">
      <c r="K567" s="48"/>
    </row>
    <row r="568" customFormat="false" ht="12.75" hidden="false" customHeight="false" outlineLevel="0" collapsed="false">
      <c r="K568" s="48"/>
    </row>
    <row r="569" customFormat="false" ht="12.75" hidden="false" customHeight="false" outlineLevel="0" collapsed="false">
      <c r="K569" s="48"/>
    </row>
    <row r="570" customFormat="false" ht="12.75" hidden="false" customHeight="false" outlineLevel="0" collapsed="false">
      <c r="K570" s="48"/>
    </row>
    <row r="571" customFormat="false" ht="12.75" hidden="false" customHeight="false" outlineLevel="0" collapsed="false">
      <c r="K571" s="48"/>
    </row>
    <row r="572" customFormat="false" ht="12.75" hidden="false" customHeight="false" outlineLevel="0" collapsed="false">
      <c r="K572" s="48"/>
    </row>
    <row r="573" customFormat="false" ht="12.75" hidden="false" customHeight="false" outlineLevel="0" collapsed="false">
      <c r="K573" s="48"/>
    </row>
    <row r="574" customFormat="false" ht="12.75" hidden="false" customHeight="false" outlineLevel="0" collapsed="false">
      <c r="K574" s="48"/>
    </row>
    <row r="575" customFormat="false" ht="12.75" hidden="false" customHeight="false" outlineLevel="0" collapsed="false">
      <c r="K575" s="48"/>
    </row>
    <row r="576" customFormat="false" ht="12.75" hidden="false" customHeight="false" outlineLevel="0" collapsed="false">
      <c r="K576" s="48"/>
    </row>
    <row r="577" customFormat="false" ht="12.75" hidden="false" customHeight="false" outlineLevel="0" collapsed="false">
      <c r="K577" s="48"/>
    </row>
    <row r="578" customFormat="false" ht="12.75" hidden="false" customHeight="false" outlineLevel="0" collapsed="false">
      <c r="K578" s="48"/>
    </row>
    <row r="579" customFormat="false" ht="12.75" hidden="false" customHeight="false" outlineLevel="0" collapsed="false">
      <c r="K579" s="48"/>
    </row>
    <row r="580" customFormat="false" ht="12.75" hidden="false" customHeight="false" outlineLevel="0" collapsed="false">
      <c r="K580" s="48"/>
    </row>
    <row r="581" customFormat="false" ht="12.75" hidden="false" customHeight="false" outlineLevel="0" collapsed="false">
      <c r="K581" s="48"/>
    </row>
    <row r="582" customFormat="false" ht="12.75" hidden="false" customHeight="false" outlineLevel="0" collapsed="false">
      <c r="K582" s="48"/>
    </row>
    <row r="583" customFormat="false" ht="12.75" hidden="false" customHeight="false" outlineLevel="0" collapsed="false">
      <c r="K583" s="48"/>
    </row>
    <row r="584" customFormat="false" ht="12.75" hidden="false" customHeight="false" outlineLevel="0" collapsed="false">
      <c r="K584" s="48"/>
    </row>
    <row r="585" customFormat="false" ht="12.75" hidden="false" customHeight="false" outlineLevel="0" collapsed="false">
      <c r="K585" s="48"/>
    </row>
    <row r="586" customFormat="false" ht="12.75" hidden="false" customHeight="false" outlineLevel="0" collapsed="false">
      <c r="K586" s="48"/>
    </row>
    <row r="587" customFormat="false" ht="12.75" hidden="false" customHeight="false" outlineLevel="0" collapsed="false">
      <c r="K587" s="48"/>
    </row>
    <row r="588" customFormat="false" ht="12.75" hidden="false" customHeight="false" outlineLevel="0" collapsed="false">
      <c r="K588" s="48"/>
    </row>
    <row r="589" customFormat="false" ht="12.75" hidden="false" customHeight="false" outlineLevel="0" collapsed="false">
      <c r="K589" s="48"/>
    </row>
    <row r="590" customFormat="false" ht="12.75" hidden="false" customHeight="false" outlineLevel="0" collapsed="false">
      <c r="K590" s="48"/>
    </row>
    <row r="591" customFormat="false" ht="12.75" hidden="false" customHeight="false" outlineLevel="0" collapsed="false">
      <c r="K591" s="48"/>
    </row>
    <row r="592" customFormat="false" ht="12.75" hidden="false" customHeight="false" outlineLevel="0" collapsed="false">
      <c r="K592" s="48"/>
    </row>
    <row r="593" customFormat="false" ht="12.75" hidden="false" customHeight="false" outlineLevel="0" collapsed="false">
      <c r="K593" s="48"/>
    </row>
    <row r="594" customFormat="false" ht="12.75" hidden="false" customHeight="false" outlineLevel="0" collapsed="false">
      <c r="K594" s="48"/>
    </row>
    <row r="595" customFormat="false" ht="12.75" hidden="false" customHeight="false" outlineLevel="0" collapsed="false">
      <c r="K595" s="48"/>
    </row>
    <row r="596" customFormat="false" ht="12.75" hidden="false" customHeight="false" outlineLevel="0" collapsed="false">
      <c r="K596" s="48"/>
    </row>
    <row r="597" customFormat="false" ht="12.75" hidden="false" customHeight="false" outlineLevel="0" collapsed="false">
      <c r="K597" s="48"/>
    </row>
    <row r="598" customFormat="false" ht="12.75" hidden="false" customHeight="false" outlineLevel="0" collapsed="false">
      <c r="K598" s="48"/>
    </row>
    <row r="599" customFormat="false" ht="12.75" hidden="false" customHeight="false" outlineLevel="0" collapsed="false">
      <c r="K599" s="48"/>
    </row>
    <row r="600" customFormat="false" ht="12.75" hidden="false" customHeight="false" outlineLevel="0" collapsed="false">
      <c r="K600" s="48"/>
    </row>
    <row r="601" customFormat="false" ht="12.75" hidden="false" customHeight="false" outlineLevel="0" collapsed="false">
      <c r="K601" s="48"/>
    </row>
    <row r="602" customFormat="false" ht="12.75" hidden="false" customHeight="false" outlineLevel="0" collapsed="false">
      <c r="K602" s="48"/>
    </row>
    <row r="603" customFormat="false" ht="12.75" hidden="false" customHeight="false" outlineLevel="0" collapsed="false">
      <c r="K603" s="48"/>
    </row>
    <row r="604" customFormat="false" ht="12.75" hidden="false" customHeight="false" outlineLevel="0" collapsed="false">
      <c r="K604" s="48"/>
    </row>
    <row r="605" customFormat="false" ht="12.75" hidden="false" customHeight="false" outlineLevel="0" collapsed="false">
      <c r="K605" s="48"/>
    </row>
    <row r="606" customFormat="false" ht="12.75" hidden="false" customHeight="false" outlineLevel="0" collapsed="false">
      <c r="K606" s="48"/>
    </row>
    <row r="607" customFormat="false" ht="12.75" hidden="false" customHeight="false" outlineLevel="0" collapsed="false">
      <c r="K607" s="48"/>
    </row>
    <row r="608" customFormat="false" ht="12.75" hidden="false" customHeight="false" outlineLevel="0" collapsed="false">
      <c r="K608" s="48"/>
    </row>
    <row r="609" customFormat="false" ht="12.75" hidden="false" customHeight="false" outlineLevel="0" collapsed="false">
      <c r="K609" s="48"/>
    </row>
    <row r="610" customFormat="false" ht="12.75" hidden="false" customHeight="false" outlineLevel="0" collapsed="false">
      <c r="K610" s="48"/>
    </row>
    <row r="611" customFormat="false" ht="12.75" hidden="false" customHeight="false" outlineLevel="0" collapsed="false">
      <c r="K611" s="48"/>
    </row>
    <row r="612" customFormat="false" ht="12.75" hidden="false" customHeight="false" outlineLevel="0" collapsed="false">
      <c r="K612" s="48"/>
    </row>
    <row r="613" customFormat="false" ht="12.75" hidden="false" customHeight="false" outlineLevel="0" collapsed="false">
      <c r="K613" s="48"/>
    </row>
    <row r="614" customFormat="false" ht="12.75" hidden="false" customHeight="false" outlineLevel="0" collapsed="false">
      <c r="K614" s="48"/>
    </row>
    <row r="615" customFormat="false" ht="12.75" hidden="false" customHeight="false" outlineLevel="0" collapsed="false">
      <c r="K615" s="48"/>
    </row>
    <row r="616" customFormat="false" ht="12.75" hidden="false" customHeight="false" outlineLevel="0" collapsed="false">
      <c r="K616" s="48"/>
    </row>
    <row r="617" customFormat="false" ht="12.75" hidden="false" customHeight="false" outlineLevel="0" collapsed="false">
      <c r="K617" s="48"/>
    </row>
    <row r="618" customFormat="false" ht="12.75" hidden="false" customHeight="false" outlineLevel="0" collapsed="false">
      <c r="K618" s="48"/>
    </row>
    <row r="619" customFormat="false" ht="12.75" hidden="false" customHeight="false" outlineLevel="0" collapsed="false">
      <c r="K619" s="48"/>
    </row>
    <row r="620" customFormat="false" ht="12.75" hidden="false" customHeight="false" outlineLevel="0" collapsed="false">
      <c r="K620" s="48"/>
    </row>
    <row r="621" customFormat="false" ht="12.75" hidden="false" customHeight="false" outlineLevel="0" collapsed="false">
      <c r="K621" s="48"/>
    </row>
    <row r="622" customFormat="false" ht="12.75" hidden="false" customHeight="false" outlineLevel="0" collapsed="false">
      <c r="K622" s="48"/>
    </row>
    <row r="623" customFormat="false" ht="12.75" hidden="false" customHeight="false" outlineLevel="0" collapsed="false">
      <c r="K623" s="48"/>
    </row>
    <row r="624" customFormat="false" ht="12.75" hidden="false" customHeight="false" outlineLevel="0" collapsed="false">
      <c r="K624" s="48"/>
    </row>
    <row r="625" customFormat="false" ht="12.75" hidden="false" customHeight="false" outlineLevel="0" collapsed="false">
      <c r="K625" s="48"/>
    </row>
    <row r="626" customFormat="false" ht="12.75" hidden="false" customHeight="false" outlineLevel="0" collapsed="false">
      <c r="K626" s="48"/>
    </row>
    <row r="627" customFormat="false" ht="12.75" hidden="false" customHeight="false" outlineLevel="0" collapsed="false">
      <c r="K627" s="48"/>
    </row>
    <row r="628" customFormat="false" ht="12.75" hidden="false" customHeight="false" outlineLevel="0" collapsed="false">
      <c r="K628" s="48"/>
    </row>
    <row r="629" customFormat="false" ht="12.75" hidden="false" customHeight="false" outlineLevel="0" collapsed="false">
      <c r="K629" s="48"/>
    </row>
    <row r="630" customFormat="false" ht="12.75" hidden="false" customHeight="false" outlineLevel="0" collapsed="false">
      <c r="K630" s="48"/>
    </row>
    <row r="631" customFormat="false" ht="12.75" hidden="false" customHeight="false" outlineLevel="0" collapsed="false">
      <c r="K631" s="48"/>
    </row>
    <row r="632" customFormat="false" ht="12.75" hidden="false" customHeight="false" outlineLevel="0" collapsed="false">
      <c r="K632" s="48"/>
    </row>
    <row r="633" customFormat="false" ht="12.75" hidden="false" customHeight="false" outlineLevel="0" collapsed="false">
      <c r="K633" s="48"/>
    </row>
    <row r="634" customFormat="false" ht="12.75" hidden="false" customHeight="false" outlineLevel="0" collapsed="false">
      <c r="K634" s="48"/>
    </row>
    <row r="635" customFormat="false" ht="12.75" hidden="false" customHeight="false" outlineLevel="0" collapsed="false">
      <c r="K635" s="48"/>
    </row>
    <row r="636" customFormat="false" ht="12.75" hidden="false" customHeight="false" outlineLevel="0" collapsed="false">
      <c r="K636" s="48"/>
    </row>
    <row r="637" customFormat="false" ht="12.75" hidden="false" customHeight="false" outlineLevel="0" collapsed="false">
      <c r="K637" s="48"/>
    </row>
    <row r="638" customFormat="false" ht="12.75" hidden="false" customHeight="false" outlineLevel="0" collapsed="false">
      <c r="K638" s="48"/>
    </row>
    <row r="639" customFormat="false" ht="12.75" hidden="false" customHeight="false" outlineLevel="0" collapsed="false">
      <c r="K639" s="48"/>
    </row>
    <row r="640" customFormat="false" ht="12.75" hidden="false" customHeight="false" outlineLevel="0" collapsed="false">
      <c r="K640" s="48"/>
    </row>
    <row r="641" customFormat="false" ht="12.75" hidden="false" customHeight="false" outlineLevel="0" collapsed="false">
      <c r="K641" s="48"/>
    </row>
    <row r="642" customFormat="false" ht="12.75" hidden="false" customHeight="false" outlineLevel="0" collapsed="false">
      <c r="K642" s="48"/>
    </row>
    <row r="643" customFormat="false" ht="12.75" hidden="false" customHeight="false" outlineLevel="0" collapsed="false">
      <c r="K643" s="48"/>
    </row>
    <row r="644" customFormat="false" ht="12.75" hidden="false" customHeight="false" outlineLevel="0" collapsed="false">
      <c r="K644" s="48"/>
    </row>
    <row r="645" customFormat="false" ht="12.75" hidden="false" customHeight="false" outlineLevel="0" collapsed="false">
      <c r="K645" s="48"/>
    </row>
    <row r="646" customFormat="false" ht="12.75" hidden="false" customHeight="false" outlineLevel="0" collapsed="false">
      <c r="K646" s="48"/>
    </row>
    <row r="647" customFormat="false" ht="12.75" hidden="false" customHeight="false" outlineLevel="0" collapsed="false">
      <c r="K647" s="48"/>
    </row>
    <row r="648" customFormat="false" ht="12.75" hidden="false" customHeight="false" outlineLevel="0" collapsed="false">
      <c r="K648" s="48"/>
    </row>
    <row r="649" customFormat="false" ht="12.75" hidden="false" customHeight="false" outlineLevel="0" collapsed="false">
      <c r="K649" s="48"/>
    </row>
    <row r="650" customFormat="false" ht="12.75" hidden="false" customHeight="false" outlineLevel="0" collapsed="false">
      <c r="K650" s="48"/>
    </row>
    <row r="651" customFormat="false" ht="12.75" hidden="false" customHeight="false" outlineLevel="0" collapsed="false">
      <c r="K651" s="48"/>
    </row>
    <row r="652" customFormat="false" ht="12.75" hidden="false" customHeight="false" outlineLevel="0" collapsed="false">
      <c r="K652" s="48"/>
    </row>
    <row r="653" customFormat="false" ht="12.75" hidden="false" customHeight="false" outlineLevel="0" collapsed="false">
      <c r="K653" s="48"/>
    </row>
    <row r="654" customFormat="false" ht="12.75" hidden="false" customHeight="false" outlineLevel="0" collapsed="false">
      <c r="K654" s="48"/>
    </row>
    <row r="655" customFormat="false" ht="12.75" hidden="false" customHeight="false" outlineLevel="0" collapsed="false">
      <c r="K655" s="48"/>
    </row>
    <row r="656" customFormat="false" ht="12.75" hidden="false" customHeight="false" outlineLevel="0" collapsed="false">
      <c r="K656" s="48"/>
    </row>
    <row r="657" customFormat="false" ht="12.75" hidden="false" customHeight="false" outlineLevel="0" collapsed="false">
      <c r="K657" s="48"/>
    </row>
    <row r="658" customFormat="false" ht="12.75" hidden="false" customHeight="false" outlineLevel="0" collapsed="false">
      <c r="K658" s="48"/>
    </row>
    <row r="659" customFormat="false" ht="12.75" hidden="false" customHeight="false" outlineLevel="0" collapsed="false">
      <c r="K659" s="48"/>
    </row>
    <row r="660" customFormat="false" ht="12.75" hidden="false" customHeight="false" outlineLevel="0" collapsed="false">
      <c r="K660" s="48"/>
    </row>
    <row r="661" customFormat="false" ht="12.75" hidden="false" customHeight="false" outlineLevel="0" collapsed="false">
      <c r="K661" s="48"/>
    </row>
    <row r="662" customFormat="false" ht="12.75" hidden="false" customHeight="false" outlineLevel="0" collapsed="false">
      <c r="K662" s="48"/>
    </row>
    <row r="663" customFormat="false" ht="12.75" hidden="false" customHeight="false" outlineLevel="0" collapsed="false">
      <c r="K663" s="48"/>
    </row>
    <row r="664" customFormat="false" ht="12.75" hidden="false" customHeight="false" outlineLevel="0" collapsed="false">
      <c r="K664" s="48"/>
    </row>
    <row r="665" customFormat="false" ht="12.75" hidden="false" customHeight="false" outlineLevel="0" collapsed="false">
      <c r="K665" s="48"/>
    </row>
    <row r="666" customFormat="false" ht="12.75" hidden="false" customHeight="false" outlineLevel="0" collapsed="false">
      <c r="K666" s="48"/>
    </row>
    <row r="667" customFormat="false" ht="12.75" hidden="false" customHeight="false" outlineLevel="0" collapsed="false">
      <c r="K667" s="48"/>
    </row>
    <row r="668" customFormat="false" ht="12.75" hidden="false" customHeight="false" outlineLevel="0" collapsed="false">
      <c r="K668" s="48"/>
    </row>
    <row r="669" customFormat="false" ht="12.75" hidden="false" customHeight="false" outlineLevel="0" collapsed="false">
      <c r="K669" s="48"/>
    </row>
    <row r="670" customFormat="false" ht="12.75" hidden="false" customHeight="false" outlineLevel="0" collapsed="false">
      <c r="K670" s="48"/>
    </row>
    <row r="671" customFormat="false" ht="12.75" hidden="false" customHeight="false" outlineLevel="0" collapsed="false">
      <c r="K671" s="48"/>
    </row>
    <row r="672" customFormat="false" ht="12.75" hidden="false" customHeight="false" outlineLevel="0" collapsed="false">
      <c r="K672" s="48"/>
    </row>
    <row r="673" customFormat="false" ht="12.75" hidden="false" customHeight="false" outlineLevel="0" collapsed="false">
      <c r="K673" s="48"/>
    </row>
    <row r="674" customFormat="false" ht="12.75" hidden="false" customHeight="false" outlineLevel="0" collapsed="false">
      <c r="K674" s="48"/>
    </row>
    <row r="675" customFormat="false" ht="12.75" hidden="false" customHeight="false" outlineLevel="0" collapsed="false">
      <c r="K675" s="48"/>
    </row>
    <row r="676" customFormat="false" ht="12.75" hidden="false" customHeight="false" outlineLevel="0" collapsed="false">
      <c r="K676" s="48"/>
    </row>
    <row r="677" customFormat="false" ht="12.75" hidden="false" customHeight="false" outlineLevel="0" collapsed="false">
      <c r="K677" s="48"/>
    </row>
    <row r="678" customFormat="false" ht="12.75" hidden="false" customHeight="false" outlineLevel="0" collapsed="false">
      <c r="K678" s="48"/>
    </row>
    <row r="679" customFormat="false" ht="12.75" hidden="false" customHeight="false" outlineLevel="0" collapsed="false">
      <c r="K679" s="48"/>
    </row>
    <row r="680" customFormat="false" ht="12.75" hidden="false" customHeight="false" outlineLevel="0" collapsed="false">
      <c r="K680" s="48"/>
    </row>
    <row r="681" customFormat="false" ht="12.75" hidden="false" customHeight="false" outlineLevel="0" collapsed="false">
      <c r="K681" s="48"/>
    </row>
    <row r="682" customFormat="false" ht="12.75" hidden="false" customHeight="false" outlineLevel="0" collapsed="false">
      <c r="K682" s="48"/>
    </row>
    <row r="683" customFormat="false" ht="12.75" hidden="false" customHeight="false" outlineLevel="0" collapsed="false">
      <c r="K683" s="48"/>
    </row>
    <row r="684" customFormat="false" ht="12.75" hidden="false" customHeight="false" outlineLevel="0" collapsed="false">
      <c r="K684" s="48"/>
    </row>
    <row r="685" customFormat="false" ht="12.75" hidden="false" customHeight="false" outlineLevel="0" collapsed="false">
      <c r="K685" s="48"/>
    </row>
    <row r="686" customFormat="false" ht="12.75" hidden="false" customHeight="false" outlineLevel="0" collapsed="false">
      <c r="K686" s="48"/>
    </row>
    <row r="687" customFormat="false" ht="12.75" hidden="false" customHeight="false" outlineLevel="0" collapsed="false">
      <c r="K687" s="48"/>
    </row>
    <row r="688" customFormat="false" ht="12.75" hidden="false" customHeight="false" outlineLevel="0" collapsed="false">
      <c r="K688" s="48"/>
    </row>
    <row r="689" customFormat="false" ht="12.75" hidden="false" customHeight="false" outlineLevel="0" collapsed="false">
      <c r="K689" s="48"/>
    </row>
    <row r="690" customFormat="false" ht="12.75" hidden="false" customHeight="false" outlineLevel="0" collapsed="false">
      <c r="K690" s="48"/>
    </row>
    <row r="691" customFormat="false" ht="12.75" hidden="false" customHeight="false" outlineLevel="0" collapsed="false">
      <c r="K691" s="48"/>
    </row>
    <row r="692" customFormat="false" ht="12.75" hidden="false" customHeight="false" outlineLevel="0" collapsed="false">
      <c r="K692" s="48"/>
    </row>
    <row r="693" customFormat="false" ht="12.75" hidden="false" customHeight="false" outlineLevel="0" collapsed="false">
      <c r="K693" s="48"/>
    </row>
    <row r="694" customFormat="false" ht="12.75" hidden="false" customHeight="false" outlineLevel="0" collapsed="false">
      <c r="K694" s="48"/>
    </row>
    <row r="695" customFormat="false" ht="12.75" hidden="false" customHeight="false" outlineLevel="0" collapsed="false">
      <c r="K695" s="48"/>
    </row>
    <row r="696" customFormat="false" ht="12.75" hidden="false" customHeight="false" outlineLevel="0" collapsed="false">
      <c r="K696" s="48"/>
    </row>
    <row r="697" customFormat="false" ht="12.75" hidden="false" customHeight="false" outlineLevel="0" collapsed="false">
      <c r="K697" s="48"/>
    </row>
    <row r="698" customFormat="false" ht="12.75" hidden="false" customHeight="false" outlineLevel="0" collapsed="false">
      <c r="K698" s="48"/>
    </row>
    <row r="699" customFormat="false" ht="12.75" hidden="false" customHeight="false" outlineLevel="0" collapsed="false">
      <c r="K699" s="48"/>
    </row>
    <row r="700" customFormat="false" ht="12.75" hidden="false" customHeight="false" outlineLevel="0" collapsed="false">
      <c r="K700" s="48"/>
    </row>
    <row r="701" customFormat="false" ht="12.75" hidden="false" customHeight="false" outlineLevel="0" collapsed="false">
      <c r="K701" s="48"/>
    </row>
    <row r="702" customFormat="false" ht="12.75" hidden="false" customHeight="false" outlineLevel="0" collapsed="false">
      <c r="K702" s="48"/>
    </row>
    <row r="703" customFormat="false" ht="12.75" hidden="false" customHeight="false" outlineLevel="0" collapsed="false">
      <c r="K703" s="48"/>
    </row>
    <row r="704" customFormat="false" ht="12.75" hidden="false" customHeight="false" outlineLevel="0" collapsed="false">
      <c r="K704" s="48"/>
    </row>
    <row r="705" customFormat="false" ht="12.75" hidden="false" customHeight="false" outlineLevel="0" collapsed="false">
      <c r="K705" s="48"/>
    </row>
    <row r="706" customFormat="false" ht="12.75" hidden="false" customHeight="false" outlineLevel="0" collapsed="false">
      <c r="K706" s="48"/>
    </row>
    <row r="707" customFormat="false" ht="12.75" hidden="false" customHeight="false" outlineLevel="0" collapsed="false">
      <c r="K707" s="48"/>
    </row>
    <row r="708" customFormat="false" ht="12.75" hidden="false" customHeight="false" outlineLevel="0" collapsed="false">
      <c r="K708" s="48"/>
    </row>
    <row r="709" customFormat="false" ht="12.75" hidden="false" customHeight="false" outlineLevel="0" collapsed="false">
      <c r="K709" s="48"/>
    </row>
    <row r="710" customFormat="false" ht="12.75" hidden="false" customHeight="false" outlineLevel="0" collapsed="false">
      <c r="K710" s="48"/>
    </row>
    <row r="711" customFormat="false" ht="12.75" hidden="false" customHeight="false" outlineLevel="0" collapsed="false">
      <c r="K711" s="48"/>
    </row>
    <row r="712" customFormat="false" ht="12.75" hidden="false" customHeight="false" outlineLevel="0" collapsed="false">
      <c r="K712" s="48"/>
    </row>
    <row r="713" customFormat="false" ht="12.75" hidden="false" customHeight="false" outlineLevel="0" collapsed="false">
      <c r="K713" s="48"/>
    </row>
    <row r="714" customFormat="false" ht="12.75" hidden="false" customHeight="false" outlineLevel="0" collapsed="false">
      <c r="K714" s="48"/>
    </row>
    <row r="715" customFormat="false" ht="12.75" hidden="false" customHeight="false" outlineLevel="0" collapsed="false">
      <c r="K715" s="48"/>
    </row>
    <row r="716" customFormat="false" ht="12.75" hidden="false" customHeight="false" outlineLevel="0" collapsed="false">
      <c r="K716" s="48"/>
    </row>
    <row r="717" customFormat="false" ht="12.75" hidden="false" customHeight="false" outlineLevel="0" collapsed="false">
      <c r="K717" s="48"/>
    </row>
    <row r="718" customFormat="false" ht="12.75" hidden="false" customHeight="false" outlineLevel="0" collapsed="false">
      <c r="K718" s="48"/>
    </row>
    <row r="719" customFormat="false" ht="12.75" hidden="false" customHeight="false" outlineLevel="0" collapsed="false">
      <c r="K719" s="48"/>
    </row>
    <row r="720" customFormat="false" ht="12.75" hidden="false" customHeight="false" outlineLevel="0" collapsed="false">
      <c r="K720" s="48"/>
    </row>
    <row r="721" customFormat="false" ht="12.75" hidden="false" customHeight="false" outlineLevel="0" collapsed="false">
      <c r="K721" s="48"/>
    </row>
    <row r="722" customFormat="false" ht="12.75" hidden="false" customHeight="false" outlineLevel="0" collapsed="false">
      <c r="K722" s="48"/>
    </row>
    <row r="723" customFormat="false" ht="12.75" hidden="false" customHeight="false" outlineLevel="0" collapsed="false">
      <c r="K723" s="48"/>
    </row>
    <row r="724" customFormat="false" ht="12.75" hidden="false" customHeight="false" outlineLevel="0" collapsed="false">
      <c r="K724" s="48"/>
    </row>
    <row r="725" customFormat="false" ht="12.75" hidden="false" customHeight="false" outlineLevel="0" collapsed="false">
      <c r="K725" s="48"/>
    </row>
    <row r="726" customFormat="false" ht="12.75" hidden="false" customHeight="false" outlineLevel="0" collapsed="false">
      <c r="K726" s="48"/>
    </row>
    <row r="727" customFormat="false" ht="12.75" hidden="false" customHeight="false" outlineLevel="0" collapsed="false">
      <c r="K727" s="48"/>
    </row>
    <row r="728" customFormat="false" ht="12.75" hidden="false" customHeight="false" outlineLevel="0" collapsed="false">
      <c r="K728" s="48"/>
    </row>
    <row r="729" customFormat="false" ht="12.75" hidden="false" customHeight="false" outlineLevel="0" collapsed="false">
      <c r="K729" s="48"/>
    </row>
    <row r="730" customFormat="false" ht="12.75" hidden="false" customHeight="false" outlineLevel="0" collapsed="false">
      <c r="K730" s="48"/>
    </row>
    <row r="731" customFormat="false" ht="12.75" hidden="false" customHeight="false" outlineLevel="0" collapsed="false">
      <c r="K731" s="48"/>
    </row>
    <row r="732" customFormat="false" ht="12.75" hidden="false" customHeight="false" outlineLevel="0" collapsed="false">
      <c r="K732" s="48"/>
    </row>
    <row r="733" customFormat="false" ht="12.75" hidden="false" customHeight="false" outlineLevel="0" collapsed="false">
      <c r="K733" s="48"/>
    </row>
    <row r="734" customFormat="false" ht="12.75" hidden="false" customHeight="false" outlineLevel="0" collapsed="false">
      <c r="K734" s="48"/>
    </row>
    <row r="735" customFormat="false" ht="12.75" hidden="false" customHeight="false" outlineLevel="0" collapsed="false">
      <c r="K735" s="48"/>
    </row>
    <row r="736" customFormat="false" ht="12.75" hidden="false" customHeight="false" outlineLevel="0" collapsed="false">
      <c r="K736" s="48"/>
    </row>
    <row r="737" customFormat="false" ht="12.75" hidden="false" customHeight="false" outlineLevel="0" collapsed="false">
      <c r="K737" s="48"/>
    </row>
    <row r="738" customFormat="false" ht="12.75" hidden="false" customHeight="false" outlineLevel="0" collapsed="false">
      <c r="K738" s="48"/>
    </row>
    <row r="739" customFormat="false" ht="12.75" hidden="false" customHeight="false" outlineLevel="0" collapsed="false">
      <c r="K739" s="48"/>
    </row>
    <row r="740" customFormat="false" ht="12.75" hidden="false" customHeight="false" outlineLevel="0" collapsed="false">
      <c r="K740" s="48"/>
    </row>
    <row r="741" customFormat="false" ht="12.75" hidden="false" customHeight="false" outlineLevel="0" collapsed="false">
      <c r="K741" s="48"/>
    </row>
    <row r="742" customFormat="false" ht="12.75" hidden="false" customHeight="false" outlineLevel="0" collapsed="false">
      <c r="K742" s="48"/>
    </row>
    <row r="743" customFormat="false" ht="12.75" hidden="false" customHeight="false" outlineLevel="0" collapsed="false">
      <c r="K743" s="48"/>
    </row>
    <row r="744" customFormat="false" ht="12.75" hidden="false" customHeight="false" outlineLevel="0" collapsed="false">
      <c r="K744" s="48"/>
    </row>
    <row r="745" customFormat="false" ht="12.75" hidden="false" customHeight="false" outlineLevel="0" collapsed="false">
      <c r="K745" s="48"/>
    </row>
    <row r="746" customFormat="false" ht="12.75" hidden="false" customHeight="false" outlineLevel="0" collapsed="false">
      <c r="K746" s="48"/>
    </row>
    <row r="747" customFormat="false" ht="12.75" hidden="false" customHeight="false" outlineLevel="0" collapsed="false">
      <c r="K747" s="48"/>
    </row>
    <row r="748" customFormat="false" ht="12.75" hidden="false" customHeight="false" outlineLevel="0" collapsed="false">
      <c r="K748" s="48"/>
    </row>
    <row r="749" customFormat="false" ht="12.75" hidden="false" customHeight="false" outlineLevel="0" collapsed="false">
      <c r="K749" s="48"/>
    </row>
    <row r="750" customFormat="false" ht="12.75" hidden="false" customHeight="false" outlineLevel="0" collapsed="false">
      <c r="K750" s="48"/>
    </row>
    <row r="751" customFormat="false" ht="12.75" hidden="false" customHeight="false" outlineLevel="0" collapsed="false">
      <c r="K751" s="48"/>
    </row>
    <row r="752" customFormat="false" ht="12.75" hidden="false" customHeight="false" outlineLevel="0" collapsed="false">
      <c r="K752" s="48"/>
    </row>
    <row r="753" customFormat="false" ht="12.75" hidden="false" customHeight="false" outlineLevel="0" collapsed="false">
      <c r="K753" s="48"/>
    </row>
    <row r="754" customFormat="false" ht="12.75" hidden="false" customHeight="false" outlineLevel="0" collapsed="false">
      <c r="K754" s="48"/>
    </row>
    <row r="755" customFormat="false" ht="12.75" hidden="false" customHeight="false" outlineLevel="0" collapsed="false">
      <c r="K755" s="48"/>
    </row>
    <row r="756" customFormat="false" ht="12.75" hidden="false" customHeight="false" outlineLevel="0" collapsed="false">
      <c r="K756" s="48"/>
    </row>
    <row r="757" customFormat="false" ht="12.75" hidden="false" customHeight="false" outlineLevel="0" collapsed="false">
      <c r="K757" s="48"/>
    </row>
    <row r="758" customFormat="false" ht="12.75" hidden="false" customHeight="false" outlineLevel="0" collapsed="false">
      <c r="K758" s="48"/>
    </row>
    <row r="759" customFormat="false" ht="12.75" hidden="false" customHeight="false" outlineLevel="0" collapsed="false">
      <c r="K759" s="48"/>
    </row>
    <row r="760" customFormat="false" ht="12.75" hidden="false" customHeight="false" outlineLevel="0" collapsed="false">
      <c r="K760" s="48"/>
    </row>
    <row r="761" customFormat="false" ht="12.75" hidden="false" customHeight="false" outlineLevel="0" collapsed="false">
      <c r="K761" s="48"/>
    </row>
    <row r="762" customFormat="false" ht="12.75" hidden="false" customHeight="false" outlineLevel="0" collapsed="false">
      <c r="K762" s="48"/>
    </row>
    <row r="763" customFormat="false" ht="12.75" hidden="false" customHeight="false" outlineLevel="0" collapsed="false">
      <c r="K763" s="48"/>
    </row>
    <row r="764" customFormat="false" ht="12.75" hidden="false" customHeight="false" outlineLevel="0" collapsed="false">
      <c r="K764" s="48"/>
    </row>
    <row r="765" customFormat="false" ht="12.75" hidden="false" customHeight="false" outlineLevel="0" collapsed="false">
      <c r="K765" s="48"/>
    </row>
    <row r="766" customFormat="false" ht="12.75" hidden="false" customHeight="false" outlineLevel="0" collapsed="false">
      <c r="K766" s="48"/>
    </row>
    <row r="767" customFormat="false" ht="12.75" hidden="false" customHeight="false" outlineLevel="0" collapsed="false">
      <c r="K767" s="48"/>
    </row>
    <row r="768" customFormat="false" ht="12.75" hidden="false" customHeight="false" outlineLevel="0" collapsed="false">
      <c r="K768" s="48"/>
    </row>
    <row r="769" customFormat="false" ht="12.75" hidden="false" customHeight="false" outlineLevel="0" collapsed="false">
      <c r="K769" s="48"/>
    </row>
    <row r="770" customFormat="false" ht="12.75" hidden="false" customHeight="false" outlineLevel="0" collapsed="false">
      <c r="K770" s="48"/>
    </row>
    <row r="771" customFormat="false" ht="12.75" hidden="false" customHeight="false" outlineLevel="0" collapsed="false">
      <c r="K771" s="48"/>
    </row>
    <row r="772" customFormat="false" ht="12.75" hidden="false" customHeight="false" outlineLevel="0" collapsed="false">
      <c r="K772" s="48"/>
    </row>
    <row r="773" customFormat="false" ht="12.75" hidden="false" customHeight="false" outlineLevel="0" collapsed="false">
      <c r="K773" s="48"/>
    </row>
    <row r="774" customFormat="false" ht="12.75" hidden="false" customHeight="false" outlineLevel="0" collapsed="false">
      <c r="K774" s="48"/>
    </row>
    <row r="775" customFormat="false" ht="12.75" hidden="false" customHeight="false" outlineLevel="0" collapsed="false">
      <c r="K775" s="48"/>
    </row>
    <row r="776" customFormat="false" ht="12.75" hidden="false" customHeight="false" outlineLevel="0" collapsed="false">
      <c r="K776" s="48"/>
    </row>
    <row r="777" customFormat="false" ht="12.75" hidden="false" customHeight="false" outlineLevel="0" collapsed="false">
      <c r="K777" s="48"/>
    </row>
    <row r="778" customFormat="false" ht="12.75" hidden="false" customHeight="false" outlineLevel="0" collapsed="false">
      <c r="K778" s="48"/>
    </row>
    <row r="779" customFormat="false" ht="12.75" hidden="false" customHeight="false" outlineLevel="0" collapsed="false">
      <c r="K779" s="48"/>
    </row>
    <row r="780" customFormat="false" ht="12.75" hidden="false" customHeight="false" outlineLevel="0" collapsed="false">
      <c r="K780" s="48"/>
    </row>
    <row r="781" customFormat="false" ht="12.75" hidden="false" customHeight="false" outlineLevel="0" collapsed="false">
      <c r="K781" s="48"/>
    </row>
    <row r="782" customFormat="false" ht="12.75" hidden="false" customHeight="false" outlineLevel="0" collapsed="false">
      <c r="K782" s="48"/>
    </row>
    <row r="783" customFormat="false" ht="12.75" hidden="false" customHeight="false" outlineLevel="0" collapsed="false">
      <c r="K783" s="48"/>
    </row>
    <row r="784" customFormat="false" ht="12.75" hidden="false" customHeight="false" outlineLevel="0" collapsed="false">
      <c r="K784" s="48"/>
    </row>
    <row r="785" customFormat="false" ht="12.75" hidden="false" customHeight="false" outlineLevel="0" collapsed="false">
      <c r="K785" s="48"/>
    </row>
    <row r="786" customFormat="false" ht="12.75" hidden="false" customHeight="false" outlineLevel="0" collapsed="false">
      <c r="K786" s="48"/>
    </row>
    <row r="787" customFormat="false" ht="12.75" hidden="false" customHeight="false" outlineLevel="0" collapsed="false">
      <c r="K787" s="48"/>
    </row>
    <row r="788" customFormat="false" ht="12.75" hidden="false" customHeight="false" outlineLevel="0" collapsed="false">
      <c r="K788" s="48"/>
    </row>
    <row r="789" customFormat="false" ht="12.75" hidden="false" customHeight="false" outlineLevel="0" collapsed="false">
      <c r="K789" s="48"/>
    </row>
    <row r="790" customFormat="false" ht="12.75" hidden="false" customHeight="false" outlineLevel="0" collapsed="false">
      <c r="K790" s="48"/>
    </row>
    <row r="791" customFormat="false" ht="12.75" hidden="false" customHeight="false" outlineLevel="0" collapsed="false">
      <c r="K791" s="48"/>
    </row>
    <row r="792" customFormat="false" ht="12.75" hidden="false" customHeight="false" outlineLevel="0" collapsed="false">
      <c r="K792" s="48"/>
    </row>
    <row r="793" customFormat="false" ht="12.75" hidden="false" customHeight="false" outlineLevel="0" collapsed="false">
      <c r="K793" s="48"/>
    </row>
    <row r="794" customFormat="false" ht="12.75" hidden="false" customHeight="false" outlineLevel="0" collapsed="false">
      <c r="K794" s="48"/>
    </row>
    <row r="795" customFormat="false" ht="12.75" hidden="false" customHeight="false" outlineLevel="0" collapsed="false">
      <c r="K795" s="48"/>
    </row>
    <row r="796" customFormat="false" ht="12.75" hidden="false" customHeight="false" outlineLevel="0" collapsed="false">
      <c r="K796" s="48"/>
    </row>
    <row r="797" customFormat="false" ht="12.75" hidden="false" customHeight="false" outlineLevel="0" collapsed="false">
      <c r="K797" s="48"/>
    </row>
    <row r="798" customFormat="false" ht="12.75" hidden="false" customHeight="false" outlineLevel="0" collapsed="false">
      <c r="K798" s="48"/>
    </row>
    <row r="799" customFormat="false" ht="12.75" hidden="false" customHeight="false" outlineLevel="0" collapsed="false">
      <c r="K799" s="48"/>
    </row>
    <row r="800" customFormat="false" ht="12.75" hidden="false" customHeight="false" outlineLevel="0" collapsed="false">
      <c r="K800" s="48"/>
    </row>
    <row r="801" customFormat="false" ht="12.75" hidden="false" customHeight="false" outlineLevel="0" collapsed="false">
      <c r="K801" s="48"/>
    </row>
    <row r="802" customFormat="false" ht="12.75" hidden="false" customHeight="false" outlineLevel="0" collapsed="false">
      <c r="K802" s="48"/>
    </row>
    <row r="803" customFormat="false" ht="12.75" hidden="false" customHeight="false" outlineLevel="0" collapsed="false">
      <c r="K803" s="48"/>
    </row>
    <row r="804" customFormat="false" ht="12.75" hidden="false" customHeight="false" outlineLevel="0" collapsed="false">
      <c r="K804" s="48"/>
    </row>
    <row r="805" customFormat="false" ht="12.75" hidden="false" customHeight="false" outlineLevel="0" collapsed="false">
      <c r="K805" s="48"/>
    </row>
    <row r="806" customFormat="false" ht="12.75" hidden="false" customHeight="false" outlineLevel="0" collapsed="false">
      <c r="K806" s="48"/>
    </row>
    <row r="807" customFormat="false" ht="12.75" hidden="false" customHeight="false" outlineLevel="0" collapsed="false">
      <c r="K807" s="48"/>
    </row>
    <row r="808" customFormat="false" ht="12.75" hidden="false" customHeight="false" outlineLevel="0" collapsed="false">
      <c r="K808" s="48"/>
    </row>
    <row r="809" customFormat="false" ht="12.75" hidden="false" customHeight="false" outlineLevel="0" collapsed="false">
      <c r="K809" s="48"/>
    </row>
    <row r="810" customFormat="false" ht="12.75" hidden="false" customHeight="false" outlineLevel="0" collapsed="false">
      <c r="K810" s="48"/>
    </row>
    <row r="811" customFormat="false" ht="12.75" hidden="false" customHeight="false" outlineLevel="0" collapsed="false">
      <c r="K811" s="48"/>
    </row>
    <row r="812" customFormat="false" ht="12.75" hidden="false" customHeight="false" outlineLevel="0" collapsed="false">
      <c r="K812" s="48"/>
    </row>
    <row r="813" customFormat="false" ht="12.75" hidden="false" customHeight="false" outlineLevel="0" collapsed="false">
      <c r="K813" s="48"/>
    </row>
    <row r="814" customFormat="false" ht="12.75" hidden="false" customHeight="false" outlineLevel="0" collapsed="false">
      <c r="K814" s="48"/>
    </row>
    <row r="815" customFormat="false" ht="12.75" hidden="false" customHeight="false" outlineLevel="0" collapsed="false">
      <c r="K815" s="48"/>
    </row>
    <row r="816" customFormat="false" ht="12.75" hidden="false" customHeight="false" outlineLevel="0" collapsed="false">
      <c r="K816" s="48"/>
    </row>
    <row r="817" customFormat="false" ht="12.75" hidden="false" customHeight="false" outlineLevel="0" collapsed="false">
      <c r="K817" s="48"/>
    </row>
    <row r="818" customFormat="false" ht="12.75" hidden="false" customHeight="false" outlineLevel="0" collapsed="false">
      <c r="K818" s="48"/>
    </row>
    <row r="819" customFormat="false" ht="12.75" hidden="false" customHeight="false" outlineLevel="0" collapsed="false">
      <c r="K819" s="48"/>
    </row>
    <row r="820" customFormat="false" ht="12.75" hidden="false" customHeight="false" outlineLevel="0" collapsed="false">
      <c r="K820" s="48"/>
    </row>
    <row r="821" customFormat="false" ht="12.75" hidden="false" customHeight="false" outlineLevel="0" collapsed="false">
      <c r="K821" s="48"/>
    </row>
    <row r="822" customFormat="false" ht="12.75" hidden="false" customHeight="false" outlineLevel="0" collapsed="false">
      <c r="K822" s="48"/>
    </row>
    <row r="823" customFormat="false" ht="12.75" hidden="false" customHeight="false" outlineLevel="0" collapsed="false">
      <c r="K823" s="48"/>
    </row>
    <row r="824" customFormat="false" ht="12.75" hidden="false" customHeight="false" outlineLevel="0" collapsed="false">
      <c r="K824" s="48"/>
    </row>
    <row r="825" customFormat="false" ht="12.75" hidden="false" customHeight="false" outlineLevel="0" collapsed="false">
      <c r="K825" s="48"/>
    </row>
    <row r="826" customFormat="false" ht="12.75" hidden="false" customHeight="false" outlineLevel="0" collapsed="false">
      <c r="K826" s="48"/>
    </row>
    <row r="827" customFormat="false" ht="12.75" hidden="false" customHeight="false" outlineLevel="0" collapsed="false">
      <c r="K827" s="48"/>
    </row>
    <row r="828" customFormat="false" ht="12.75" hidden="false" customHeight="false" outlineLevel="0" collapsed="false">
      <c r="K828" s="48"/>
    </row>
    <row r="829" customFormat="false" ht="12.75" hidden="false" customHeight="false" outlineLevel="0" collapsed="false">
      <c r="K829" s="48"/>
    </row>
    <row r="830" customFormat="false" ht="12.75" hidden="false" customHeight="false" outlineLevel="0" collapsed="false">
      <c r="K830" s="48"/>
    </row>
    <row r="831" customFormat="false" ht="12.75" hidden="false" customHeight="false" outlineLevel="0" collapsed="false">
      <c r="K831" s="48"/>
    </row>
    <row r="832" customFormat="false" ht="12.75" hidden="false" customHeight="false" outlineLevel="0" collapsed="false">
      <c r="K832" s="48"/>
    </row>
    <row r="833" customFormat="false" ht="12.75" hidden="false" customHeight="false" outlineLevel="0" collapsed="false">
      <c r="K833" s="48"/>
    </row>
    <row r="834" customFormat="false" ht="12.75" hidden="false" customHeight="false" outlineLevel="0" collapsed="false">
      <c r="K834" s="48"/>
    </row>
    <row r="835" customFormat="false" ht="12.75" hidden="false" customHeight="false" outlineLevel="0" collapsed="false">
      <c r="K835" s="48"/>
    </row>
    <row r="836" customFormat="false" ht="12.75" hidden="false" customHeight="false" outlineLevel="0" collapsed="false">
      <c r="K836" s="48"/>
    </row>
    <row r="837" customFormat="false" ht="12.75" hidden="false" customHeight="false" outlineLevel="0" collapsed="false">
      <c r="K837" s="48"/>
    </row>
    <row r="838" customFormat="false" ht="12.75" hidden="false" customHeight="false" outlineLevel="0" collapsed="false">
      <c r="K838" s="48"/>
    </row>
    <row r="839" customFormat="false" ht="12.75" hidden="false" customHeight="false" outlineLevel="0" collapsed="false">
      <c r="K839" s="48"/>
    </row>
    <row r="840" customFormat="false" ht="12.75" hidden="false" customHeight="false" outlineLevel="0" collapsed="false">
      <c r="K840" s="48"/>
    </row>
    <row r="841" customFormat="false" ht="12.75" hidden="false" customHeight="false" outlineLevel="0" collapsed="false">
      <c r="K841" s="48"/>
    </row>
    <row r="842" customFormat="false" ht="12.75" hidden="false" customHeight="false" outlineLevel="0" collapsed="false">
      <c r="K842" s="48"/>
    </row>
    <row r="843" customFormat="false" ht="12.75" hidden="false" customHeight="false" outlineLevel="0" collapsed="false">
      <c r="K843" s="48"/>
    </row>
    <row r="844" customFormat="false" ht="12.75" hidden="false" customHeight="false" outlineLevel="0" collapsed="false">
      <c r="K844" s="48"/>
    </row>
    <row r="845" customFormat="false" ht="12.75" hidden="false" customHeight="false" outlineLevel="0" collapsed="false">
      <c r="K845" s="48"/>
    </row>
    <row r="846" customFormat="false" ht="12.75" hidden="false" customHeight="false" outlineLevel="0" collapsed="false">
      <c r="K846" s="48"/>
    </row>
    <row r="847" customFormat="false" ht="12.75" hidden="false" customHeight="false" outlineLevel="0" collapsed="false">
      <c r="K847" s="48"/>
    </row>
    <row r="848" customFormat="false" ht="12.75" hidden="false" customHeight="false" outlineLevel="0" collapsed="false">
      <c r="K848" s="48"/>
    </row>
    <row r="849" customFormat="false" ht="12.75" hidden="false" customHeight="false" outlineLevel="0" collapsed="false">
      <c r="K849" s="48"/>
    </row>
    <row r="850" customFormat="false" ht="12.75" hidden="false" customHeight="false" outlineLevel="0" collapsed="false">
      <c r="K850" s="48"/>
    </row>
    <row r="851" customFormat="false" ht="12.75" hidden="false" customHeight="false" outlineLevel="0" collapsed="false">
      <c r="K851" s="48"/>
    </row>
    <row r="852" customFormat="false" ht="12.75" hidden="false" customHeight="false" outlineLevel="0" collapsed="false">
      <c r="K852" s="48"/>
    </row>
    <row r="853" customFormat="false" ht="12.75" hidden="false" customHeight="false" outlineLevel="0" collapsed="false">
      <c r="K853" s="48"/>
    </row>
    <row r="854" customFormat="false" ht="12.75" hidden="false" customHeight="false" outlineLevel="0" collapsed="false">
      <c r="K854" s="48"/>
    </row>
    <row r="855" customFormat="false" ht="12.75" hidden="false" customHeight="false" outlineLevel="0" collapsed="false">
      <c r="K855" s="48"/>
    </row>
    <row r="856" customFormat="false" ht="12.75" hidden="false" customHeight="false" outlineLevel="0" collapsed="false">
      <c r="K856" s="48"/>
    </row>
    <row r="857" customFormat="false" ht="12.75" hidden="false" customHeight="false" outlineLevel="0" collapsed="false">
      <c r="K857" s="48"/>
    </row>
    <row r="858" customFormat="false" ht="12.75" hidden="false" customHeight="false" outlineLevel="0" collapsed="false">
      <c r="K858" s="48"/>
    </row>
    <row r="859" customFormat="false" ht="12.75" hidden="false" customHeight="false" outlineLevel="0" collapsed="false">
      <c r="K859" s="48"/>
    </row>
    <row r="860" customFormat="false" ht="12.75" hidden="false" customHeight="false" outlineLevel="0" collapsed="false">
      <c r="K860" s="48"/>
    </row>
    <row r="861" customFormat="false" ht="12.75" hidden="false" customHeight="false" outlineLevel="0" collapsed="false">
      <c r="K861" s="48"/>
    </row>
    <row r="862" customFormat="false" ht="12.75" hidden="false" customHeight="false" outlineLevel="0" collapsed="false">
      <c r="K862" s="48"/>
    </row>
    <row r="863" customFormat="false" ht="12.75" hidden="false" customHeight="false" outlineLevel="0" collapsed="false">
      <c r="K863" s="48"/>
    </row>
    <row r="864" customFormat="false" ht="12.75" hidden="false" customHeight="false" outlineLevel="0" collapsed="false">
      <c r="K864" s="48"/>
    </row>
    <row r="865" customFormat="false" ht="12.75" hidden="false" customHeight="false" outlineLevel="0" collapsed="false">
      <c r="K865" s="48"/>
    </row>
    <row r="866" customFormat="false" ht="12.75" hidden="false" customHeight="false" outlineLevel="0" collapsed="false">
      <c r="K866" s="48"/>
    </row>
    <row r="867" customFormat="false" ht="12.75" hidden="false" customHeight="false" outlineLevel="0" collapsed="false">
      <c r="K867" s="48"/>
    </row>
    <row r="868" customFormat="false" ht="12.75" hidden="false" customHeight="false" outlineLevel="0" collapsed="false">
      <c r="K868" s="48"/>
    </row>
    <row r="869" customFormat="false" ht="12.75" hidden="false" customHeight="false" outlineLevel="0" collapsed="false">
      <c r="K869" s="48"/>
    </row>
    <row r="870" customFormat="false" ht="12.75" hidden="false" customHeight="false" outlineLevel="0" collapsed="false">
      <c r="K870" s="48"/>
    </row>
    <row r="871" customFormat="false" ht="12.75" hidden="false" customHeight="false" outlineLevel="0" collapsed="false">
      <c r="K871" s="48"/>
    </row>
    <row r="872" customFormat="false" ht="12.75" hidden="false" customHeight="false" outlineLevel="0" collapsed="false">
      <c r="K872" s="48"/>
    </row>
    <row r="873" customFormat="false" ht="12.75" hidden="false" customHeight="false" outlineLevel="0" collapsed="false">
      <c r="K873" s="48"/>
    </row>
    <row r="874" customFormat="false" ht="12.75" hidden="false" customHeight="false" outlineLevel="0" collapsed="false">
      <c r="K874" s="48"/>
    </row>
    <row r="875" customFormat="false" ht="12.75" hidden="false" customHeight="false" outlineLevel="0" collapsed="false">
      <c r="K875" s="48"/>
    </row>
    <row r="876" customFormat="false" ht="12.75" hidden="false" customHeight="false" outlineLevel="0" collapsed="false">
      <c r="K876" s="48"/>
    </row>
    <row r="877" customFormat="false" ht="12.75" hidden="false" customHeight="false" outlineLevel="0" collapsed="false">
      <c r="K877" s="48"/>
    </row>
    <row r="878" customFormat="false" ht="12.75" hidden="false" customHeight="false" outlineLevel="0" collapsed="false">
      <c r="K878" s="48"/>
    </row>
    <row r="879" customFormat="false" ht="12.75" hidden="false" customHeight="false" outlineLevel="0" collapsed="false">
      <c r="K879" s="48"/>
    </row>
    <row r="880" customFormat="false" ht="12.75" hidden="false" customHeight="false" outlineLevel="0" collapsed="false">
      <c r="K880" s="48"/>
    </row>
    <row r="881" customFormat="false" ht="12.75" hidden="false" customHeight="false" outlineLevel="0" collapsed="false">
      <c r="K881" s="48"/>
    </row>
    <row r="882" customFormat="false" ht="12.75" hidden="false" customHeight="false" outlineLevel="0" collapsed="false">
      <c r="K882" s="48"/>
    </row>
    <row r="883" customFormat="false" ht="12.75" hidden="false" customHeight="false" outlineLevel="0" collapsed="false">
      <c r="K883" s="48"/>
    </row>
    <row r="884" customFormat="false" ht="12.75" hidden="false" customHeight="false" outlineLevel="0" collapsed="false">
      <c r="K884" s="48"/>
    </row>
    <row r="885" customFormat="false" ht="12.75" hidden="false" customHeight="false" outlineLevel="0" collapsed="false">
      <c r="K885" s="48"/>
    </row>
    <row r="886" customFormat="false" ht="12.75" hidden="false" customHeight="false" outlineLevel="0" collapsed="false">
      <c r="K886" s="48"/>
    </row>
    <row r="887" customFormat="false" ht="12.75" hidden="false" customHeight="false" outlineLevel="0" collapsed="false">
      <c r="K887" s="48"/>
    </row>
    <row r="888" customFormat="false" ht="12.75" hidden="false" customHeight="false" outlineLevel="0" collapsed="false">
      <c r="K888" s="48"/>
    </row>
    <row r="889" customFormat="false" ht="12.75" hidden="false" customHeight="false" outlineLevel="0" collapsed="false">
      <c r="K889" s="48"/>
    </row>
    <row r="890" customFormat="false" ht="12.75" hidden="false" customHeight="false" outlineLevel="0" collapsed="false">
      <c r="K890" s="48"/>
    </row>
    <row r="891" customFormat="false" ht="12.75" hidden="false" customHeight="false" outlineLevel="0" collapsed="false">
      <c r="K891" s="48"/>
    </row>
    <row r="892" customFormat="false" ht="12.75" hidden="false" customHeight="false" outlineLevel="0" collapsed="false">
      <c r="K892" s="48"/>
    </row>
    <row r="893" customFormat="false" ht="12.75" hidden="false" customHeight="false" outlineLevel="0" collapsed="false">
      <c r="K893" s="48"/>
    </row>
    <row r="894" customFormat="false" ht="12.75" hidden="false" customHeight="false" outlineLevel="0" collapsed="false">
      <c r="K894" s="48"/>
    </row>
    <row r="895" customFormat="false" ht="12.75" hidden="false" customHeight="false" outlineLevel="0" collapsed="false">
      <c r="K895" s="48"/>
    </row>
  </sheetData>
  <mergeCells count="5">
    <mergeCell ref="K1:AD1"/>
    <mergeCell ref="A2:D2"/>
    <mergeCell ref="F2:H2"/>
    <mergeCell ref="K2:T2"/>
    <mergeCell ref="V2:A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1717"/>
  <sheetViews>
    <sheetView showFormulas="false" showGridLines="true" showRowColHeaders="true" showZeros="true" rightToLeft="false" tabSelected="false" showOutlineSymbols="true" defaultGridColor="true" view="normal" topLeftCell="A1052" colorId="64" zoomScale="100" zoomScaleNormal="100" zoomScalePageLayoutView="100" workbookViewId="0">
      <pane xSplit="0" ySplit="495" topLeftCell="BM1" activePane="bottomLeft" state="split"/>
      <selection pane="topLeft" activeCell="A1052" activeCellId="0" sqref="A1052"/>
      <selection pane="bottomLeft" activeCell="J2" activeCellId="0" sqref="J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56"/>
    <col collapsed="false" customWidth="true" hidden="true" outlineLevel="0" max="2" min="2" style="0" width="19.41"/>
    <col collapsed="false" customWidth="true" hidden="true" outlineLevel="0" max="3" min="3" style="0" width="17.42"/>
    <col collapsed="false" customWidth="true" hidden="true" outlineLevel="0" max="5" min="4" style="0" width="20.99"/>
    <col collapsed="false" customWidth="true" hidden="true" outlineLevel="0" max="6" min="6" style="0" width="9.14"/>
    <col collapsed="false" customWidth="true" hidden="false" outlineLevel="0" max="8" min="8" style="0" width="11.28"/>
    <col collapsed="false" customWidth="true" hidden="false" outlineLevel="0" max="9" min="9" style="0" width="12.85"/>
    <col collapsed="false" customWidth="true" hidden="false" outlineLevel="0" max="10" min="10" style="0" width="14.56"/>
  </cols>
  <sheetData>
    <row r="3" customFormat="false" ht="12" hidden="false" customHeight="true" outlineLevel="0" collapsed="false">
      <c r="A3" s="98" t="s">
        <v>10</v>
      </c>
      <c r="B3" s="98" t="s">
        <v>11</v>
      </c>
      <c r="C3" s="98" t="s">
        <v>12</v>
      </c>
      <c r="D3" s="98" t="s">
        <v>13</v>
      </c>
      <c r="E3" s="98" t="s">
        <v>36</v>
      </c>
      <c r="H3" s="98" t="s">
        <v>10</v>
      </c>
      <c r="I3" s="98" t="s">
        <v>11</v>
      </c>
      <c r="J3" s="98" t="s">
        <v>12</v>
      </c>
      <c r="K3" s="98" t="s">
        <v>13</v>
      </c>
    </row>
    <row r="4" customFormat="false" ht="12" hidden="false" customHeight="true" outlineLevel="0" collapsed="false">
      <c r="A4" s="99" t="n">
        <v>36893</v>
      </c>
      <c r="B4" s="100" t="s">
        <v>37</v>
      </c>
      <c r="C4" s="53" t="n">
        <v>-32484080.1598583</v>
      </c>
      <c r="D4" s="53" t="n">
        <v>-73168668.6284832</v>
      </c>
      <c r="E4" s="53" t="n">
        <v>517277024.869263</v>
      </c>
      <c r="H4" s="99" t="n">
        <v>36979</v>
      </c>
      <c r="I4" s="100" t="s">
        <v>38</v>
      </c>
      <c r="J4" s="53" t="n">
        <v>-921668.281518565</v>
      </c>
      <c r="K4" s="101" t="n">
        <v>0</v>
      </c>
    </row>
    <row r="5" customFormat="false" ht="12" hidden="false" customHeight="true" outlineLevel="0" collapsed="false">
      <c r="A5" s="99" t="n">
        <v>36894</v>
      </c>
      <c r="B5" s="100" t="s">
        <v>37</v>
      </c>
      <c r="C5" s="53" t="n">
        <v>-28988682.5778163</v>
      </c>
      <c r="D5" s="53" t="n">
        <v>-6833770.35828703</v>
      </c>
      <c r="E5" s="53" t="n">
        <v>514991015.529268</v>
      </c>
      <c r="H5" s="99" t="n">
        <v>36980</v>
      </c>
      <c r="I5" s="100" t="s">
        <v>38</v>
      </c>
      <c r="J5" s="53" t="n">
        <v>-941977.035204835</v>
      </c>
      <c r="K5" s="101" t="n">
        <v>0</v>
      </c>
    </row>
    <row r="6" customFormat="false" ht="12" hidden="false" customHeight="true" outlineLevel="0" collapsed="false">
      <c r="A6" s="99" t="n">
        <v>36895</v>
      </c>
      <c r="B6" s="100" t="s">
        <v>37</v>
      </c>
      <c r="C6" s="53" t="n">
        <v>-30298528.6734239</v>
      </c>
      <c r="D6" s="53" t="n">
        <v>28577982.1404637</v>
      </c>
      <c r="E6" s="53" t="n">
        <v>541926923.837336</v>
      </c>
      <c r="H6" s="99" t="n">
        <v>36981</v>
      </c>
      <c r="I6" s="100" t="s">
        <v>38</v>
      </c>
      <c r="J6" s="53" t="n">
        <v>0</v>
      </c>
      <c r="K6" s="101" t="n">
        <v>0</v>
      </c>
    </row>
    <row r="7" customFormat="false" ht="12" hidden="false" customHeight="true" outlineLevel="0" collapsed="false">
      <c r="A7" s="99" t="n">
        <v>36896</v>
      </c>
      <c r="B7" s="100" t="s">
        <v>37</v>
      </c>
      <c r="C7" s="53" t="n">
        <v>-35232337.2440587</v>
      </c>
      <c r="D7" s="53" t="n">
        <v>25485362.111536</v>
      </c>
      <c r="E7" s="53" t="n">
        <v>534361402.506042</v>
      </c>
      <c r="H7" s="99" t="n">
        <v>36983</v>
      </c>
      <c r="I7" s="100" t="s">
        <v>38</v>
      </c>
      <c r="J7" s="53" t="n">
        <v>-581360.814110654</v>
      </c>
      <c r="K7" s="101" t="n">
        <v>0</v>
      </c>
    </row>
    <row r="8" customFormat="false" ht="12" hidden="false" customHeight="true" outlineLevel="0" collapsed="false">
      <c r="A8" s="99" t="n">
        <v>36899</v>
      </c>
      <c r="B8" s="100" t="s">
        <v>37</v>
      </c>
      <c r="C8" s="53" t="n">
        <v>-43904499.3423928</v>
      </c>
      <c r="D8" s="53" t="n">
        <v>19508067.5871191</v>
      </c>
      <c r="E8" s="53" t="n">
        <v>562167295.621854</v>
      </c>
      <c r="H8" s="99" t="n">
        <v>36984</v>
      </c>
      <c r="I8" s="100" t="s">
        <v>38</v>
      </c>
      <c r="J8" s="53" t="n">
        <v>-451352.810329264</v>
      </c>
      <c r="K8" s="101" t="n">
        <v>0</v>
      </c>
    </row>
    <row r="9" customFormat="false" ht="12" hidden="false" customHeight="true" outlineLevel="0" collapsed="false">
      <c r="A9" s="99" t="n">
        <v>36900</v>
      </c>
      <c r="B9" s="100" t="s">
        <v>37</v>
      </c>
      <c r="C9" s="53" t="n">
        <v>-39466889.3399842</v>
      </c>
      <c r="D9" s="53" t="n">
        <v>14447441.3690563</v>
      </c>
      <c r="E9" s="53" t="n">
        <v>594381814.955321</v>
      </c>
      <c r="H9" s="99" t="n">
        <v>36985</v>
      </c>
      <c r="I9" s="100" t="s">
        <v>38</v>
      </c>
      <c r="J9" s="53" t="n">
        <v>-116439.63443753</v>
      </c>
      <c r="K9" s="101" t="n">
        <v>0</v>
      </c>
    </row>
    <row r="10" customFormat="false" ht="12" hidden="false" customHeight="true" outlineLevel="0" collapsed="false">
      <c r="A10" s="99" t="n">
        <v>36901</v>
      </c>
      <c r="B10" s="100" t="s">
        <v>37</v>
      </c>
      <c r="C10" s="53" t="n">
        <v>-42368723.003785</v>
      </c>
      <c r="D10" s="53" t="n">
        <v>415305697.155466</v>
      </c>
      <c r="E10" s="53" t="n">
        <v>910491572.274487</v>
      </c>
      <c r="H10" s="99" t="n">
        <v>36986</v>
      </c>
      <c r="I10" s="100" t="s">
        <v>38</v>
      </c>
      <c r="J10" s="53" t="n">
        <v>-1237350.28031263</v>
      </c>
      <c r="K10" s="101" t="n">
        <v>0</v>
      </c>
    </row>
    <row r="11" customFormat="false" ht="12" hidden="false" customHeight="true" outlineLevel="0" collapsed="false">
      <c r="A11" s="99" t="n">
        <v>36902</v>
      </c>
      <c r="B11" s="100" t="s">
        <v>37</v>
      </c>
      <c r="C11" s="53" t="n">
        <v>-44181472.6741014</v>
      </c>
      <c r="D11" s="53" t="n">
        <v>272732283.664534</v>
      </c>
      <c r="E11" s="53" t="n">
        <v>1186261971.26602</v>
      </c>
      <c r="H11" s="99" t="n">
        <v>36987</v>
      </c>
      <c r="I11" s="100" t="s">
        <v>38</v>
      </c>
      <c r="J11" s="53" t="n">
        <v>-1623670.24772072</v>
      </c>
      <c r="K11" s="101" t="n">
        <v>0</v>
      </c>
    </row>
    <row r="12" customFormat="false" ht="12" hidden="false" customHeight="true" outlineLevel="0" collapsed="false">
      <c r="A12" s="99" t="n">
        <v>36903</v>
      </c>
      <c r="B12" s="100" t="s">
        <v>37</v>
      </c>
      <c r="C12" s="53" t="n">
        <v>-37950053.2360572</v>
      </c>
      <c r="D12" s="53" t="n">
        <v>-5901957.62361576</v>
      </c>
      <c r="E12" s="53" t="n">
        <v>1177751056.47701</v>
      </c>
      <c r="H12" s="99" t="n">
        <v>36990</v>
      </c>
      <c r="I12" s="100" t="s">
        <v>38</v>
      </c>
      <c r="J12" s="53" t="n">
        <v>-1602804.17631542</v>
      </c>
      <c r="K12" s="101" t="n">
        <v>0</v>
      </c>
    </row>
    <row r="13" customFormat="false" ht="12" hidden="false" customHeight="true" outlineLevel="0" collapsed="false">
      <c r="A13" s="99" t="n">
        <v>36906</v>
      </c>
      <c r="B13" s="100" t="s">
        <v>37</v>
      </c>
      <c r="C13" s="53" t="n">
        <v>0</v>
      </c>
      <c r="D13" s="53" t="n">
        <v>0</v>
      </c>
      <c r="E13" s="53" t="n">
        <v>0</v>
      </c>
      <c r="H13" s="99" t="n">
        <v>36991</v>
      </c>
      <c r="I13" s="100" t="s">
        <v>38</v>
      </c>
      <c r="J13" s="53" t="n">
        <v>-1679014.70290886</v>
      </c>
      <c r="K13" s="101" t="n">
        <v>0</v>
      </c>
    </row>
    <row r="14" customFormat="false" ht="12" hidden="false" customHeight="true" outlineLevel="0" collapsed="false">
      <c r="A14" s="99" t="n">
        <v>36907</v>
      </c>
      <c r="B14" s="100" t="s">
        <v>37</v>
      </c>
      <c r="C14" s="53" t="n">
        <v>-37625113.2501522</v>
      </c>
      <c r="D14" s="53" t="n">
        <v>-6544098.74449118</v>
      </c>
      <c r="E14" s="53" t="n">
        <v>1172316124.04016</v>
      </c>
      <c r="H14" s="99" t="n">
        <v>36992</v>
      </c>
      <c r="I14" s="100" t="s">
        <v>38</v>
      </c>
      <c r="J14" s="53" t="n">
        <v>-1517961.78901785</v>
      </c>
      <c r="K14" s="101" t="n">
        <v>0</v>
      </c>
    </row>
    <row r="15" customFormat="false" ht="12" hidden="false" customHeight="true" outlineLevel="0" collapsed="false">
      <c r="A15" s="99" t="n">
        <v>36908</v>
      </c>
      <c r="B15" s="100" t="s">
        <v>37</v>
      </c>
      <c r="C15" s="53" t="n">
        <v>-36554140.9631324</v>
      </c>
      <c r="D15" s="53" t="n">
        <v>-23056002.835366</v>
      </c>
      <c r="E15" s="53" t="n">
        <v>1134046728.22711</v>
      </c>
      <c r="H15" s="99" t="n">
        <v>36993</v>
      </c>
      <c r="I15" s="100" t="s">
        <v>38</v>
      </c>
      <c r="J15" s="53" t="n">
        <v>-1541836.38577917</v>
      </c>
      <c r="K15" s="101" t="n">
        <v>0</v>
      </c>
    </row>
    <row r="16" customFormat="false" ht="12" hidden="false" customHeight="true" outlineLevel="0" collapsed="false">
      <c r="A16" s="99" t="n">
        <v>36909</v>
      </c>
      <c r="B16" s="100" t="s">
        <v>37</v>
      </c>
      <c r="C16" s="53" t="n">
        <v>-33854043.352391</v>
      </c>
      <c r="D16" s="53" t="n">
        <v>30367682.5899256</v>
      </c>
      <c r="E16" s="53" t="n">
        <v>1176489354.448</v>
      </c>
      <c r="H16" s="99" t="n">
        <v>36997</v>
      </c>
      <c r="I16" s="100" t="s">
        <v>38</v>
      </c>
      <c r="J16" s="53" t="n">
        <v>-1503825.44383759</v>
      </c>
      <c r="K16" s="101" t="n">
        <v>0</v>
      </c>
    </row>
    <row r="17" customFormat="false" ht="12" hidden="false" customHeight="true" outlineLevel="0" collapsed="false">
      <c r="A17" s="99" t="n">
        <v>36910</v>
      </c>
      <c r="B17" s="100" t="s">
        <v>37</v>
      </c>
      <c r="C17" s="53" t="n">
        <v>-34736683.1699235</v>
      </c>
      <c r="D17" s="53" t="n">
        <v>4142858.79104735</v>
      </c>
      <c r="E17" s="53" t="n">
        <v>1180119830.90763</v>
      </c>
      <c r="H17" s="99" t="n">
        <v>36998</v>
      </c>
      <c r="I17" s="100" t="s">
        <v>38</v>
      </c>
      <c r="J17" s="53" t="n">
        <v>-1431433.45734812</v>
      </c>
      <c r="K17" s="101" t="n">
        <v>0</v>
      </c>
    </row>
    <row r="18" customFormat="false" ht="12" hidden="false" customHeight="true" outlineLevel="0" collapsed="false">
      <c r="A18" s="99" t="n">
        <v>36913</v>
      </c>
      <c r="B18" s="100" t="s">
        <v>37</v>
      </c>
      <c r="C18" s="53" t="n">
        <v>-35210061.6511707</v>
      </c>
      <c r="D18" s="53" t="n">
        <v>27600291.7761821</v>
      </c>
      <c r="E18" s="53" t="n">
        <v>1201469347.33359</v>
      </c>
      <c r="H18" s="99" t="n">
        <v>36999</v>
      </c>
      <c r="I18" s="100" t="s">
        <v>38</v>
      </c>
      <c r="J18" s="53" t="n">
        <v>-1284054.82360553</v>
      </c>
      <c r="K18" s="101" t="n">
        <v>0</v>
      </c>
    </row>
    <row r="19" customFormat="false" ht="12" hidden="false" customHeight="true" outlineLevel="0" collapsed="false">
      <c r="A19" s="99" t="n">
        <v>36914</v>
      </c>
      <c r="B19" s="100" t="s">
        <v>37</v>
      </c>
      <c r="C19" s="53" t="n">
        <v>-37125322.3679804</v>
      </c>
      <c r="D19" s="53" t="n">
        <v>811557.974461231</v>
      </c>
      <c r="E19" s="53" t="n">
        <v>1219728875.27738</v>
      </c>
      <c r="H19" s="99" t="n">
        <v>37000</v>
      </c>
      <c r="I19" s="100" t="s">
        <v>38</v>
      </c>
      <c r="J19" s="53" t="n">
        <v>-264753.31984792</v>
      </c>
      <c r="K19" s="101" t="n">
        <v>0</v>
      </c>
    </row>
    <row r="20" customFormat="false" ht="12" hidden="false" customHeight="true" outlineLevel="0" collapsed="false">
      <c r="A20" s="99" t="n">
        <v>36915</v>
      </c>
      <c r="B20" s="100" t="s">
        <v>37</v>
      </c>
      <c r="C20" s="53" t="n">
        <v>-34143353.4031947</v>
      </c>
      <c r="D20" s="53" t="n">
        <v>11421547.1920526</v>
      </c>
      <c r="E20" s="53" t="n">
        <v>1231368060.40065</v>
      </c>
      <c r="H20" s="99" t="n">
        <v>37001</v>
      </c>
      <c r="I20" s="100" t="s">
        <v>38</v>
      </c>
      <c r="J20" s="53" t="n">
        <v>-320477.726026771</v>
      </c>
      <c r="K20" s="101" t="n">
        <v>0</v>
      </c>
    </row>
    <row r="21" customFormat="false" ht="12" hidden="false" customHeight="true" outlineLevel="0" collapsed="false">
      <c r="A21" s="99" t="n">
        <v>36916</v>
      </c>
      <c r="B21" s="100" t="s">
        <v>37</v>
      </c>
      <c r="C21" s="53" t="n">
        <v>-35027285.1530597</v>
      </c>
      <c r="D21" s="53" t="n">
        <v>2625105.09592283</v>
      </c>
      <c r="E21" s="53" t="n">
        <v>1236589922.54389</v>
      </c>
      <c r="H21" s="99" t="n">
        <v>37004</v>
      </c>
      <c r="I21" s="100" t="s">
        <v>38</v>
      </c>
      <c r="J21" s="53" t="n">
        <v>-257391.691138182</v>
      </c>
      <c r="K21" s="101" t="n">
        <v>0</v>
      </c>
    </row>
    <row r="22" customFormat="false" ht="12" hidden="false" customHeight="true" outlineLevel="0" collapsed="false">
      <c r="A22" s="99" t="n">
        <v>36917</v>
      </c>
      <c r="B22" s="100" t="s">
        <v>37</v>
      </c>
      <c r="C22" s="53" t="n">
        <v>-33884706.0232132</v>
      </c>
      <c r="D22" s="53" t="n">
        <v>10819739.1332594</v>
      </c>
      <c r="E22" s="53" t="n">
        <v>1247200891.3054</v>
      </c>
      <c r="H22" s="99" t="n">
        <v>37005</v>
      </c>
      <c r="I22" s="100" t="s">
        <v>38</v>
      </c>
      <c r="J22" s="53" t="n">
        <v>-678728.675005732</v>
      </c>
      <c r="K22" s="101" t="n">
        <v>0</v>
      </c>
    </row>
    <row r="23" customFormat="false" ht="12" hidden="false" customHeight="true" outlineLevel="0" collapsed="false">
      <c r="A23" s="99" t="n">
        <v>36920</v>
      </c>
      <c r="B23" s="100" t="s">
        <v>37</v>
      </c>
      <c r="C23" s="53" t="n">
        <v>-29627882.6230478</v>
      </c>
      <c r="D23" s="53" t="n">
        <v>-1046580.63991197</v>
      </c>
      <c r="E23" s="53" t="n">
        <v>1271334009.75047</v>
      </c>
      <c r="H23" s="99" t="n">
        <v>37006</v>
      </c>
      <c r="I23" s="100" t="s">
        <v>38</v>
      </c>
      <c r="J23" s="53" t="n">
        <v>-720000.929081146</v>
      </c>
      <c r="K23" s="101" t="n">
        <v>0</v>
      </c>
    </row>
    <row r="24" customFormat="false" ht="12" hidden="false" customHeight="true" outlineLevel="0" collapsed="false">
      <c r="A24" s="99" t="n">
        <v>36921</v>
      </c>
      <c r="B24" s="100" t="s">
        <v>37</v>
      </c>
      <c r="C24" s="53" t="n">
        <v>-40503331.0638262</v>
      </c>
      <c r="D24" s="53" t="n">
        <v>7981470.22780678</v>
      </c>
      <c r="E24" s="53" t="n">
        <v>1321478434.53677</v>
      </c>
      <c r="H24" s="99" t="n">
        <v>37007</v>
      </c>
      <c r="I24" s="100" t="s">
        <v>38</v>
      </c>
      <c r="J24" s="53" t="n">
        <v>-852286.588842234</v>
      </c>
      <c r="K24" s="101" t="n">
        <v>0</v>
      </c>
    </row>
    <row r="25" customFormat="false" ht="12" hidden="false" customHeight="true" outlineLevel="0" collapsed="false">
      <c r="A25" s="99" t="n">
        <v>36922</v>
      </c>
      <c r="B25" s="100" t="s">
        <v>37</v>
      </c>
      <c r="C25" s="53" t="n">
        <v>-41747136.7435581</v>
      </c>
      <c r="D25" s="53" t="n">
        <v>16468850.6849168</v>
      </c>
      <c r="E25" s="53" t="n">
        <v>1348581753.02337</v>
      </c>
      <c r="H25" s="99" t="n">
        <v>37008</v>
      </c>
      <c r="I25" s="100" t="s">
        <v>38</v>
      </c>
      <c r="J25" s="53" t="n">
        <v>-1071150.27265708</v>
      </c>
      <c r="K25" s="101" t="n">
        <v>0</v>
      </c>
    </row>
    <row r="26" customFormat="false" ht="12" hidden="false" customHeight="true" outlineLevel="0" collapsed="false">
      <c r="A26" s="99" t="n">
        <v>36923</v>
      </c>
      <c r="B26" s="100" t="s">
        <v>37</v>
      </c>
      <c r="C26" s="53" t="n">
        <v>-43977380.0702623</v>
      </c>
      <c r="D26" s="53" t="n">
        <v>22679046.6924256</v>
      </c>
      <c r="E26" s="53" t="n">
        <v>1375242887.45741</v>
      </c>
      <c r="H26" s="99" t="n">
        <v>37011</v>
      </c>
      <c r="I26" s="100" t="s">
        <v>38</v>
      </c>
      <c r="J26" s="53" t="n">
        <v>-1063523.49231788</v>
      </c>
      <c r="K26" s="101" t="n">
        <v>0</v>
      </c>
    </row>
    <row r="27" customFormat="false" ht="12" hidden="false" customHeight="true" outlineLevel="0" collapsed="false">
      <c r="A27" s="99" t="n">
        <v>36924</v>
      </c>
      <c r="B27" s="100" t="s">
        <v>37</v>
      </c>
      <c r="C27" s="53" t="n">
        <v>-42786524.2252608</v>
      </c>
      <c r="D27" s="53" t="n">
        <v>-32064428.4481046</v>
      </c>
      <c r="E27" s="53" t="n">
        <v>1349213007.22353</v>
      </c>
      <c r="H27" s="99" t="n">
        <v>37012</v>
      </c>
      <c r="I27" s="100" t="s">
        <v>38</v>
      </c>
      <c r="J27" s="53" t="n">
        <v>-454487.095584488</v>
      </c>
      <c r="K27" s="101" t="n">
        <v>0</v>
      </c>
    </row>
    <row r="28" customFormat="false" ht="12" hidden="false" customHeight="true" outlineLevel="0" collapsed="false">
      <c r="A28" s="99" t="n">
        <v>36927</v>
      </c>
      <c r="B28" s="100" t="s">
        <v>37</v>
      </c>
      <c r="C28" s="53" t="n">
        <v>-46497095.0548915</v>
      </c>
      <c r="D28" s="53" t="n">
        <v>-29462426.033938</v>
      </c>
      <c r="E28" s="53" t="n">
        <v>1309460771.86216</v>
      </c>
      <c r="H28" s="99" t="n">
        <v>37013</v>
      </c>
      <c r="I28" s="100" t="s">
        <v>38</v>
      </c>
      <c r="J28" s="53" t="n">
        <v>-365863.159656431</v>
      </c>
      <c r="K28" s="101" t="n">
        <v>0</v>
      </c>
    </row>
    <row r="29" customFormat="false" ht="12" hidden="false" customHeight="true" outlineLevel="0" collapsed="false">
      <c r="A29" s="99" t="n">
        <v>36928</v>
      </c>
      <c r="B29" s="100" t="s">
        <v>37</v>
      </c>
      <c r="C29" s="53" t="n">
        <v>-47399521.1715712</v>
      </c>
      <c r="D29" s="53" t="n">
        <v>-10092289.5816655</v>
      </c>
      <c r="E29" s="53" t="n">
        <v>1314893459.24251</v>
      </c>
      <c r="H29" s="99" t="n">
        <v>37014</v>
      </c>
      <c r="I29" s="100" t="s">
        <v>38</v>
      </c>
      <c r="J29" s="53" t="n">
        <v>-442804.592261376</v>
      </c>
      <c r="K29" s="101" t="n">
        <v>0</v>
      </c>
    </row>
    <row r="30" customFormat="false" ht="12" hidden="false" customHeight="true" outlineLevel="0" collapsed="false">
      <c r="A30" s="99" t="n">
        <v>36929</v>
      </c>
      <c r="B30" s="100" t="s">
        <v>37</v>
      </c>
      <c r="C30" s="53" t="n">
        <v>-43894394.5191175</v>
      </c>
      <c r="D30" s="53" t="n">
        <v>-89983414.2015493</v>
      </c>
      <c r="E30" s="53" t="n">
        <v>1223359034.88696</v>
      </c>
      <c r="H30" s="99" t="n">
        <v>37015</v>
      </c>
      <c r="I30" s="100" t="s">
        <v>38</v>
      </c>
      <c r="J30" s="53" t="n">
        <v>-424416.186955675</v>
      </c>
      <c r="K30" s="101" t="n">
        <v>0</v>
      </c>
    </row>
    <row r="31" customFormat="false" ht="12" hidden="false" customHeight="true" outlineLevel="0" collapsed="false">
      <c r="A31" s="99" t="n">
        <v>36930</v>
      </c>
      <c r="B31" s="100" t="s">
        <v>37</v>
      </c>
      <c r="C31" s="53" t="n">
        <v>-36567777.1371475</v>
      </c>
      <c r="D31" s="53" t="n">
        <v>14158088.6532847</v>
      </c>
      <c r="E31" s="53" t="n">
        <v>1286329441.58638</v>
      </c>
      <c r="H31" s="99" t="n">
        <v>37018</v>
      </c>
      <c r="I31" s="100" t="s">
        <v>38</v>
      </c>
      <c r="J31" s="53" t="n">
        <v>-394507.87185465</v>
      </c>
      <c r="K31" s="101" t="n">
        <v>0</v>
      </c>
    </row>
    <row r="32" customFormat="false" ht="12" hidden="false" customHeight="true" outlineLevel="0" collapsed="false">
      <c r="A32" s="99" t="n">
        <v>36931</v>
      </c>
      <c r="B32" s="100" t="s">
        <v>37</v>
      </c>
      <c r="C32" s="53" t="n">
        <v>-36039483.7187413</v>
      </c>
      <c r="D32" s="53" t="n">
        <v>6437889.66609844</v>
      </c>
      <c r="E32" s="53" t="n">
        <v>1095677969.38849</v>
      </c>
      <c r="H32" s="99" t="n">
        <v>37019</v>
      </c>
      <c r="I32" s="100" t="s">
        <v>38</v>
      </c>
      <c r="J32" s="53" t="n">
        <v>-308930.61231826</v>
      </c>
      <c r="K32" s="101" t="n">
        <v>0</v>
      </c>
    </row>
    <row r="33" customFormat="false" ht="12" hidden="false" customHeight="true" outlineLevel="0" collapsed="false">
      <c r="A33" s="99" t="n">
        <v>36934</v>
      </c>
      <c r="B33" s="100" t="s">
        <v>37</v>
      </c>
      <c r="C33" s="53" t="n">
        <v>-37989107.4374572</v>
      </c>
      <c r="D33" s="53" t="n">
        <v>-7432164.93532983</v>
      </c>
      <c r="E33" s="53" t="n">
        <v>1103689326.96846</v>
      </c>
      <c r="H33" s="99" t="n">
        <v>37020</v>
      </c>
      <c r="I33" s="100" t="s">
        <v>38</v>
      </c>
      <c r="J33" s="53" t="n">
        <v>-216207.023826619</v>
      </c>
      <c r="K33" s="101" t="n">
        <v>0</v>
      </c>
    </row>
    <row r="34" customFormat="false" ht="12" hidden="false" customHeight="true" outlineLevel="0" collapsed="false">
      <c r="A34" s="99" t="n">
        <v>36935</v>
      </c>
      <c r="B34" s="100" t="s">
        <v>37</v>
      </c>
      <c r="C34" s="53" t="n">
        <v>-36212048.8180058</v>
      </c>
      <c r="D34" s="53" t="n">
        <v>10329344.2793245</v>
      </c>
      <c r="E34" s="53" t="n">
        <v>1117605706.11201</v>
      </c>
      <c r="H34" s="99" t="n">
        <v>37021</v>
      </c>
      <c r="I34" s="100" t="s">
        <v>38</v>
      </c>
      <c r="J34" s="53" t="n">
        <v>-119927.247828631</v>
      </c>
      <c r="K34" s="101" t="n">
        <v>0</v>
      </c>
    </row>
    <row r="35" customFormat="false" ht="12" hidden="false" customHeight="true" outlineLevel="0" collapsed="false">
      <c r="A35" s="99" t="n">
        <v>36936</v>
      </c>
      <c r="B35" s="100" t="s">
        <v>37</v>
      </c>
      <c r="C35" s="53" t="n">
        <v>-35488980.6035161</v>
      </c>
      <c r="D35" s="53" t="n">
        <v>11215320.3738264</v>
      </c>
      <c r="E35" s="53" t="n">
        <v>1112060075.9465</v>
      </c>
      <c r="H35" s="99" t="n">
        <v>37022</v>
      </c>
      <c r="I35" s="100" t="s">
        <v>38</v>
      </c>
      <c r="J35" s="53" t="n">
        <v>-102746.207422261</v>
      </c>
      <c r="K35" s="101" t="n">
        <v>0</v>
      </c>
    </row>
    <row r="36" customFormat="false" ht="12" hidden="false" customHeight="true" outlineLevel="0" collapsed="false">
      <c r="A36" s="99" t="n">
        <v>36937</v>
      </c>
      <c r="B36" s="100" t="s">
        <v>37</v>
      </c>
      <c r="C36" s="53" t="n">
        <v>-27892811.7563883</v>
      </c>
      <c r="D36" s="53" t="n">
        <v>-9132139.6340971</v>
      </c>
      <c r="E36" s="53" t="n">
        <v>1091423349.09977</v>
      </c>
      <c r="H36" s="99" t="n">
        <v>37025</v>
      </c>
      <c r="I36" s="100" t="s">
        <v>38</v>
      </c>
      <c r="J36" s="53" t="n">
        <v>-122035.190170745</v>
      </c>
      <c r="K36" s="101" t="n">
        <v>0</v>
      </c>
    </row>
    <row r="37" customFormat="false" ht="12" hidden="false" customHeight="true" outlineLevel="0" collapsed="false">
      <c r="A37" s="99" t="n">
        <v>36938</v>
      </c>
      <c r="B37" s="100" t="s">
        <v>37</v>
      </c>
      <c r="C37" s="53" t="n">
        <v>-32054034.5311902</v>
      </c>
      <c r="D37" s="53" t="n">
        <v>5235892.66900972</v>
      </c>
      <c r="E37" s="53" t="n">
        <v>1091517016.93661</v>
      </c>
      <c r="H37" s="99" t="n">
        <v>37026</v>
      </c>
      <c r="I37" s="100" t="s">
        <v>38</v>
      </c>
      <c r="J37" s="53" t="n">
        <v>-238739.711333349</v>
      </c>
      <c r="K37" s="101" t="n">
        <v>0</v>
      </c>
    </row>
    <row r="38" customFormat="false" ht="12" hidden="false" customHeight="true" outlineLevel="0" collapsed="false">
      <c r="A38" s="99" t="n">
        <v>36941</v>
      </c>
      <c r="B38" s="100" t="s">
        <v>37</v>
      </c>
      <c r="C38" s="53" t="n">
        <v>0</v>
      </c>
      <c r="D38" s="53" t="n">
        <v>0</v>
      </c>
      <c r="E38" s="53" t="n">
        <v>0</v>
      </c>
      <c r="H38" s="99" t="n">
        <v>37027</v>
      </c>
      <c r="I38" s="100" t="s">
        <v>38</v>
      </c>
      <c r="J38" s="53" t="n">
        <v>-111201.938211003</v>
      </c>
      <c r="K38" s="101" t="n">
        <v>0</v>
      </c>
    </row>
    <row r="39" customFormat="false" ht="12" hidden="false" customHeight="true" outlineLevel="0" collapsed="false">
      <c r="A39" s="99" t="n">
        <v>36942</v>
      </c>
      <c r="B39" s="100" t="s">
        <v>37</v>
      </c>
      <c r="C39" s="53" t="n">
        <v>-32699563.7691772</v>
      </c>
      <c r="D39" s="53" t="n">
        <v>-20479746.9341494</v>
      </c>
      <c r="E39" s="53" t="n">
        <v>1043186725.9792</v>
      </c>
      <c r="H39" s="99" t="n">
        <v>37028</v>
      </c>
      <c r="I39" s="100" t="s">
        <v>38</v>
      </c>
      <c r="J39" s="53" t="n">
        <v>-117327.105726896</v>
      </c>
      <c r="K39" s="101" t="n">
        <v>0</v>
      </c>
    </row>
    <row r="40" customFormat="false" ht="12" hidden="false" customHeight="true" outlineLevel="0" collapsed="false">
      <c r="A40" s="99" t="n">
        <v>36943</v>
      </c>
      <c r="B40" s="100" t="s">
        <v>37</v>
      </c>
      <c r="C40" s="53" t="n">
        <v>-25647690.1705105</v>
      </c>
      <c r="D40" s="53" t="n">
        <v>-6688990.10726113</v>
      </c>
      <c r="E40" s="53" t="n">
        <v>1036182822.25856</v>
      </c>
      <c r="H40" s="99" t="n">
        <v>37029</v>
      </c>
      <c r="I40" s="100" t="s">
        <v>38</v>
      </c>
      <c r="J40" s="53" t="n">
        <v>-389219.209130138</v>
      </c>
      <c r="K40" s="101" t="n">
        <v>0</v>
      </c>
    </row>
    <row r="41" customFormat="false" ht="12" hidden="false" customHeight="true" outlineLevel="0" collapsed="false">
      <c r="A41" s="99" t="n">
        <v>36944</v>
      </c>
      <c r="B41" s="100" t="s">
        <v>37</v>
      </c>
      <c r="C41" s="53" t="n">
        <v>-28397400.920978</v>
      </c>
      <c r="D41" s="53" t="n">
        <v>-12054281.0687616</v>
      </c>
      <c r="E41" s="53" t="n">
        <v>1020249708.26592</v>
      </c>
      <c r="H41" s="99" t="n">
        <v>37032</v>
      </c>
      <c r="I41" s="100" t="s">
        <v>38</v>
      </c>
      <c r="J41" s="53" t="n">
        <v>-434668.446923562</v>
      </c>
      <c r="K41" s="101" t="n">
        <v>0</v>
      </c>
    </row>
    <row r="42" customFormat="false" ht="12" hidden="false" customHeight="true" outlineLevel="0" collapsed="false">
      <c r="A42" s="99" t="n">
        <v>36945</v>
      </c>
      <c r="B42" s="100" t="s">
        <v>37</v>
      </c>
      <c r="C42" s="53" t="n">
        <v>-27875399.5636796</v>
      </c>
      <c r="D42" s="53" t="n">
        <v>5476651.43971576</v>
      </c>
      <c r="E42" s="53" t="n">
        <v>1027609525.24644</v>
      </c>
      <c r="H42" s="99" t="n">
        <v>37033</v>
      </c>
      <c r="I42" s="100" t="s">
        <v>38</v>
      </c>
      <c r="J42" s="53" t="n">
        <v>-202326.960417413</v>
      </c>
      <c r="K42" s="101" t="n">
        <v>0</v>
      </c>
    </row>
    <row r="43" customFormat="false" ht="12" hidden="false" customHeight="true" outlineLevel="0" collapsed="false">
      <c r="A43" s="99" t="n">
        <v>36948</v>
      </c>
      <c r="B43" s="100" t="s">
        <v>37</v>
      </c>
      <c r="C43" s="53" t="n">
        <v>-27692581.3556031</v>
      </c>
      <c r="D43" s="53" t="n">
        <v>-10573846.8282568</v>
      </c>
      <c r="E43" s="53" t="n">
        <v>1015925355.40468</v>
      </c>
      <c r="H43" s="99" t="n">
        <v>37034</v>
      </c>
      <c r="I43" s="100" t="s">
        <v>38</v>
      </c>
      <c r="J43" s="53" t="n">
        <v>-459691.814044366</v>
      </c>
      <c r="K43" s="101" t="n">
        <v>0</v>
      </c>
    </row>
    <row r="44" customFormat="false" ht="12" hidden="false" customHeight="true" outlineLevel="0" collapsed="false">
      <c r="A44" s="99" t="n">
        <v>36949</v>
      </c>
      <c r="B44" s="100" t="s">
        <v>37</v>
      </c>
      <c r="C44" s="53" t="n">
        <v>-29507879.944138</v>
      </c>
      <c r="D44" s="53" t="n">
        <v>4088782.32222987</v>
      </c>
      <c r="E44" s="53" t="n">
        <v>983728964.139678</v>
      </c>
      <c r="H44" s="99" t="n">
        <v>37035</v>
      </c>
      <c r="I44" s="100" t="s">
        <v>38</v>
      </c>
      <c r="J44" s="53" t="n">
        <v>-290873.694154481</v>
      </c>
      <c r="K44" s="101" t="n">
        <v>0</v>
      </c>
    </row>
    <row r="45" customFormat="false" ht="12" hidden="false" customHeight="true" outlineLevel="0" collapsed="false">
      <c r="A45" s="99" t="n">
        <v>36950</v>
      </c>
      <c r="B45" s="100" t="s">
        <v>37</v>
      </c>
      <c r="C45" s="53" t="n">
        <v>-32777979.5537843</v>
      </c>
      <c r="D45" s="53" t="n">
        <v>-2327208.42550895</v>
      </c>
      <c r="E45" s="53" t="n">
        <v>982768667.885409</v>
      </c>
      <c r="H45" s="99" t="n">
        <v>37036</v>
      </c>
      <c r="I45" s="100" t="s">
        <v>38</v>
      </c>
      <c r="J45" s="53" t="n">
        <v>-805232.147420091</v>
      </c>
      <c r="K45" s="101" t="n">
        <v>0</v>
      </c>
    </row>
    <row r="46" customFormat="false" ht="12" hidden="false" customHeight="true" outlineLevel="0" collapsed="false">
      <c r="A46" s="99" t="n">
        <v>36951</v>
      </c>
      <c r="B46" s="100" t="s">
        <v>37</v>
      </c>
      <c r="C46" s="53" t="n">
        <v>-30922188.9561089</v>
      </c>
      <c r="D46" s="53" t="n">
        <v>14373585.2646603</v>
      </c>
      <c r="E46" s="53" t="n">
        <v>1031527882.05949</v>
      </c>
      <c r="H46" s="99" t="n">
        <v>37039</v>
      </c>
      <c r="I46" s="100" t="s">
        <v>38</v>
      </c>
      <c r="J46" s="53" t="n">
        <v>0</v>
      </c>
      <c r="K46" s="101" t="n">
        <v>0</v>
      </c>
    </row>
    <row r="47" customFormat="false" ht="12" hidden="false" customHeight="true" outlineLevel="0" collapsed="false">
      <c r="A47" s="99" t="n">
        <v>36952</v>
      </c>
      <c r="B47" s="100" t="s">
        <v>37</v>
      </c>
      <c r="C47" s="53" t="n">
        <v>-29256761.3860975</v>
      </c>
      <c r="D47" s="53" t="n">
        <v>6154657.65293973</v>
      </c>
      <c r="E47" s="53" t="n">
        <v>1038828923.90111</v>
      </c>
      <c r="H47" s="99" t="n">
        <v>37040</v>
      </c>
      <c r="I47" s="100" t="s">
        <v>38</v>
      </c>
      <c r="J47" s="53" t="n">
        <v>-667440.252166019</v>
      </c>
      <c r="K47" s="101" t="n">
        <v>0</v>
      </c>
    </row>
    <row r="48" customFormat="false" ht="12" hidden="false" customHeight="true" outlineLevel="0" collapsed="false">
      <c r="A48" s="99" t="n">
        <v>36955</v>
      </c>
      <c r="B48" s="100" t="s">
        <v>37</v>
      </c>
      <c r="C48" s="53" t="n">
        <v>-27023814.1377531</v>
      </c>
      <c r="D48" s="53" t="n">
        <v>41718391.0887377</v>
      </c>
      <c r="E48" s="53" t="n">
        <v>1078950732.8277</v>
      </c>
      <c r="H48" s="99" t="n">
        <v>37041</v>
      </c>
      <c r="I48" s="100" t="s">
        <v>38</v>
      </c>
      <c r="J48" s="53" t="n">
        <v>-943389.878174906</v>
      </c>
      <c r="K48" s="101" t="n">
        <v>0</v>
      </c>
    </row>
    <row r="49" customFormat="false" ht="12" hidden="false" customHeight="true" outlineLevel="0" collapsed="false">
      <c r="A49" s="99" t="n">
        <v>36956</v>
      </c>
      <c r="B49" s="100" t="s">
        <v>37</v>
      </c>
      <c r="C49" s="53" t="n">
        <v>-28299178.4706147</v>
      </c>
      <c r="D49" s="53" t="n">
        <v>-2427459.49619028</v>
      </c>
      <c r="E49" s="53" t="n">
        <v>1083800425.42589</v>
      </c>
      <c r="H49" s="99" t="n">
        <v>37042</v>
      </c>
      <c r="I49" s="100" t="s">
        <v>38</v>
      </c>
      <c r="J49" s="53" t="n">
        <v>-437448.559528931</v>
      </c>
      <c r="K49" s="101" t="n">
        <v>0</v>
      </c>
    </row>
    <row r="50" customFormat="false" ht="12" hidden="false" customHeight="true" outlineLevel="0" collapsed="false">
      <c r="A50" s="99" t="n">
        <v>36957</v>
      </c>
      <c r="B50" s="100" t="s">
        <v>37</v>
      </c>
      <c r="C50" s="53" t="n">
        <v>-31625515.907048</v>
      </c>
      <c r="D50" s="53" t="n">
        <v>-5791607.46320683</v>
      </c>
      <c r="E50" s="53" t="n">
        <v>1059962943.47704</v>
      </c>
      <c r="H50" s="99" t="n">
        <v>37043</v>
      </c>
      <c r="I50" s="100" t="s">
        <v>38</v>
      </c>
      <c r="J50" s="53" t="n">
        <v>-493631.771553837</v>
      </c>
      <c r="K50" s="101" t="n">
        <v>0</v>
      </c>
    </row>
    <row r="51" customFormat="false" ht="12" hidden="false" customHeight="true" outlineLevel="0" collapsed="false">
      <c r="A51" s="99" t="n">
        <v>36958</v>
      </c>
      <c r="B51" s="100" t="s">
        <v>37</v>
      </c>
      <c r="C51" s="53" t="n">
        <v>-28400394.9327095</v>
      </c>
      <c r="D51" s="53" t="n">
        <v>-1646338.54278634</v>
      </c>
      <c r="E51" s="53" t="n">
        <v>1064650315.15735</v>
      </c>
      <c r="H51" s="99" t="n">
        <v>37046</v>
      </c>
      <c r="I51" s="100" t="s">
        <v>38</v>
      </c>
      <c r="J51" s="53" t="n">
        <v>-342942.642763901</v>
      </c>
      <c r="K51" s="101" t="n">
        <v>0</v>
      </c>
    </row>
    <row r="52" customFormat="false" ht="12" hidden="false" customHeight="true" outlineLevel="0" collapsed="false">
      <c r="A52" s="99" t="n">
        <v>36959</v>
      </c>
      <c r="B52" s="100" t="s">
        <v>37</v>
      </c>
      <c r="C52" s="53" t="n">
        <v>-24548459.217625</v>
      </c>
      <c r="D52" s="53" t="n">
        <v>-8565789.81805612</v>
      </c>
      <c r="E52" s="53" t="n">
        <v>1057590333.44235</v>
      </c>
      <c r="H52" s="99" t="n">
        <v>37047</v>
      </c>
      <c r="I52" s="100" t="s">
        <v>38</v>
      </c>
      <c r="J52" s="53" t="n">
        <v>-356260.418350345</v>
      </c>
      <c r="K52" s="101" t="n">
        <v>0</v>
      </c>
    </row>
    <row r="53" customFormat="false" ht="12" hidden="false" customHeight="true" outlineLevel="0" collapsed="false">
      <c r="A53" s="99" t="n">
        <v>36962</v>
      </c>
      <c r="B53" s="100" t="s">
        <v>37</v>
      </c>
      <c r="C53" s="53" t="n">
        <v>-24574162.195058</v>
      </c>
      <c r="D53" s="53" t="n">
        <v>-22160506.558308</v>
      </c>
      <c r="E53" s="53" t="n">
        <v>1031826758.61916</v>
      </c>
      <c r="H53" s="99" t="n">
        <v>37048</v>
      </c>
      <c r="I53" s="100" t="s">
        <v>38</v>
      </c>
      <c r="J53" s="53" t="n">
        <v>-498388.205689709</v>
      </c>
      <c r="K53" s="101" t="n">
        <v>0</v>
      </c>
    </row>
    <row r="54" customFormat="false" ht="12" hidden="false" customHeight="true" outlineLevel="0" collapsed="false">
      <c r="A54" s="99" t="n">
        <v>36963</v>
      </c>
      <c r="B54" s="100" t="s">
        <v>37</v>
      </c>
      <c r="C54" s="53" t="n">
        <v>-26387340.9188186</v>
      </c>
      <c r="D54" s="53" t="n">
        <v>-20513994.9688804</v>
      </c>
      <c r="E54" s="53" t="n">
        <v>1014698775.85902</v>
      </c>
      <c r="H54" s="99" t="n">
        <v>37049</v>
      </c>
      <c r="I54" s="100" t="s">
        <v>38</v>
      </c>
      <c r="J54" s="53" t="n">
        <v>-161131.998768521</v>
      </c>
      <c r="K54" s="101" t="n">
        <v>0</v>
      </c>
    </row>
    <row r="55" customFormat="false" ht="12" hidden="false" customHeight="true" outlineLevel="0" collapsed="false">
      <c r="A55" s="99" t="n">
        <v>36964</v>
      </c>
      <c r="B55" s="100" t="s">
        <v>37</v>
      </c>
      <c r="C55" s="53" t="n">
        <v>-24393392.5987262</v>
      </c>
      <c r="D55" s="53" t="n">
        <v>-9264905.10829239</v>
      </c>
      <c r="E55" s="53" t="n">
        <v>1013082232.65014</v>
      </c>
      <c r="H55" s="99" t="n">
        <v>37050</v>
      </c>
      <c r="I55" s="100" t="s">
        <v>38</v>
      </c>
      <c r="J55" s="53" t="n">
        <v>-419754.691428108</v>
      </c>
      <c r="K55" s="101" t="n">
        <v>0</v>
      </c>
    </row>
    <row r="56" customFormat="false" ht="12" hidden="false" customHeight="true" outlineLevel="0" collapsed="false">
      <c r="A56" s="99" t="n">
        <v>36965</v>
      </c>
      <c r="B56" s="100" t="s">
        <v>37</v>
      </c>
      <c r="C56" s="53" t="n">
        <v>-29345420.3533703</v>
      </c>
      <c r="D56" s="53" t="n">
        <v>15412460.9841428</v>
      </c>
      <c r="E56" s="53" t="n">
        <v>1028390092.27325</v>
      </c>
      <c r="H56" s="99" t="n">
        <v>37053</v>
      </c>
      <c r="I56" s="100" t="s">
        <v>38</v>
      </c>
      <c r="J56" s="53" t="n">
        <v>-103190.088105303</v>
      </c>
      <c r="K56" s="101" t="n">
        <v>0</v>
      </c>
    </row>
    <row r="57" customFormat="false" ht="12" hidden="false" customHeight="true" outlineLevel="0" collapsed="false">
      <c r="A57" s="99" t="n">
        <v>36966</v>
      </c>
      <c r="B57" s="100" t="s">
        <v>37</v>
      </c>
      <c r="C57" s="53" t="n">
        <v>-26043840.5901613</v>
      </c>
      <c r="D57" s="53" t="n">
        <v>7696669.92695429</v>
      </c>
      <c r="E57" s="53" t="n">
        <v>1060354526.49578</v>
      </c>
      <c r="H57" s="99" t="n">
        <v>37054</v>
      </c>
      <c r="I57" s="100" t="s">
        <v>38</v>
      </c>
      <c r="J57" s="53" t="n">
        <v>-133542.464973361</v>
      </c>
      <c r="K57" s="101" t="n">
        <v>0</v>
      </c>
    </row>
    <row r="58" customFormat="false" ht="12" hidden="false" customHeight="true" outlineLevel="0" collapsed="false">
      <c r="A58" s="99" t="n">
        <v>36969</v>
      </c>
      <c r="B58" s="100" t="s">
        <v>37</v>
      </c>
      <c r="C58" s="53" t="n">
        <v>-23967661.9722938</v>
      </c>
      <c r="D58" s="53" t="n">
        <v>26095884.0899012</v>
      </c>
      <c r="E58" s="53" t="n">
        <v>1080751648.38791</v>
      </c>
      <c r="H58" s="99" t="n">
        <v>37055</v>
      </c>
      <c r="I58" s="100" t="s">
        <v>38</v>
      </c>
      <c r="J58" s="53" t="n">
        <v>-168642.016311496</v>
      </c>
      <c r="K58" s="101" t="n">
        <v>0</v>
      </c>
    </row>
    <row r="59" customFormat="false" ht="12" hidden="false" customHeight="true" outlineLevel="0" collapsed="false">
      <c r="A59" s="99" t="n">
        <v>36970</v>
      </c>
      <c r="B59" s="100" t="s">
        <v>37</v>
      </c>
      <c r="C59" s="53" t="n">
        <v>-28567148.1473828</v>
      </c>
      <c r="D59" s="53" t="n">
        <v>-3181951.71572026</v>
      </c>
      <c r="E59" s="53" t="n">
        <v>1088054008.75744</v>
      </c>
      <c r="H59" s="99" t="n">
        <v>37056</v>
      </c>
      <c r="I59" s="100" t="s">
        <v>38</v>
      </c>
      <c r="J59" s="53" t="n">
        <v>-186404.110820984</v>
      </c>
      <c r="K59" s="101" t="n">
        <v>0</v>
      </c>
    </row>
    <row r="60" customFormat="false" ht="12" hidden="false" customHeight="true" outlineLevel="0" collapsed="false">
      <c r="A60" s="99" t="n">
        <v>36971</v>
      </c>
      <c r="B60" s="100" t="s">
        <v>37</v>
      </c>
      <c r="C60" s="53" t="n">
        <v>-31800583.3833536</v>
      </c>
      <c r="D60" s="53" t="n">
        <v>-2207398.43951163</v>
      </c>
      <c r="E60" s="53" t="n">
        <v>1045621686.93176</v>
      </c>
      <c r="H60" s="99" t="n">
        <v>37057</v>
      </c>
      <c r="I60" s="100" t="s">
        <v>38</v>
      </c>
      <c r="J60" s="53" t="n">
        <v>-241859.176456308</v>
      </c>
      <c r="K60" s="101" t="n">
        <v>0</v>
      </c>
    </row>
    <row r="61" customFormat="false" ht="12" hidden="false" customHeight="true" outlineLevel="0" collapsed="false">
      <c r="A61" s="99" t="n">
        <v>36972</v>
      </c>
      <c r="B61" s="100" t="s">
        <v>37</v>
      </c>
      <c r="C61" s="53" t="n">
        <v>-28424164.8806505</v>
      </c>
      <c r="D61" s="53" t="n">
        <v>-6915395.95777675</v>
      </c>
      <c r="E61" s="53" t="n">
        <v>1060499715.18552</v>
      </c>
      <c r="H61" s="99" t="n">
        <v>37060</v>
      </c>
      <c r="I61" s="100" t="s">
        <v>38</v>
      </c>
      <c r="J61" s="53" t="n">
        <v>-208310.39434293</v>
      </c>
      <c r="K61" s="101" t="n">
        <v>0</v>
      </c>
    </row>
    <row r="62" customFormat="false" ht="12" hidden="false" customHeight="true" outlineLevel="0" collapsed="false">
      <c r="A62" s="99" t="n">
        <v>36973</v>
      </c>
      <c r="B62" s="100" t="s">
        <v>37</v>
      </c>
      <c r="C62" s="53" t="n">
        <v>-31641312.5072425</v>
      </c>
      <c r="D62" s="53" t="n">
        <v>-1067832.75063223</v>
      </c>
      <c r="E62" s="53" t="n">
        <v>1058959271.86683</v>
      </c>
      <c r="H62" s="99" t="n">
        <v>37061</v>
      </c>
      <c r="I62" s="100" t="s">
        <v>38</v>
      </c>
      <c r="J62" s="53" t="n">
        <v>-281972.854651457</v>
      </c>
      <c r="K62" s="101" t="n">
        <v>0</v>
      </c>
    </row>
    <row r="63" customFormat="false" ht="12" hidden="false" customHeight="true" outlineLevel="0" collapsed="false">
      <c r="A63" s="99" t="n">
        <v>36976</v>
      </c>
      <c r="B63" s="100" t="s">
        <v>37</v>
      </c>
      <c r="C63" s="53" t="n">
        <v>-30847645.8915962</v>
      </c>
      <c r="D63" s="53" t="n">
        <v>-3921774.09723023</v>
      </c>
      <c r="E63" s="53" t="n">
        <v>1059776618.06789</v>
      </c>
      <c r="H63" s="99" t="n">
        <v>37062</v>
      </c>
      <c r="I63" s="100" t="s">
        <v>38</v>
      </c>
      <c r="J63" s="53" t="n">
        <v>-177128.29972373</v>
      </c>
      <c r="K63" s="101" t="n">
        <v>0</v>
      </c>
    </row>
    <row r="64" customFormat="false" ht="12" hidden="false" customHeight="true" outlineLevel="0" collapsed="false">
      <c r="A64" s="99" t="n">
        <v>36977</v>
      </c>
      <c r="B64" s="100" t="s">
        <v>37</v>
      </c>
      <c r="C64" s="53" t="n">
        <v>-30356339.3715483</v>
      </c>
      <c r="D64" s="53" t="n">
        <v>9742999.60358062</v>
      </c>
      <c r="E64" s="53" t="n">
        <v>1106894906.643</v>
      </c>
      <c r="H64" s="99" t="n">
        <v>37063</v>
      </c>
      <c r="I64" s="100" t="s">
        <v>38</v>
      </c>
      <c r="J64" s="53" t="n">
        <v>-157685.276264716</v>
      </c>
      <c r="K64" s="101" t="n">
        <v>0</v>
      </c>
    </row>
    <row r="65" customFormat="false" ht="12" hidden="false" customHeight="true" outlineLevel="0" collapsed="false">
      <c r="A65" s="99" t="n">
        <v>36978</v>
      </c>
      <c r="B65" s="100" t="s">
        <v>37</v>
      </c>
      <c r="C65" s="53" t="n">
        <v>-32504219.3364083</v>
      </c>
      <c r="D65" s="53" t="n">
        <v>-2065657.45603183</v>
      </c>
      <c r="E65" s="53" t="n">
        <v>1129485083.99178</v>
      </c>
      <c r="H65" s="99" t="n">
        <v>37064</v>
      </c>
      <c r="I65" s="100" t="s">
        <v>38</v>
      </c>
      <c r="J65" s="53" t="n">
        <v>-300876.735394439</v>
      </c>
      <c r="K65" s="101" t="n">
        <v>0</v>
      </c>
    </row>
    <row r="66" customFormat="false" ht="12" hidden="false" customHeight="true" outlineLevel="0" collapsed="false">
      <c r="A66" s="99" t="n">
        <v>36979</v>
      </c>
      <c r="B66" s="100" t="s">
        <v>37</v>
      </c>
      <c r="C66" s="53" t="n">
        <v>-32396125.3225461</v>
      </c>
      <c r="D66" s="53" t="n">
        <v>-7242202.91056138</v>
      </c>
      <c r="E66" s="53" t="n">
        <v>1082663931.98109</v>
      </c>
      <c r="H66" s="99" t="n">
        <v>37067</v>
      </c>
      <c r="I66" s="100" t="s">
        <v>38</v>
      </c>
      <c r="J66" s="53" t="n">
        <v>-274347.227521997</v>
      </c>
      <c r="K66" s="101" t="n">
        <v>0</v>
      </c>
    </row>
    <row r="67" customFormat="false" ht="12" hidden="false" customHeight="true" outlineLevel="0" collapsed="false">
      <c r="A67" s="99" t="n">
        <v>36980</v>
      </c>
      <c r="B67" s="100" t="s">
        <v>37</v>
      </c>
      <c r="C67" s="53" t="n">
        <v>-35848508.0751652</v>
      </c>
      <c r="D67" s="53" t="n">
        <v>3891448.24365976</v>
      </c>
      <c r="E67" s="53" t="n">
        <v>1160803433.6751</v>
      </c>
      <c r="H67" s="99" t="n">
        <v>37068</v>
      </c>
      <c r="I67" s="100" t="s">
        <v>38</v>
      </c>
      <c r="J67" s="53" t="n">
        <v>-397163.755697196</v>
      </c>
      <c r="K67" s="101" t="n">
        <v>0</v>
      </c>
    </row>
    <row r="68" customFormat="false" ht="12" hidden="false" customHeight="true" outlineLevel="0" collapsed="false">
      <c r="A68" s="99" t="n">
        <v>36981</v>
      </c>
      <c r="B68" s="100" t="s">
        <v>37</v>
      </c>
      <c r="C68" s="53" t="n">
        <v>-25346464.9386074</v>
      </c>
      <c r="D68" s="53" t="n">
        <v>5072242.16955195</v>
      </c>
      <c r="E68" s="53" t="n">
        <v>-169780630.514654</v>
      </c>
      <c r="H68" s="99" t="n">
        <v>37069</v>
      </c>
      <c r="I68" s="100" t="s">
        <v>38</v>
      </c>
      <c r="J68" s="53" t="n">
        <v>-626445.505009942</v>
      </c>
      <c r="K68" s="101" t="n">
        <v>0</v>
      </c>
    </row>
    <row r="69" customFormat="false" ht="12" hidden="false" customHeight="true" outlineLevel="0" collapsed="false">
      <c r="A69" s="99" t="n">
        <v>36983</v>
      </c>
      <c r="B69" s="100" t="s">
        <v>37</v>
      </c>
      <c r="C69" s="53" t="n">
        <v>-35946084.9688331</v>
      </c>
      <c r="D69" s="53" t="n">
        <v>791166.969427565</v>
      </c>
      <c r="E69" s="53" t="n">
        <v>1145561333.87477</v>
      </c>
      <c r="H69" s="99" t="n">
        <v>37070</v>
      </c>
      <c r="I69" s="100" t="s">
        <v>38</v>
      </c>
      <c r="J69" s="53" t="n">
        <v>-620235.072061039</v>
      </c>
      <c r="K69" s="101" t="n">
        <v>0</v>
      </c>
    </row>
    <row r="70" customFormat="false" ht="12" hidden="false" customHeight="true" outlineLevel="0" collapsed="false">
      <c r="A70" s="99" t="n">
        <v>36984</v>
      </c>
      <c r="B70" s="100" t="s">
        <v>37</v>
      </c>
      <c r="C70" s="53" t="n">
        <v>-38415748.9374463</v>
      </c>
      <c r="D70" s="53" t="n">
        <v>4904543.96649203</v>
      </c>
      <c r="E70" s="53" t="n">
        <v>952087133.285783</v>
      </c>
      <c r="H70" s="99" t="n">
        <v>37071</v>
      </c>
      <c r="I70" s="100" t="s">
        <v>38</v>
      </c>
      <c r="J70" s="53" t="n">
        <v>-198400.394185217</v>
      </c>
      <c r="K70" s="101" t="n">
        <v>0</v>
      </c>
    </row>
    <row r="71" customFormat="false" ht="12" hidden="false" customHeight="true" outlineLevel="0" collapsed="false">
      <c r="A71" s="99" t="n">
        <v>36985</v>
      </c>
      <c r="B71" s="100" t="s">
        <v>37</v>
      </c>
      <c r="C71" s="53" t="n">
        <v>-40571916.774165</v>
      </c>
      <c r="D71" s="53" t="n">
        <v>-245979.043757543</v>
      </c>
      <c r="E71" s="53" t="n">
        <v>939684749.180267</v>
      </c>
      <c r="H71" s="99" t="n">
        <v>37074</v>
      </c>
      <c r="I71" s="100" t="s">
        <v>38</v>
      </c>
      <c r="J71" s="53" t="n">
        <v>-621119.028355655</v>
      </c>
      <c r="K71" s="101" t="n">
        <v>0</v>
      </c>
    </row>
    <row r="72" customFormat="false" ht="12" hidden="false" customHeight="true" outlineLevel="0" collapsed="false">
      <c r="A72" s="99" t="n">
        <v>36986</v>
      </c>
      <c r="B72" s="100" t="s">
        <v>37</v>
      </c>
      <c r="C72" s="53" t="n">
        <v>-41742323.1136818</v>
      </c>
      <c r="D72" s="53" t="n">
        <v>6872167.11102264</v>
      </c>
      <c r="E72" s="53" t="n">
        <v>945444689.701959</v>
      </c>
      <c r="H72" s="99" t="n">
        <v>37075</v>
      </c>
      <c r="I72" s="100" t="s">
        <v>38</v>
      </c>
      <c r="J72" s="53" t="n">
        <v>-135401.632288017</v>
      </c>
      <c r="K72" s="101" t="n">
        <v>0</v>
      </c>
    </row>
    <row r="73" customFormat="false" ht="12" hidden="false" customHeight="true" outlineLevel="0" collapsed="false">
      <c r="A73" s="99" t="n">
        <v>36987</v>
      </c>
      <c r="B73" s="100" t="s">
        <v>37</v>
      </c>
      <c r="C73" s="53" t="n">
        <v>-44084700.3208683</v>
      </c>
      <c r="D73" s="53" t="n">
        <v>-2228594.79032259</v>
      </c>
      <c r="E73" s="53" t="n">
        <v>940266287.078021</v>
      </c>
      <c r="H73" s="99" t="n">
        <v>37076</v>
      </c>
      <c r="I73" s="100" t="s">
        <v>38</v>
      </c>
      <c r="J73" s="53" t="n">
        <v>0</v>
      </c>
      <c r="K73" s="101" t="n">
        <v>0</v>
      </c>
    </row>
    <row r="74" customFormat="false" ht="12" hidden="false" customHeight="true" outlineLevel="0" collapsed="false">
      <c r="A74" s="99" t="n">
        <v>36990</v>
      </c>
      <c r="B74" s="100" t="s">
        <v>37</v>
      </c>
      <c r="C74" s="53" t="n">
        <v>-41731782.4222481</v>
      </c>
      <c r="D74" s="53" t="n">
        <v>10359615.9698118</v>
      </c>
      <c r="E74" s="53" t="n">
        <v>871410377.177953</v>
      </c>
      <c r="H74" s="99" t="n">
        <v>37077</v>
      </c>
      <c r="I74" s="100" t="s">
        <v>38</v>
      </c>
      <c r="J74" s="53" t="n">
        <v>-247084.887143152</v>
      </c>
      <c r="K74" s="101" t="n">
        <v>0</v>
      </c>
    </row>
    <row r="75" customFormat="false" ht="12" hidden="false" customHeight="true" outlineLevel="0" collapsed="false">
      <c r="A75" s="99" t="n">
        <v>36991</v>
      </c>
      <c r="B75" s="100" t="s">
        <v>37</v>
      </c>
      <c r="C75" s="53" t="n">
        <v>-42148180.7244616</v>
      </c>
      <c r="D75" s="53" t="n">
        <v>5853864.4699431</v>
      </c>
      <c r="E75" s="53" t="n">
        <v>1092665978.56377</v>
      </c>
      <c r="H75" s="99" t="n">
        <v>37078</v>
      </c>
      <c r="I75" s="100" t="s">
        <v>38</v>
      </c>
      <c r="J75" s="53" t="n">
        <v>-51538.1855654668</v>
      </c>
      <c r="K75" s="101" t="n">
        <v>0</v>
      </c>
    </row>
    <row r="76" customFormat="false" ht="12" hidden="false" customHeight="true" outlineLevel="0" collapsed="false">
      <c r="A76" s="99" t="n">
        <v>36992</v>
      </c>
      <c r="B76" s="100" t="s">
        <v>37</v>
      </c>
      <c r="C76" s="53" t="n">
        <v>-41130368.0535745</v>
      </c>
      <c r="D76" s="53" t="n">
        <v>-6075596.24553435</v>
      </c>
      <c r="E76" s="53" t="n">
        <v>1090555097.16582</v>
      </c>
      <c r="H76" s="99" t="n">
        <v>37081</v>
      </c>
      <c r="I76" s="100" t="s">
        <v>38</v>
      </c>
      <c r="J76" s="53" t="n">
        <v>-58753.6688864858</v>
      </c>
      <c r="K76" s="101" t="n">
        <v>0</v>
      </c>
    </row>
    <row r="77" customFormat="false" ht="12" hidden="false" customHeight="true" outlineLevel="0" collapsed="false">
      <c r="A77" s="99" t="n">
        <v>36993</v>
      </c>
      <c r="B77" s="100" t="s">
        <v>37</v>
      </c>
      <c r="C77" s="53" t="n">
        <v>-37695076.6892724</v>
      </c>
      <c r="D77" s="53" t="n">
        <v>7100315.17306641</v>
      </c>
      <c r="E77" s="53" t="n">
        <v>1070064082.78804</v>
      </c>
      <c r="H77" s="99" t="n">
        <v>37082</v>
      </c>
      <c r="I77" s="100" t="s">
        <v>38</v>
      </c>
      <c r="J77" s="53" t="n">
        <v>-91578.5356797826</v>
      </c>
      <c r="K77" s="101" t="n">
        <v>0</v>
      </c>
    </row>
    <row r="78" customFormat="false" ht="12" hidden="false" customHeight="true" outlineLevel="0" collapsed="false">
      <c r="A78" s="99" t="n">
        <v>36997</v>
      </c>
      <c r="B78" s="100" t="s">
        <v>37</v>
      </c>
      <c r="C78" s="53" t="n">
        <v>-39590648.2850561</v>
      </c>
      <c r="D78" s="53" t="n">
        <v>-10406609.4267247</v>
      </c>
      <c r="E78" s="53" t="n">
        <v>1054901066.42262</v>
      </c>
      <c r="H78" s="99" t="n">
        <v>37083</v>
      </c>
      <c r="I78" s="100" t="s">
        <v>38</v>
      </c>
      <c r="J78" s="53" t="n">
        <v>-127874.564774524</v>
      </c>
      <c r="K78" s="101" t="n">
        <v>0</v>
      </c>
    </row>
    <row r="79" customFormat="false" ht="12" hidden="false" customHeight="true" outlineLevel="0" collapsed="false">
      <c r="A79" s="99" t="n">
        <v>36998</v>
      </c>
      <c r="B79" s="100" t="s">
        <v>37</v>
      </c>
      <c r="C79" s="53" t="n">
        <v>-37299364.0025638</v>
      </c>
      <c r="D79" s="53" t="n">
        <v>-18955753.2022011</v>
      </c>
      <c r="E79" s="53" t="n">
        <v>1045203558.37242</v>
      </c>
      <c r="H79" s="99" t="n">
        <v>37084</v>
      </c>
      <c r="I79" s="100" t="s">
        <v>38</v>
      </c>
      <c r="J79" s="53" t="n">
        <v>-102228.549043568</v>
      </c>
      <c r="K79" s="101" t="n">
        <v>0</v>
      </c>
    </row>
    <row r="80" customFormat="false" ht="12" hidden="false" customHeight="true" outlineLevel="0" collapsed="false">
      <c r="A80" s="99" t="n">
        <v>36999</v>
      </c>
      <c r="B80" s="100" t="s">
        <v>37</v>
      </c>
      <c r="C80" s="53" t="n">
        <v>-42751846.1930634</v>
      </c>
      <c r="D80" s="53" t="n">
        <v>19084001.7953358</v>
      </c>
      <c r="E80" s="53" t="n">
        <v>1068463850.65897</v>
      </c>
      <c r="H80" s="99" t="n">
        <v>37085</v>
      </c>
      <c r="I80" s="100" t="s">
        <v>38</v>
      </c>
      <c r="J80" s="53" t="n">
        <v>-140820.6997324</v>
      </c>
      <c r="K80" s="101" t="n">
        <v>0</v>
      </c>
    </row>
    <row r="81" customFormat="false" ht="12" hidden="false" customHeight="true" outlineLevel="0" collapsed="false">
      <c r="A81" s="99" t="n">
        <v>37000</v>
      </c>
      <c r="B81" s="100" t="s">
        <v>37</v>
      </c>
      <c r="C81" s="53" t="n">
        <v>-43757864.4779128</v>
      </c>
      <c r="D81" s="53" t="n">
        <v>-5802290.49255654</v>
      </c>
      <c r="E81" s="53" t="n">
        <v>1064271739.36452</v>
      </c>
      <c r="H81" s="99" t="n">
        <v>37088</v>
      </c>
      <c r="I81" s="100" t="s">
        <v>38</v>
      </c>
      <c r="J81" s="53" t="n">
        <v>-150369.523083435</v>
      </c>
      <c r="K81" s="101" t="n">
        <v>0</v>
      </c>
    </row>
    <row r="82" customFormat="false" ht="12" hidden="false" customHeight="true" outlineLevel="0" collapsed="false">
      <c r="A82" s="99" t="n">
        <v>37001</v>
      </c>
      <c r="B82" s="100" t="s">
        <v>37</v>
      </c>
      <c r="C82" s="53" t="n">
        <v>-39202794.4367428</v>
      </c>
      <c r="D82" s="53" t="n">
        <v>-6733651.3696354</v>
      </c>
      <c r="E82" s="53" t="n">
        <v>1066045792.45557</v>
      </c>
      <c r="H82" s="99" t="n">
        <v>37089</v>
      </c>
      <c r="I82" s="100" t="s">
        <v>38</v>
      </c>
      <c r="J82" s="53" t="n">
        <v>-131121.696784489</v>
      </c>
      <c r="K82" s="101" t="n">
        <v>0</v>
      </c>
    </row>
    <row r="83" customFormat="false" ht="12" hidden="false" customHeight="true" outlineLevel="0" collapsed="false">
      <c r="A83" s="99" t="n">
        <v>37004</v>
      </c>
      <c r="B83" s="100" t="s">
        <v>37</v>
      </c>
      <c r="C83" s="53" t="n">
        <v>-41992140.6453969</v>
      </c>
      <c r="D83" s="53" t="n">
        <v>17496186.2309542</v>
      </c>
      <c r="E83" s="53" t="n">
        <v>1115493893.39881</v>
      </c>
      <c r="H83" s="99" t="n">
        <v>37090</v>
      </c>
      <c r="I83" s="100" t="s">
        <v>38</v>
      </c>
      <c r="J83" s="53" t="n">
        <v>-143146.083953629</v>
      </c>
      <c r="K83" s="101" t="n">
        <v>0</v>
      </c>
    </row>
    <row r="84" customFormat="false" ht="12" hidden="false" customHeight="true" outlineLevel="0" collapsed="false">
      <c r="A84" s="99" t="n">
        <v>37005</v>
      </c>
      <c r="B84" s="100" t="s">
        <v>37</v>
      </c>
      <c r="C84" s="53" t="n">
        <v>-49835466.8422509</v>
      </c>
      <c r="D84" s="53" t="n">
        <v>20342144.938398</v>
      </c>
      <c r="E84" s="53" t="n">
        <v>1140689887.08389</v>
      </c>
      <c r="H84" s="99" t="n">
        <v>37091</v>
      </c>
      <c r="I84" s="100" t="s">
        <v>38</v>
      </c>
      <c r="J84" s="53" t="n">
        <v>-205432.314150393</v>
      </c>
      <c r="K84" s="101" t="n">
        <v>0</v>
      </c>
    </row>
    <row r="85" customFormat="false" ht="12" hidden="false" customHeight="true" outlineLevel="0" collapsed="false">
      <c r="A85" s="99" t="n">
        <v>37006</v>
      </c>
      <c r="B85" s="100" t="s">
        <v>37</v>
      </c>
      <c r="C85" s="53" t="n">
        <v>-48348669.7016111</v>
      </c>
      <c r="D85" s="53" t="n">
        <v>-1781827.4883245</v>
      </c>
      <c r="E85" s="53" t="n">
        <v>1133463533.94335</v>
      </c>
      <c r="H85" s="99" t="n">
        <v>37092</v>
      </c>
      <c r="I85" s="100" t="s">
        <v>38</v>
      </c>
      <c r="J85" s="53" t="n">
        <v>-238500.061798808</v>
      </c>
      <c r="K85" s="101" t="n">
        <v>0</v>
      </c>
    </row>
    <row r="86" customFormat="false" ht="12" hidden="false" customHeight="true" outlineLevel="0" collapsed="false">
      <c r="A86" s="99" t="n">
        <v>37007</v>
      </c>
      <c r="B86" s="100" t="s">
        <v>37</v>
      </c>
      <c r="C86" s="53" t="n">
        <v>-50703675.7244786</v>
      </c>
      <c r="D86" s="53" t="n">
        <v>1122503.01861659</v>
      </c>
      <c r="E86" s="53" t="n">
        <v>1145243989.26893</v>
      </c>
      <c r="H86" s="99" t="n">
        <v>37095</v>
      </c>
      <c r="I86" s="100" t="s">
        <v>38</v>
      </c>
      <c r="J86" s="53" t="n">
        <v>-246171.870164346</v>
      </c>
      <c r="K86" s="101" t="n">
        <v>0</v>
      </c>
    </row>
    <row r="87" customFormat="false" ht="12" hidden="false" customHeight="true" outlineLevel="0" collapsed="false">
      <c r="A87" s="99" t="n">
        <v>37008</v>
      </c>
      <c r="B87" s="100" t="s">
        <v>37</v>
      </c>
      <c r="C87" s="53" t="n">
        <v>-50185659.8446019</v>
      </c>
      <c r="D87" s="53" t="n">
        <v>10076087.6565888</v>
      </c>
      <c r="E87" s="53" t="n">
        <v>1145381174.1316</v>
      </c>
      <c r="H87" s="99" t="n">
        <v>37096</v>
      </c>
      <c r="I87" s="100" t="s">
        <v>38</v>
      </c>
      <c r="J87" s="53" t="n">
        <v>-257915.908846556</v>
      </c>
      <c r="K87" s="101" t="n">
        <v>0</v>
      </c>
    </row>
    <row r="88" customFormat="false" ht="12" hidden="false" customHeight="true" outlineLevel="0" collapsed="false">
      <c r="A88" s="99" t="n">
        <v>37011</v>
      </c>
      <c r="B88" s="100" t="s">
        <v>37</v>
      </c>
      <c r="C88" s="53" t="n">
        <v>-51314544.4837255</v>
      </c>
      <c r="D88" s="53" t="n">
        <v>10218226.4084998</v>
      </c>
      <c r="E88" s="53" t="n">
        <v>1174968289.63211</v>
      </c>
      <c r="H88" s="99" t="n">
        <v>37097</v>
      </c>
      <c r="I88" s="100" t="s">
        <v>38</v>
      </c>
      <c r="J88" s="53" t="n">
        <v>-463506.984065397</v>
      </c>
      <c r="K88" s="101" t="n">
        <v>0</v>
      </c>
    </row>
    <row r="89" customFormat="false" ht="12" hidden="false" customHeight="true" outlineLevel="0" collapsed="false">
      <c r="A89" s="99" t="n">
        <v>37012</v>
      </c>
      <c r="B89" s="100" t="s">
        <v>37</v>
      </c>
      <c r="C89" s="53" t="n">
        <v>-50494022.6645194</v>
      </c>
      <c r="D89" s="53" t="n">
        <v>5537414.98695529</v>
      </c>
      <c r="E89" s="53" t="n">
        <v>1192629696.43104</v>
      </c>
      <c r="H89" s="99" t="n">
        <v>37098</v>
      </c>
      <c r="I89" s="100" t="s">
        <v>38</v>
      </c>
      <c r="J89" s="53" t="n">
        <v>-168991.531231156</v>
      </c>
      <c r="K89" s="101" t="n">
        <v>0</v>
      </c>
    </row>
    <row r="90" customFormat="false" ht="12" hidden="false" customHeight="true" outlineLevel="0" collapsed="false">
      <c r="A90" s="99" t="n">
        <v>37013</v>
      </c>
      <c r="B90" s="100" t="s">
        <v>37</v>
      </c>
      <c r="C90" s="53" t="n">
        <v>-52963955.2218758</v>
      </c>
      <c r="D90" s="53" t="n">
        <v>25506613.7556735</v>
      </c>
      <c r="E90" s="53" t="n">
        <v>1226111697.42692</v>
      </c>
      <c r="H90" s="99" t="n">
        <v>37099</v>
      </c>
      <c r="I90" s="100" t="s">
        <v>38</v>
      </c>
      <c r="J90" s="53" t="n">
        <v>-351327.144488748</v>
      </c>
      <c r="K90" s="101" t="n">
        <v>0</v>
      </c>
    </row>
    <row r="91" customFormat="false" ht="12" hidden="false" customHeight="true" outlineLevel="0" collapsed="false">
      <c r="A91" s="99" t="n">
        <v>37014</v>
      </c>
      <c r="B91" s="100" t="s">
        <v>37</v>
      </c>
      <c r="C91" s="53" t="n">
        <v>-47137064.3992502</v>
      </c>
      <c r="D91" s="53" t="n">
        <v>2112347.82986925</v>
      </c>
      <c r="E91" s="53" t="n">
        <v>1232912541.75192</v>
      </c>
      <c r="H91" s="99" t="n">
        <v>37102</v>
      </c>
      <c r="I91" s="100" t="s">
        <v>38</v>
      </c>
      <c r="J91" s="53" t="n">
        <v>-444499.139753949</v>
      </c>
      <c r="K91" s="101" t="n">
        <v>0</v>
      </c>
    </row>
    <row r="92" customFormat="false" ht="12" hidden="false" customHeight="true" outlineLevel="0" collapsed="false">
      <c r="A92" s="99" t="n">
        <v>37015</v>
      </c>
      <c r="B92" s="100" t="s">
        <v>37</v>
      </c>
      <c r="C92" s="53" t="n">
        <v>-49356567.8683293</v>
      </c>
      <c r="D92" s="53" t="n">
        <v>-10037963.462016</v>
      </c>
      <c r="E92" s="53" t="n">
        <v>1228448214.95458</v>
      </c>
      <c r="H92" s="99" t="n">
        <v>37103</v>
      </c>
      <c r="I92" s="100" t="s">
        <v>38</v>
      </c>
      <c r="J92" s="53" t="n">
        <v>-456206.023897996</v>
      </c>
      <c r="K92" s="101" t="n">
        <v>0</v>
      </c>
    </row>
    <row r="93" customFormat="false" ht="12" hidden="false" customHeight="true" outlineLevel="0" collapsed="false">
      <c r="A93" s="99" t="n">
        <v>37018</v>
      </c>
      <c r="B93" s="100" t="s">
        <v>37</v>
      </c>
      <c r="C93" s="53" t="n">
        <v>-38068993.5313759</v>
      </c>
      <c r="D93" s="53" t="n">
        <v>20609524.8695496</v>
      </c>
      <c r="E93" s="53" t="n">
        <v>1253195080.64998</v>
      </c>
      <c r="H93" s="99" t="n">
        <v>37104</v>
      </c>
      <c r="I93" s="100" t="s">
        <v>38</v>
      </c>
      <c r="J93" s="53" t="n">
        <v>-449669.474845806</v>
      </c>
      <c r="K93" s="101" t="n">
        <v>0</v>
      </c>
    </row>
    <row r="94" customFormat="false" ht="12" hidden="false" customHeight="true" outlineLevel="0" collapsed="false">
      <c r="A94" s="99" t="n">
        <v>37019</v>
      </c>
      <c r="B94" s="100" t="s">
        <v>37</v>
      </c>
      <c r="C94" s="53" t="n">
        <v>-33244363.2654846</v>
      </c>
      <c r="D94" s="53" t="n">
        <v>-17103761.5393155</v>
      </c>
      <c r="E94" s="53" t="n">
        <v>1234220768.88564</v>
      </c>
      <c r="H94" s="99" t="n">
        <v>37105</v>
      </c>
      <c r="I94" s="100" t="s">
        <v>38</v>
      </c>
      <c r="J94" s="53" t="n">
        <v>-407735.074316635</v>
      </c>
      <c r="K94" s="101" t="n">
        <v>0</v>
      </c>
    </row>
    <row r="95" customFormat="false" ht="12" hidden="false" customHeight="true" outlineLevel="0" collapsed="false">
      <c r="A95" s="99" t="n">
        <v>37020</v>
      </c>
      <c r="B95" s="100" t="s">
        <v>37</v>
      </c>
      <c r="C95" s="53" t="n">
        <v>-35752520.0515515</v>
      </c>
      <c r="D95" s="53" t="n">
        <v>13336815.8545478</v>
      </c>
      <c r="E95" s="53" t="n">
        <v>1255454228.58243</v>
      </c>
      <c r="H95" s="99" t="n">
        <v>37106</v>
      </c>
      <c r="I95" s="100" t="s">
        <v>38</v>
      </c>
      <c r="J95" s="53" t="n">
        <v>-359628.757604167</v>
      </c>
      <c r="K95" s="101" t="n">
        <v>0</v>
      </c>
    </row>
    <row r="96" customFormat="false" ht="12" hidden="false" customHeight="true" outlineLevel="0" collapsed="false">
      <c r="A96" s="99" t="n">
        <v>37021</v>
      </c>
      <c r="B96" s="100" t="s">
        <v>37</v>
      </c>
      <c r="C96" s="53" t="n">
        <v>-36450705.6563555</v>
      </c>
      <c r="D96" s="53" t="n">
        <v>-5174144.54520876</v>
      </c>
      <c r="E96" s="53" t="n">
        <v>1273909999.69444</v>
      </c>
      <c r="H96" s="99" t="n">
        <v>37109</v>
      </c>
      <c r="I96" s="100" t="s">
        <v>38</v>
      </c>
      <c r="J96" s="53" t="n">
        <v>-310543.577659532</v>
      </c>
      <c r="K96" s="101" t="n">
        <v>0</v>
      </c>
    </row>
    <row r="97" customFormat="false" ht="12" hidden="false" customHeight="true" outlineLevel="0" collapsed="false">
      <c r="A97" s="99" t="n">
        <v>37022</v>
      </c>
      <c r="B97" s="100" t="s">
        <v>37</v>
      </c>
      <c r="C97" s="53" t="n">
        <v>-38594634.431064</v>
      </c>
      <c r="D97" s="53" t="n">
        <v>1995861.44125424</v>
      </c>
      <c r="E97" s="53" t="n">
        <v>1273697663.71179</v>
      </c>
      <c r="H97" s="99" t="n">
        <v>37110</v>
      </c>
      <c r="I97" s="100" t="s">
        <v>38</v>
      </c>
      <c r="J97" s="53" t="n">
        <v>-417210.054968711</v>
      </c>
      <c r="K97" s="101" t="n">
        <v>0</v>
      </c>
    </row>
    <row r="98" customFormat="false" ht="12" hidden="false" customHeight="true" outlineLevel="0" collapsed="false">
      <c r="A98" s="99" t="n">
        <v>37025</v>
      </c>
      <c r="B98" s="100" t="s">
        <v>37</v>
      </c>
      <c r="C98" s="53" t="n">
        <v>-37349839.7113701</v>
      </c>
      <c r="D98" s="53" t="n">
        <v>7120009.9568836</v>
      </c>
      <c r="E98" s="53" t="n">
        <v>1281639291.54754</v>
      </c>
      <c r="H98" s="99" t="n">
        <v>37111</v>
      </c>
      <c r="I98" s="100" t="s">
        <v>38</v>
      </c>
      <c r="J98" s="53" t="n">
        <v>-328043.785100253</v>
      </c>
      <c r="K98" s="101" t="n">
        <v>0</v>
      </c>
    </row>
    <row r="99" customFormat="false" ht="12" hidden="false" customHeight="true" outlineLevel="0" collapsed="false">
      <c r="A99" s="99" t="n">
        <v>37026</v>
      </c>
      <c r="B99" s="100" t="s">
        <v>37</v>
      </c>
      <c r="C99" s="53" t="n">
        <v>-37544127.4300139</v>
      </c>
      <c r="D99" s="53" t="n">
        <v>1411634.07339031</v>
      </c>
      <c r="E99" s="53" t="n">
        <v>1283309232.47553</v>
      </c>
      <c r="H99" s="99" t="n">
        <v>37112</v>
      </c>
      <c r="I99" s="100" t="s">
        <v>38</v>
      </c>
      <c r="J99" s="53" t="n">
        <v>-316457.691745399</v>
      </c>
      <c r="K99" s="101" t="n">
        <v>0</v>
      </c>
    </row>
    <row r="100" customFormat="false" ht="12" hidden="false" customHeight="true" outlineLevel="0" collapsed="false">
      <c r="A100" s="99" t="n">
        <v>37027</v>
      </c>
      <c r="B100" s="100" t="s">
        <v>37</v>
      </c>
      <c r="C100" s="53" t="n">
        <v>-32922287.284694</v>
      </c>
      <c r="D100" s="53" t="n">
        <v>8954490.29212182</v>
      </c>
      <c r="E100" s="53" t="n">
        <v>1297748477.29349</v>
      </c>
      <c r="H100" s="99" t="n">
        <v>37113</v>
      </c>
      <c r="I100" s="100" t="s">
        <v>38</v>
      </c>
      <c r="J100" s="53" t="n">
        <v>-295521.207461253</v>
      </c>
      <c r="K100" s="101" t="n">
        <v>0</v>
      </c>
    </row>
    <row r="101" customFormat="false" ht="12" hidden="false" customHeight="true" outlineLevel="0" collapsed="false">
      <c r="A101" s="99" t="n">
        <v>37028</v>
      </c>
      <c r="B101" s="100" t="s">
        <v>37</v>
      </c>
      <c r="C101" s="53" t="n">
        <v>-31222702.4077215</v>
      </c>
      <c r="D101" s="53" t="n">
        <v>10875634.3308186</v>
      </c>
      <c r="E101" s="53" t="n">
        <v>1293367760.36436</v>
      </c>
      <c r="H101" s="99" t="n">
        <v>37116</v>
      </c>
      <c r="I101" s="100" t="s">
        <v>38</v>
      </c>
      <c r="J101" s="53" t="n">
        <v>-254419.515513983</v>
      </c>
      <c r="K101" s="101" t="n">
        <v>0</v>
      </c>
    </row>
    <row r="102" customFormat="false" ht="12" hidden="false" customHeight="true" outlineLevel="0" collapsed="false">
      <c r="A102" s="99" t="n">
        <v>37029</v>
      </c>
      <c r="B102" s="100" t="s">
        <v>37</v>
      </c>
      <c r="C102" s="53" t="n">
        <v>-32298892.2762794</v>
      </c>
      <c r="D102" s="53" t="n">
        <v>-2379088.11620773</v>
      </c>
      <c r="E102" s="53" t="n">
        <v>1296391662.10879</v>
      </c>
      <c r="H102" s="99" t="n">
        <v>37117</v>
      </c>
      <c r="I102" s="100" t="s">
        <v>38</v>
      </c>
      <c r="J102" s="53" t="n">
        <v>-297059.258841432</v>
      </c>
      <c r="K102" s="101" t="n">
        <v>0</v>
      </c>
    </row>
    <row r="103" customFormat="false" ht="12" hidden="false" customHeight="true" outlineLevel="0" collapsed="false">
      <c r="A103" s="99" t="n">
        <v>37032</v>
      </c>
      <c r="B103" s="100" t="s">
        <v>37</v>
      </c>
      <c r="C103" s="53" t="n">
        <v>-29999979.6325923</v>
      </c>
      <c r="D103" s="53" t="n">
        <v>3030271.41418112</v>
      </c>
      <c r="E103" s="53" t="n">
        <v>1296250801.10698</v>
      </c>
      <c r="H103" s="99" t="n">
        <v>37118</v>
      </c>
      <c r="I103" s="100" t="s">
        <v>38</v>
      </c>
      <c r="J103" s="53" t="n">
        <v>-460953.084392155</v>
      </c>
      <c r="K103" s="101" t="n">
        <v>0</v>
      </c>
    </row>
    <row r="104" customFormat="false" ht="12" hidden="false" customHeight="true" outlineLevel="0" collapsed="false">
      <c r="A104" s="99" t="n">
        <v>37033</v>
      </c>
      <c r="B104" s="100" t="s">
        <v>37</v>
      </c>
      <c r="C104" s="53" t="n">
        <v>-25916870.6224228</v>
      </c>
      <c r="D104" s="53" t="n">
        <v>-11734651.4067911</v>
      </c>
      <c r="E104" s="53" t="n">
        <v>1285774874.6472</v>
      </c>
      <c r="H104" s="99" t="n">
        <v>37119</v>
      </c>
      <c r="I104" s="100" t="s">
        <v>38</v>
      </c>
      <c r="J104" s="53" t="n">
        <v>-530386.70391224</v>
      </c>
      <c r="K104" s="101" t="n">
        <v>0</v>
      </c>
    </row>
    <row r="105" customFormat="false" ht="12" hidden="false" customHeight="true" outlineLevel="0" collapsed="false">
      <c r="A105" s="99" t="n">
        <v>37034</v>
      </c>
      <c r="B105" s="100" t="s">
        <v>37</v>
      </c>
      <c r="C105" s="53" t="n">
        <v>-26855372.2336752</v>
      </c>
      <c r="D105" s="53" t="n">
        <v>8983421.78124765</v>
      </c>
      <c r="E105" s="53" t="n">
        <v>1297770773.07968</v>
      </c>
      <c r="H105" s="99" t="n">
        <v>37120</v>
      </c>
      <c r="I105" s="100" t="s">
        <v>38</v>
      </c>
      <c r="J105" s="53" t="n">
        <v>-280669.197056988</v>
      </c>
      <c r="K105" s="101" t="n">
        <v>0</v>
      </c>
    </row>
    <row r="106" customFormat="false" ht="12" hidden="false" customHeight="true" outlineLevel="0" collapsed="false">
      <c r="A106" s="99" t="n">
        <v>37035</v>
      </c>
      <c r="B106" s="100" t="s">
        <v>37</v>
      </c>
      <c r="C106" s="53" t="n">
        <v>-32161457.9680448</v>
      </c>
      <c r="D106" s="53" t="n">
        <v>-2743615.80140029</v>
      </c>
      <c r="E106" s="53" t="n">
        <v>1303172663.38164</v>
      </c>
      <c r="H106" s="99" t="n">
        <v>37123</v>
      </c>
      <c r="I106" s="100" t="s">
        <v>38</v>
      </c>
      <c r="J106" s="53" t="n">
        <v>-293584.95916433</v>
      </c>
      <c r="K106" s="101" t="n">
        <v>0</v>
      </c>
    </row>
    <row r="107" customFormat="false" ht="12" hidden="false" customHeight="true" outlineLevel="0" collapsed="false">
      <c r="A107" s="99" t="n">
        <v>37036</v>
      </c>
      <c r="B107" s="100" t="s">
        <v>37</v>
      </c>
      <c r="C107" s="53" t="n">
        <v>-32928360.0089287</v>
      </c>
      <c r="D107" s="53" t="n">
        <v>16239250.9319139</v>
      </c>
      <c r="E107" s="53" t="n">
        <v>1318305391.07644</v>
      </c>
      <c r="H107" s="99" t="n">
        <v>37124</v>
      </c>
      <c r="I107" s="100" t="s">
        <v>38</v>
      </c>
      <c r="J107" s="53" t="n">
        <v>-212982.428653898</v>
      </c>
      <c r="K107" s="101" t="n">
        <v>0</v>
      </c>
    </row>
    <row r="108" customFormat="false" ht="12" hidden="false" customHeight="true" outlineLevel="0" collapsed="false">
      <c r="A108" s="99" t="n">
        <v>37039</v>
      </c>
      <c r="B108" s="100" t="s">
        <v>37</v>
      </c>
      <c r="C108" s="53" t="n">
        <v>0</v>
      </c>
      <c r="D108" s="53" t="n">
        <v>0</v>
      </c>
      <c r="E108" s="53" t="n">
        <v>0</v>
      </c>
      <c r="H108" s="99" t="n">
        <v>37125</v>
      </c>
      <c r="I108" s="100" t="s">
        <v>38</v>
      </c>
      <c r="J108" s="53" t="n">
        <v>-311471.510888156</v>
      </c>
      <c r="K108" s="101" t="n">
        <v>0</v>
      </c>
    </row>
    <row r="109" customFormat="false" ht="12" hidden="false" customHeight="true" outlineLevel="0" collapsed="false">
      <c r="A109" s="99" t="n">
        <v>37040</v>
      </c>
      <c r="B109" s="100" t="s">
        <v>37</v>
      </c>
      <c r="C109" s="53" t="n">
        <v>-31281437.9217084</v>
      </c>
      <c r="D109" s="53" t="n">
        <v>12581533.1463081</v>
      </c>
      <c r="E109" s="53" t="n">
        <v>1341970946.52765</v>
      </c>
      <c r="H109" s="99" t="n">
        <v>37126</v>
      </c>
      <c r="I109" s="100" t="s">
        <v>38</v>
      </c>
      <c r="J109" s="53" t="n">
        <v>-222129.704836421</v>
      </c>
      <c r="K109" s="101" t="n">
        <v>0</v>
      </c>
    </row>
    <row r="110" customFormat="false" ht="12" hidden="false" customHeight="true" outlineLevel="0" collapsed="false">
      <c r="A110" s="99" t="n">
        <v>37041</v>
      </c>
      <c r="B110" s="100" t="s">
        <v>37</v>
      </c>
      <c r="C110" s="53" t="n">
        <v>-31610874.1159237</v>
      </c>
      <c r="D110" s="53" t="n">
        <v>33878662.2160045</v>
      </c>
      <c r="E110" s="53" t="n">
        <v>1362349443.01458</v>
      </c>
      <c r="H110" s="99" t="n">
        <v>37127</v>
      </c>
      <c r="I110" s="100" t="s">
        <v>38</v>
      </c>
      <c r="J110" s="53" t="n">
        <v>-330728.306612227</v>
      </c>
      <c r="K110" s="101" t="n">
        <v>0</v>
      </c>
    </row>
    <row r="111" customFormat="false" ht="12" hidden="false" customHeight="true" outlineLevel="0" collapsed="false">
      <c r="A111" s="99" t="n">
        <v>37042</v>
      </c>
      <c r="B111" s="100" t="s">
        <v>37</v>
      </c>
      <c r="C111" s="53" t="n">
        <v>-26875472.5065584</v>
      </c>
      <c r="D111" s="53" t="n">
        <v>28366382.517532</v>
      </c>
      <c r="E111" s="53" t="n">
        <v>1402810751.36783</v>
      </c>
      <c r="H111" s="99" t="n">
        <v>37130</v>
      </c>
      <c r="I111" s="100" t="s">
        <v>38</v>
      </c>
      <c r="J111" s="53" t="n">
        <v>-16668816.5502472</v>
      </c>
      <c r="K111" s="101" t="n">
        <v>0</v>
      </c>
    </row>
    <row r="112" customFormat="false" ht="12" hidden="false" customHeight="true" outlineLevel="0" collapsed="false">
      <c r="A112" s="99" t="n">
        <v>37043</v>
      </c>
      <c r="B112" s="100" t="s">
        <v>37</v>
      </c>
      <c r="C112" s="53" t="n">
        <v>-25207493.5018176</v>
      </c>
      <c r="D112" s="53" t="n">
        <v>-26108170.9949465</v>
      </c>
      <c r="E112" s="53" t="n">
        <v>1369129561.72107</v>
      </c>
      <c r="H112" s="99" t="n">
        <v>37131</v>
      </c>
      <c r="I112" s="100" t="s">
        <v>38</v>
      </c>
      <c r="J112" s="53" t="n">
        <v>-394699.958568709</v>
      </c>
      <c r="K112" s="101" t="n">
        <v>0</v>
      </c>
    </row>
    <row r="113" customFormat="false" ht="12" hidden="false" customHeight="true" outlineLevel="0" collapsed="false">
      <c r="A113" s="99" t="n">
        <v>37046</v>
      </c>
      <c r="B113" s="100" t="s">
        <v>37</v>
      </c>
      <c r="C113" s="53" t="n">
        <v>-33231881.0596753</v>
      </c>
      <c r="D113" s="53" t="n">
        <v>27483643.4146818</v>
      </c>
      <c r="E113" s="53" t="n">
        <v>1386393111.83171</v>
      </c>
      <c r="H113" s="99" t="n">
        <v>37132</v>
      </c>
      <c r="I113" s="100" t="s">
        <v>38</v>
      </c>
      <c r="J113" s="53" t="n">
        <v>-474792.297251484</v>
      </c>
      <c r="K113" s="101" t="n">
        <v>0</v>
      </c>
    </row>
    <row r="114" customFormat="false" ht="12" hidden="false" customHeight="true" outlineLevel="0" collapsed="false">
      <c r="A114" s="99" t="n">
        <v>37047</v>
      </c>
      <c r="B114" s="100" t="s">
        <v>37</v>
      </c>
      <c r="C114" s="53" t="n">
        <v>-34124911.5423116</v>
      </c>
      <c r="D114" s="53" t="n">
        <v>7849371.32490096</v>
      </c>
      <c r="E114" s="53" t="n">
        <v>1405161735.84755</v>
      </c>
      <c r="H114" s="99" t="n">
        <v>37133</v>
      </c>
      <c r="I114" s="100" t="s">
        <v>38</v>
      </c>
      <c r="J114" s="53" t="n">
        <v>-389697.540852985</v>
      </c>
      <c r="K114" s="101" t="n">
        <v>0</v>
      </c>
    </row>
    <row r="115" customFormat="false" ht="12" hidden="false" customHeight="true" outlineLevel="0" collapsed="false">
      <c r="A115" s="99" t="n">
        <v>37048</v>
      </c>
      <c r="B115" s="100" t="s">
        <v>37</v>
      </c>
      <c r="C115" s="53" t="n">
        <v>-42446721.8033892</v>
      </c>
      <c r="D115" s="53" t="n">
        <v>7958664.45934692</v>
      </c>
      <c r="E115" s="53" t="n">
        <v>1425262602.3064</v>
      </c>
      <c r="H115" s="99" t="n">
        <v>37134</v>
      </c>
      <c r="I115" s="100" t="s">
        <v>38</v>
      </c>
      <c r="J115" s="53" t="n">
        <v>-396226.379151416</v>
      </c>
      <c r="K115" s="101" t="n">
        <v>0</v>
      </c>
    </row>
    <row r="116" customFormat="false" ht="12" hidden="false" customHeight="true" outlineLevel="0" collapsed="false">
      <c r="A116" s="99" t="n">
        <v>37049</v>
      </c>
      <c r="B116" s="100" t="s">
        <v>37</v>
      </c>
      <c r="C116" s="53" t="n">
        <v>-37565016.7540632</v>
      </c>
      <c r="D116" s="53" t="n">
        <v>-30245675.355726</v>
      </c>
      <c r="E116" s="53" t="n">
        <v>1397523217.61457</v>
      </c>
      <c r="H116" s="99" t="n">
        <v>37137</v>
      </c>
      <c r="I116" s="100" t="s">
        <v>38</v>
      </c>
      <c r="J116" s="53" t="n">
        <v>0</v>
      </c>
      <c r="K116" s="101" t="n">
        <v>0</v>
      </c>
    </row>
    <row r="117" customFormat="false" ht="12" hidden="false" customHeight="true" outlineLevel="0" collapsed="false">
      <c r="A117" s="99" t="n">
        <v>37050</v>
      </c>
      <c r="B117" s="100" t="s">
        <v>37</v>
      </c>
      <c r="C117" s="53" t="n">
        <v>-43940576.5924981</v>
      </c>
      <c r="D117" s="53" t="n">
        <v>-32432185.2174714</v>
      </c>
      <c r="E117" s="53" t="n">
        <v>1355591360.85924</v>
      </c>
      <c r="H117" s="99" t="n">
        <v>37138</v>
      </c>
      <c r="I117" s="100" t="s">
        <v>38</v>
      </c>
      <c r="J117" s="53" t="n">
        <v>-376996.428573784</v>
      </c>
      <c r="K117" s="101" t="n">
        <v>0</v>
      </c>
    </row>
    <row r="118" customFormat="false" ht="12" hidden="false" customHeight="true" outlineLevel="0" collapsed="false">
      <c r="A118" s="99" t="n">
        <v>37053</v>
      </c>
      <c r="B118" s="100" t="s">
        <v>37</v>
      </c>
      <c r="C118" s="53" t="n">
        <v>-46726207.4546421</v>
      </c>
      <c r="D118" s="53" t="n">
        <v>-11850256.2840018</v>
      </c>
      <c r="E118" s="53" t="n">
        <v>1350106444.20048</v>
      </c>
      <c r="H118" s="99" t="n">
        <v>37139</v>
      </c>
      <c r="I118" s="100" t="s">
        <v>38</v>
      </c>
      <c r="J118" s="53" t="n">
        <v>-357865.73080049</v>
      </c>
      <c r="K118" s="101" t="n">
        <v>0</v>
      </c>
    </row>
    <row r="119" customFormat="false" ht="12" hidden="false" customHeight="true" outlineLevel="0" collapsed="false">
      <c r="A119" s="99" t="n">
        <v>37054</v>
      </c>
      <c r="B119" s="100" t="s">
        <v>37</v>
      </c>
      <c r="C119" s="53" t="n">
        <v>-43711411.5471496</v>
      </c>
      <c r="D119" s="53" t="n">
        <v>3928706.72178214</v>
      </c>
      <c r="E119" s="53" t="n">
        <v>1394383640.61686</v>
      </c>
      <c r="H119" s="99" t="n">
        <v>37140</v>
      </c>
      <c r="I119" s="100" t="s">
        <v>38</v>
      </c>
      <c r="J119" s="53" t="n">
        <v>-378265.765422849</v>
      </c>
      <c r="K119" s="101" t="n">
        <v>0</v>
      </c>
    </row>
    <row r="120" customFormat="false" ht="12" hidden="false" customHeight="true" outlineLevel="0" collapsed="false">
      <c r="A120" s="99" t="n">
        <v>37055</v>
      </c>
      <c r="B120" s="100" t="s">
        <v>37</v>
      </c>
      <c r="C120" s="53" t="n">
        <v>-40917100.6736532</v>
      </c>
      <c r="D120" s="53" t="n">
        <v>29933296.2543618</v>
      </c>
      <c r="E120" s="53" t="n">
        <v>1500316300.27493</v>
      </c>
      <c r="H120" s="99" t="n">
        <v>37141</v>
      </c>
      <c r="I120" s="100" t="s">
        <v>38</v>
      </c>
      <c r="J120" s="53" t="n">
        <v>-289899.108326594</v>
      </c>
      <c r="K120" s="101" t="n">
        <v>0</v>
      </c>
    </row>
    <row r="121" customFormat="false" ht="12" hidden="false" customHeight="true" outlineLevel="0" collapsed="false">
      <c r="A121" s="99" t="n">
        <v>37056</v>
      </c>
      <c r="B121" s="100" t="s">
        <v>37</v>
      </c>
      <c r="C121" s="53" t="n">
        <v>-39106130.5825711</v>
      </c>
      <c r="D121" s="53" t="n">
        <v>31546069.8614459</v>
      </c>
      <c r="E121" s="53" t="n">
        <v>1454107658.87152</v>
      </c>
      <c r="H121" s="99" t="n">
        <v>37144</v>
      </c>
      <c r="I121" s="100" t="s">
        <v>38</v>
      </c>
      <c r="J121" s="53" t="n">
        <v>-401629.702482287</v>
      </c>
      <c r="K121" s="101" t="n">
        <v>0</v>
      </c>
    </row>
    <row r="122" customFormat="false" ht="12" hidden="false" customHeight="true" outlineLevel="0" collapsed="false">
      <c r="A122" s="99" t="n">
        <v>37057</v>
      </c>
      <c r="B122" s="100" t="s">
        <v>37</v>
      </c>
      <c r="C122" s="53" t="n">
        <v>-33084870.21602</v>
      </c>
      <c r="D122" s="53" t="n">
        <v>29790232.4318528</v>
      </c>
      <c r="E122" s="53" t="n">
        <v>1492574392.83668</v>
      </c>
      <c r="H122" s="99" t="n">
        <v>37145</v>
      </c>
      <c r="I122" s="100" t="s">
        <v>38</v>
      </c>
      <c r="J122" s="53" t="n">
        <v>0</v>
      </c>
      <c r="K122" s="101" t="n">
        <v>0</v>
      </c>
    </row>
    <row r="123" customFormat="false" ht="12" hidden="false" customHeight="true" outlineLevel="0" collapsed="false">
      <c r="A123" s="99" t="n">
        <v>37060</v>
      </c>
      <c r="B123" s="100" t="s">
        <v>37</v>
      </c>
      <c r="C123" s="53" t="n">
        <v>-31418684.3801949</v>
      </c>
      <c r="D123" s="53" t="n">
        <v>11787694.5295742</v>
      </c>
      <c r="E123" s="53" t="n">
        <v>1505268480.48412</v>
      </c>
      <c r="H123" s="99" t="n">
        <v>37146</v>
      </c>
      <c r="I123" s="100" t="s">
        <v>38</v>
      </c>
      <c r="J123" s="53" t="n">
        <v>-488931.74672815</v>
      </c>
      <c r="K123" s="101" t="n">
        <v>0</v>
      </c>
    </row>
    <row r="124" customFormat="false" ht="12" hidden="false" customHeight="true" outlineLevel="0" collapsed="false">
      <c r="A124" s="99" t="n">
        <v>37061</v>
      </c>
      <c r="B124" s="100" t="s">
        <v>37</v>
      </c>
      <c r="C124" s="53" t="n">
        <v>-29319521.7511607</v>
      </c>
      <c r="D124" s="53" t="n">
        <v>17692503.6058749</v>
      </c>
      <c r="E124" s="53" t="n">
        <v>1527401066.37745</v>
      </c>
      <c r="H124" s="99" t="n">
        <v>37147</v>
      </c>
      <c r="I124" s="100" t="s">
        <v>38</v>
      </c>
      <c r="J124" s="53" t="n">
        <v>-519785.998783688</v>
      </c>
      <c r="K124" s="101" t="n">
        <v>0</v>
      </c>
    </row>
    <row r="125" customFormat="false" ht="12" hidden="false" customHeight="true" outlineLevel="0" collapsed="false">
      <c r="A125" s="99" t="n">
        <v>37062</v>
      </c>
      <c r="B125" s="100" t="s">
        <v>37</v>
      </c>
      <c r="C125" s="53" t="n">
        <v>-29486330.7301773</v>
      </c>
      <c r="D125" s="53" t="n">
        <v>30915997.7006392</v>
      </c>
      <c r="E125" s="53" t="n">
        <v>1535298804.85279</v>
      </c>
      <c r="H125" s="99" t="n">
        <v>37148</v>
      </c>
      <c r="I125" s="100" t="s">
        <v>38</v>
      </c>
      <c r="J125" s="53" t="n">
        <v>0</v>
      </c>
      <c r="K125" s="101" t="n">
        <v>0</v>
      </c>
    </row>
    <row r="126" customFormat="false" ht="12" hidden="false" customHeight="true" outlineLevel="0" collapsed="false">
      <c r="A126" s="99" t="n">
        <v>37063</v>
      </c>
      <c r="B126" s="100" t="s">
        <v>37</v>
      </c>
      <c r="C126" s="53" t="n">
        <v>-30871334.697034</v>
      </c>
      <c r="D126" s="53" t="n">
        <v>-10943526.5836013</v>
      </c>
      <c r="E126" s="53" t="n">
        <v>1530532729.53187</v>
      </c>
      <c r="H126" s="99" t="n">
        <v>37151</v>
      </c>
      <c r="I126" s="100" t="s">
        <v>38</v>
      </c>
      <c r="J126" s="53" t="n">
        <v>-392520.852740002</v>
      </c>
      <c r="K126" s="101" t="n">
        <v>0</v>
      </c>
    </row>
    <row r="127" customFormat="false" ht="12" hidden="false" customHeight="true" outlineLevel="0" collapsed="false">
      <c r="A127" s="99" t="n">
        <v>37064</v>
      </c>
      <c r="B127" s="100" t="s">
        <v>37</v>
      </c>
      <c r="C127" s="53" t="n">
        <v>-30237806.9588898</v>
      </c>
      <c r="D127" s="53" t="n">
        <v>13189682.4523059</v>
      </c>
      <c r="E127" s="53" t="n">
        <v>1550776561.06402</v>
      </c>
      <c r="H127" s="99" t="n">
        <v>37152</v>
      </c>
      <c r="I127" s="100" t="s">
        <v>38</v>
      </c>
      <c r="J127" s="53" t="n">
        <v>-430525.54348577</v>
      </c>
      <c r="K127" s="101" t="n">
        <v>0</v>
      </c>
    </row>
    <row r="128" customFormat="false" ht="12" hidden="false" customHeight="true" outlineLevel="0" collapsed="false">
      <c r="A128" s="99" t="n">
        <v>37067</v>
      </c>
      <c r="B128" s="100" t="s">
        <v>37</v>
      </c>
      <c r="C128" s="53" t="n">
        <v>-27901120.9923354</v>
      </c>
      <c r="D128" s="53" t="n">
        <v>30900144.906469</v>
      </c>
      <c r="E128" s="53" t="n">
        <v>1589021872.15076</v>
      </c>
      <c r="H128" s="99" t="n">
        <v>37153</v>
      </c>
      <c r="I128" s="100" t="s">
        <v>38</v>
      </c>
      <c r="J128" s="53" t="n">
        <v>-411978.469670239</v>
      </c>
      <c r="K128" s="101" t="n">
        <v>0</v>
      </c>
    </row>
    <row r="129" customFormat="false" ht="12" hidden="false" customHeight="true" outlineLevel="0" collapsed="false">
      <c r="A129" s="99" t="n">
        <v>37068</v>
      </c>
      <c r="B129" s="100" t="s">
        <v>37</v>
      </c>
      <c r="C129" s="53" t="n">
        <v>-28429593.8130464</v>
      </c>
      <c r="D129" s="53" t="n">
        <v>-9792815.87533034</v>
      </c>
      <c r="E129" s="53" t="n">
        <v>1572149711.44145</v>
      </c>
      <c r="H129" s="99" t="n">
        <v>37154</v>
      </c>
      <c r="I129" s="100" t="s">
        <v>38</v>
      </c>
      <c r="J129" s="53" t="n">
        <v>-310049.015722672</v>
      </c>
      <c r="K129" s="101" t="n">
        <v>0</v>
      </c>
    </row>
    <row r="130" customFormat="false" ht="12" hidden="false" customHeight="true" outlineLevel="0" collapsed="false">
      <c r="A130" s="99" t="n">
        <v>37069</v>
      </c>
      <c r="B130" s="100" t="s">
        <v>37</v>
      </c>
      <c r="C130" s="53" t="n">
        <v>-28909724.7343377</v>
      </c>
      <c r="D130" s="53" t="n">
        <v>-8452945.01374881</v>
      </c>
      <c r="E130" s="53" t="n">
        <v>1582001468.98742</v>
      </c>
      <c r="H130" s="99" t="n">
        <v>37155</v>
      </c>
      <c r="I130" s="100" t="s">
        <v>38</v>
      </c>
      <c r="J130" s="53" t="n">
        <v>-370264.975565266</v>
      </c>
      <c r="K130" s="101" t="n">
        <v>0</v>
      </c>
    </row>
    <row r="131" customFormat="false" ht="12" hidden="false" customHeight="true" outlineLevel="0" collapsed="false">
      <c r="A131" s="99" t="n">
        <v>37070</v>
      </c>
      <c r="B131" s="100" t="s">
        <v>37</v>
      </c>
      <c r="C131" s="53" t="n">
        <v>-30820906.1789085</v>
      </c>
      <c r="D131" s="53" t="n">
        <v>-85576.125490915</v>
      </c>
      <c r="E131" s="53" t="n">
        <v>1559656839.96326</v>
      </c>
      <c r="H131" s="99" t="n">
        <v>37158</v>
      </c>
      <c r="I131" s="100" t="s">
        <v>38</v>
      </c>
      <c r="J131" s="53" t="n">
        <v>-254149.452734921</v>
      </c>
      <c r="K131" s="101" t="n">
        <v>0</v>
      </c>
    </row>
    <row r="132" customFormat="false" ht="12" hidden="false" customHeight="true" outlineLevel="0" collapsed="false">
      <c r="A132" s="99" t="n">
        <v>37071</v>
      </c>
      <c r="B132" s="100" t="s">
        <v>37</v>
      </c>
      <c r="C132" s="53" t="n">
        <v>-31617954.5555364</v>
      </c>
      <c r="D132" s="53" t="n">
        <v>-1530924.89011503</v>
      </c>
      <c r="E132" s="53" t="n">
        <v>1564899794.12249</v>
      </c>
      <c r="H132" s="99" t="n">
        <v>37159</v>
      </c>
      <c r="I132" s="100" t="s">
        <v>38</v>
      </c>
      <c r="J132" s="53" t="n">
        <v>-481376.665861341</v>
      </c>
      <c r="K132" s="101" t="n">
        <v>0</v>
      </c>
    </row>
    <row r="133" customFormat="false" ht="12" hidden="false" customHeight="true" outlineLevel="0" collapsed="false">
      <c r="A133" s="99" t="n">
        <v>37074</v>
      </c>
      <c r="B133" s="100" t="s">
        <v>37</v>
      </c>
      <c r="C133" s="53" t="n">
        <v>-35002401.630654</v>
      </c>
      <c r="D133" s="53" t="n">
        <v>11691408.6081524</v>
      </c>
      <c r="E133" s="53" t="n">
        <v>1571277078.51977</v>
      </c>
      <c r="H133" s="99" t="n">
        <v>37160</v>
      </c>
      <c r="I133" s="100" t="s">
        <v>38</v>
      </c>
      <c r="J133" s="53" t="n">
        <v>-340577.066663846</v>
      </c>
      <c r="K133" s="101" t="n">
        <v>0</v>
      </c>
    </row>
    <row r="134" customFormat="false" ht="12" hidden="false" customHeight="true" outlineLevel="0" collapsed="false">
      <c r="A134" s="99" t="n">
        <v>37075</v>
      </c>
      <c r="B134" s="100" t="s">
        <v>37</v>
      </c>
      <c r="C134" s="53" t="n">
        <v>-36044908.5178695</v>
      </c>
      <c r="D134" s="53" t="n">
        <v>-18007056.8585648</v>
      </c>
      <c r="E134" s="53" t="n">
        <v>1550103699.80015</v>
      </c>
      <c r="H134" s="99" t="n">
        <v>37161</v>
      </c>
      <c r="I134" s="100" t="s">
        <v>38</v>
      </c>
      <c r="J134" s="53" t="n">
        <v>-265258.85385259</v>
      </c>
      <c r="K134" s="101" t="n">
        <v>0</v>
      </c>
    </row>
    <row r="135" customFormat="false" ht="12" hidden="false" customHeight="true" outlineLevel="0" collapsed="false">
      <c r="A135" s="99" t="n">
        <v>37076</v>
      </c>
      <c r="B135" s="100" t="s">
        <v>37</v>
      </c>
      <c r="C135" s="53" t="n">
        <v>0</v>
      </c>
      <c r="D135" s="53" t="n">
        <v>0</v>
      </c>
      <c r="E135" s="53" t="n">
        <v>0</v>
      </c>
      <c r="H135" s="99" t="n">
        <v>37162</v>
      </c>
      <c r="I135" s="100" t="s">
        <v>38</v>
      </c>
      <c r="J135" s="53" t="n">
        <v>-321441.485905369</v>
      </c>
      <c r="K135" s="101" t="n">
        <v>0</v>
      </c>
    </row>
    <row r="136" customFormat="false" ht="12" hidden="false" customHeight="true" outlineLevel="0" collapsed="false">
      <c r="A136" s="99" t="n">
        <v>37077</v>
      </c>
      <c r="B136" s="100" t="s">
        <v>37</v>
      </c>
      <c r="C136" s="53" t="n">
        <v>-34702335.5920846</v>
      </c>
      <c r="D136" s="53" t="n">
        <v>-12390552.1073238</v>
      </c>
      <c r="E136" s="53" t="n">
        <v>1527091452.16357</v>
      </c>
      <c r="H136" s="99" t="n">
        <v>37165</v>
      </c>
      <c r="I136" s="100" t="s">
        <v>38</v>
      </c>
      <c r="J136" s="53" t="n">
        <v>-458265.306147573</v>
      </c>
      <c r="K136" s="101" t="n">
        <v>0</v>
      </c>
    </row>
    <row r="137" customFormat="false" ht="12" hidden="false" customHeight="true" outlineLevel="0" collapsed="false">
      <c r="A137" s="99" t="n">
        <v>37078</v>
      </c>
      <c r="B137" s="100" t="s">
        <v>37</v>
      </c>
      <c r="C137" s="53" t="n">
        <v>-38013838.6263333</v>
      </c>
      <c r="D137" s="53" t="n">
        <v>-26368211.7675619</v>
      </c>
      <c r="E137" s="53" t="n">
        <v>1505032607.95145</v>
      </c>
      <c r="H137" s="99" t="n">
        <v>37166</v>
      </c>
      <c r="I137" s="100" t="s">
        <v>38</v>
      </c>
      <c r="J137" s="53" t="n">
        <v>-335034.704497257</v>
      </c>
      <c r="K137" s="101" t="n">
        <v>0</v>
      </c>
    </row>
    <row r="138" customFormat="false" ht="12" hidden="false" customHeight="true" outlineLevel="0" collapsed="false">
      <c r="A138" s="99" t="n">
        <v>37081</v>
      </c>
      <c r="B138" s="100" t="s">
        <v>37</v>
      </c>
      <c r="C138" s="53" t="n">
        <v>-37144769.9941318</v>
      </c>
      <c r="D138" s="53" t="n">
        <v>8877870.75280612</v>
      </c>
      <c r="E138" s="53" t="n">
        <v>1502845377.82772</v>
      </c>
      <c r="H138" s="99" t="n">
        <v>37167</v>
      </c>
      <c r="I138" s="100" t="s">
        <v>38</v>
      </c>
      <c r="J138" s="53" t="n">
        <v>-291414.204641446</v>
      </c>
      <c r="K138" s="101" t="n">
        <v>0</v>
      </c>
    </row>
    <row r="139" customFormat="false" ht="12" hidden="false" customHeight="true" outlineLevel="0" collapsed="false">
      <c r="A139" s="99" t="n">
        <v>37082</v>
      </c>
      <c r="B139" s="100" t="s">
        <v>37</v>
      </c>
      <c r="C139" s="53" t="n">
        <v>-41405393.9875018</v>
      </c>
      <c r="D139" s="53" t="n">
        <v>-7502102.58204865</v>
      </c>
      <c r="E139" s="53" t="n">
        <v>1487096542.98066</v>
      </c>
      <c r="H139" s="99" t="n">
        <v>37168</v>
      </c>
      <c r="I139" s="100" t="s">
        <v>38</v>
      </c>
      <c r="J139" s="53" t="n">
        <v>-374697.009792873</v>
      </c>
      <c r="K139" s="101" t="n">
        <v>0</v>
      </c>
    </row>
    <row r="140" customFormat="false" ht="12" hidden="false" customHeight="true" outlineLevel="0" collapsed="false">
      <c r="A140" s="99" t="n">
        <v>37083</v>
      </c>
      <c r="B140" s="100" t="s">
        <v>37</v>
      </c>
      <c r="C140" s="53" t="n">
        <v>-41483140.3198701</v>
      </c>
      <c r="D140" s="53" t="n">
        <v>23136965.2053959</v>
      </c>
      <c r="E140" s="53" t="n">
        <v>1497602043.00559</v>
      </c>
      <c r="H140" s="99" t="n">
        <v>37169</v>
      </c>
      <c r="I140" s="100" t="s">
        <v>38</v>
      </c>
      <c r="J140" s="53" t="n">
        <v>-374655.108273326</v>
      </c>
      <c r="K140" s="101" t="n">
        <v>0</v>
      </c>
    </row>
    <row r="141" customFormat="false" ht="12" hidden="false" customHeight="true" outlineLevel="0" collapsed="false">
      <c r="A141" s="99" t="n">
        <v>37084</v>
      </c>
      <c r="B141" s="100" t="s">
        <v>37</v>
      </c>
      <c r="C141" s="53" t="n">
        <v>-41965025.2801288</v>
      </c>
      <c r="D141" s="53" t="n">
        <v>-3770074.37101925</v>
      </c>
      <c r="E141" s="53" t="n">
        <v>1479362169.94054</v>
      </c>
      <c r="H141" s="99" t="n">
        <v>37172</v>
      </c>
      <c r="I141" s="100" t="s">
        <v>38</v>
      </c>
      <c r="J141" s="53" t="n">
        <v>-395673.063916647</v>
      </c>
      <c r="K141" s="101" t="n">
        <v>0</v>
      </c>
    </row>
    <row r="142" customFormat="false" ht="12" hidden="false" customHeight="true" outlineLevel="0" collapsed="false">
      <c r="A142" s="99" t="n">
        <v>37085</v>
      </c>
      <c r="B142" s="100" t="s">
        <v>37</v>
      </c>
      <c r="C142" s="53" t="n">
        <v>-37970927.5168863</v>
      </c>
      <c r="D142" s="53" t="n">
        <v>27858046.9677615</v>
      </c>
      <c r="E142" s="53" t="n">
        <v>1498909094.98455</v>
      </c>
      <c r="H142" s="99" t="n">
        <v>37173</v>
      </c>
      <c r="I142" s="100" t="s">
        <v>38</v>
      </c>
      <c r="J142" s="53" t="n">
        <v>-519043.618275419</v>
      </c>
      <c r="K142" s="101" t="n">
        <v>0</v>
      </c>
    </row>
    <row r="143" customFormat="false" ht="12" hidden="false" customHeight="true" outlineLevel="0" collapsed="false">
      <c r="A143" s="99" t="n">
        <v>37088</v>
      </c>
      <c r="B143" s="100" t="s">
        <v>37</v>
      </c>
      <c r="C143" s="53" t="n">
        <v>-35302073.4425315</v>
      </c>
      <c r="D143" s="53" t="n">
        <v>28737747.1509147</v>
      </c>
      <c r="E143" s="53" t="n">
        <v>1527704741.78752</v>
      </c>
      <c r="H143" s="99" t="n">
        <v>37174</v>
      </c>
      <c r="I143" s="100" t="s">
        <v>38</v>
      </c>
      <c r="J143" s="53" t="n">
        <v>-506749.501384229</v>
      </c>
      <c r="K143" s="101" t="n">
        <v>0</v>
      </c>
    </row>
    <row r="144" customFormat="false" ht="12" hidden="false" customHeight="true" outlineLevel="0" collapsed="false">
      <c r="A144" s="99" t="n">
        <v>37089</v>
      </c>
      <c r="B144" s="100" t="s">
        <v>37</v>
      </c>
      <c r="C144" s="53" t="n">
        <v>-31895063.257336</v>
      </c>
      <c r="D144" s="53" t="n">
        <v>-3986266.10355187</v>
      </c>
      <c r="E144" s="53" t="n">
        <v>1517653369.70279</v>
      </c>
      <c r="H144" s="99" t="n">
        <v>37175</v>
      </c>
      <c r="I144" s="100" t="s">
        <v>38</v>
      </c>
      <c r="J144" s="53" t="n">
        <v>-680715.688696714</v>
      </c>
      <c r="K144" s="101" t="n">
        <v>0</v>
      </c>
    </row>
    <row r="145" customFormat="false" ht="12" hidden="false" customHeight="true" outlineLevel="0" collapsed="false">
      <c r="A145" s="99" t="n">
        <v>37090</v>
      </c>
      <c r="B145" s="100" t="s">
        <v>37</v>
      </c>
      <c r="C145" s="53" t="n">
        <v>-33466134.370497</v>
      </c>
      <c r="D145" s="53" t="n">
        <v>4194663.66789136</v>
      </c>
      <c r="E145" s="53" t="n">
        <v>1517297915.90396</v>
      </c>
      <c r="H145" s="99" t="n">
        <v>37176</v>
      </c>
      <c r="I145" s="100" t="s">
        <v>38</v>
      </c>
      <c r="J145" s="53" t="n">
        <v>-787341.077085086</v>
      </c>
      <c r="K145" s="101" t="n">
        <v>0</v>
      </c>
    </row>
    <row r="146" customFormat="false" ht="12" hidden="false" customHeight="true" outlineLevel="0" collapsed="false">
      <c r="A146" s="99" t="n">
        <v>37091</v>
      </c>
      <c r="B146" s="100" t="s">
        <v>37</v>
      </c>
      <c r="C146" s="53" t="n">
        <v>-34753845.4416655</v>
      </c>
      <c r="D146" s="53" t="n">
        <v>10349186.9259519</v>
      </c>
      <c r="E146" s="53" t="n">
        <v>1533660451.40068</v>
      </c>
      <c r="H146" s="99" t="n">
        <v>37179</v>
      </c>
      <c r="I146" s="100" t="s">
        <v>38</v>
      </c>
      <c r="J146" s="53" t="n">
        <v>-516040.159665175</v>
      </c>
      <c r="K146" s="101" t="n">
        <v>0</v>
      </c>
    </row>
    <row r="147" customFormat="false" ht="12" hidden="false" customHeight="true" outlineLevel="0" collapsed="false">
      <c r="A147" s="99" t="n">
        <v>37092</v>
      </c>
      <c r="B147" s="100" t="s">
        <v>37</v>
      </c>
      <c r="C147" s="53" t="n">
        <v>-36644921.5845998</v>
      </c>
      <c r="D147" s="53" t="n">
        <v>-4269602.24397043</v>
      </c>
      <c r="E147" s="53" t="n">
        <v>1520869397.39224</v>
      </c>
      <c r="H147" s="99" t="n">
        <v>37180</v>
      </c>
      <c r="I147" s="100" t="s">
        <v>38</v>
      </c>
      <c r="J147" s="53" t="n">
        <v>-629746.984478254</v>
      </c>
      <c r="K147" s="101" t="n">
        <v>0</v>
      </c>
    </row>
    <row r="148" customFormat="false" ht="12" hidden="false" customHeight="true" outlineLevel="0" collapsed="false">
      <c r="A148" s="99" t="n">
        <v>37095</v>
      </c>
      <c r="B148" s="100" t="s">
        <v>37</v>
      </c>
      <c r="C148" s="53" t="n">
        <v>-39640723.0731597</v>
      </c>
      <c r="D148" s="53" t="n">
        <v>-6167760.07753068</v>
      </c>
      <c r="E148" s="53" t="n">
        <v>1508456095.99014</v>
      </c>
      <c r="H148" s="99" t="n">
        <v>37181</v>
      </c>
      <c r="I148" s="100" t="s">
        <v>38</v>
      </c>
      <c r="J148" s="53" t="n">
        <v>-257379.054303399</v>
      </c>
      <c r="K148" s="101" t="n">
        <v>0</v>
      </c>
    </row>
    <row r="149" customFormat="false" ht="12" hidden="false" customHeight="true" outlineLevel="0" collapsed="false">
      <c r="A149" s="99" t="n">
        <v>37096</v>
      </c>
      <c r="B149" s="100" t="s">
        <v>37</v>
      </c>
      <c r="C149" s="53" t="n">
        <v>-34106736.7250931</v>
      </c>
      <c r="D149" s="53" t="n">
        <v>-15072884.3140125</v>
      </c>
      <c r="E149" s="53" t="n">
        <v>1493162899.18886</v>
      </c>
      <c r="H149" s="99" t="n">
        <v>37182</v>
      </c>
      <c r="I149" s="100" t="s">
        <v>38</v>
      </c>
      <c r="J149" s="53" t="n">
        <v>-334954.598129519</v>
      </c>
      <c r="K149" s="101" t="n">
        <v>0</v>
      </c>
    </row>
    <row r="150" customFormat="false" ht="12" hidden="false" customHeight="true" outlineLevel="0" collapsed="false">
      <c r="A150" s="99" t="n">
        <v>37097</v>
      </c>
      <c r="B150" s="100" t="s">
        <v>37</v>
      </c>
      <c r="C150" s="53" t="n">
        <v>-31726705.1798203</v>
      </c>
      <c r="D150" s="53" t="n">
        <v>-17036509.3552415</v>
      </c>
      <c r="E150" s="53" t="n">
        <v>1457748526.46714</v>
      </c>
      <c r="H150" s="99" t="n">
        <v>37183</v>
      </c>
      <c r="I150" s="100" t="s">
        <v>38</v>
      </c>
      <c r="J150" s="53" t="n">
        <v>-548876.60995671</v>
      </c>
      <c r="K150" s="101" t="n">
        <v>0</v>
      </c>
    </row>
    <row r="151" customFormat="false" ht="12" hidden="false" customHeight="true" outlineLevel="0" collapsed="false">
      <c r="A151" s="99" t="n">
        <v>37098</v>
      </c>
      <c r="B151" s="100" t="s">
        <v>37</v>
      </c>
      <c r="C151" s="53" t="n">
        <v>-33330478.5592077</v>
      </c>
      <c r="D151" s="53" t="n">
        <v>-17907057.4218456</v>
      </c>
      <c r="E151" s="53" t="n">
        <v>1425232613.11514</v>
      </c>
      <c r="H151" s="99" t="n">
        <v>37186</v>
      </c>
      <c r="I151" s="100" t="s">
        <v>38</v>
      </c>
      <c r="J151" s="53" t="n">
        <v>-249452.283349259</v>
      </c>
      <c r="K151" s="101" t="n">
        <v>0</v>
      </c>
    </row>
    <row r="152" customFormat="false" ht="12" hidden="false" customHeight="true" outlineLevel="0" collapsed="false">
      <c r="A152" s="99" t="n">
        <v>37099</v>
      </c>
      <c r="B152" s="100" t="s">
        <v>37</v>
      </c>
      <c r="C152" s="53" t="n">
        <v>-30824280.0161987</v>
      </c>
      <c r="D152" s="53" t="n">
        <v>16761061.5237469</v>
      </c>
      <c r="E152" s="53" t="n">
        <v>1440964317.75576</v>
      </c>
      <c r="H152" s="99" t="n">
        <v>37187</v>
      </c>
      <c r="I152" s="100" t="s">
        <v>38</v>
      </c>
      <c r="J152" s="53" t="n">
        <v>-155590.240885687</v>
      </c>
      <c r="K152" s="101" t="n">
        <v>0</v>
      </c>
    </row>
    <row r="153" customFormat="false" ht="12" hidden="false" customHeight="true" outlineLevel="0" collapsed="false">
      <c r="A153" s="99" t="n">
        <v>37102</v>
      </c>
      <c r="B153" s="100" t="s">
        <v>37</v>
      </c>
      <c r="C153" s="53" t="n">
        <v>-28013290.2720499</v>
      </c>
      <c r="D153" s="53" t="n">
        <v>9709701.41610477</v>
      </c>
      <c r="E153" s="53" t="n">
        <v>1451640458.70063</v>
      </c>
      <c r="H153" s="99" t="n">
        <v>37188</v>
      </c>
      <c r="I153" s="100" t="s">
        <v>38</v>
      </c>
      <c r="J153" s="53" t="n">
        <v>-782564.81389344</v>
      </c>
      <c r="K153" s="101" t="n">
        <v>0</v>
      </c>
    </row>
    <row r="154" customFormat="false" ht="12" hidden="false" customHeight="true" outlineLevel="0" collapsed="false">
      <c r="A154" s="99" t="n">
        <v>37103</v>
      </c>
      <c r="B154" s="100" t="s">
        <v>37</v>
      </c>
      <c r="C154" s="53" t="n">
        <v>-31401436.7144367</v>
      </c>
      <c r="D154" s="53" t="n">
        <v>-26164550.6425963</v>
      </c>
      <c r="E154" s="53" t="n">
        <v>1423664648.94389</v>
      </c>
      <c r="H154" s="99" t="n">
        <v>37189</v>
      </c>
      <c r="I154" s="100" t="s">
        <v>38</v>
      </c>
      <c r="J154" s="53" t="n">
        <v>0</v>
      </c>
      <c r="K154" s="101" t="n">
        <v>0</v>
      </c>
    </row>
    <row r="155" customFormat="false" ht="12" hidden="false" customHeight="true" outlineLevel="0" collapsed="false">
      <c r="A155" s="99" t="n">
        <v>37104</v>
      </c>
      <c r="B155" s="100" t="s">
        <v>37</v>
      </c>
      <c r="C155" s="53" t="n">
        <v>-35026957.1957166</v>
      </c>
      <c r="D155" s="53" t="n">
        <v>-3220538.82790466</v>
      </c>
      <c r="E155" s="53" t="n">
        <v>1428447664.92762</v>
      </c>
      <c r="H155" s="99" t="n">
        <v>37190</v>
      </c>
      <c r="I155" s="100" t="s">
        <v>38</v>
      </c>
      <c r="J155" s="53" t="n">
        <v>0</v>
      </c>
      <c r="K155" s="101" t="n">
        <v>0</v>
      </c>
    </row>
    <row r="156" customFormat="false" ht="12" hidden="false" customHeight="true" outlineLevel="0" collapsed="false">
      <c r="A156" s="99" t="n">
        <v>37105</v>
      </c>
      <c r="B156" s="100" t="s">
        <v>37</v>
      </c>
      <c r="C156" s="53" t="n">
        <v>-44544538.3257858</v>
      </c>
      <c r="D156" s="53" t="n">
        <v>2215650.80751799</v>
      </c>
      <c r="E156" s="53" t="n">
        <v>1418214026.76314</v>
      </c>
      <c r="H156" s="99" t="n">
        <v>37193</v>
      </c>
      <c r="I156" s="100" t="s">
        <v>38</v>
      </c>
      <c r="J156" s="53" t="n">
        <v>0</v>
      </c>
      <c r="K156" s="101" t="n">
        <v>0</v>
      </c>
    </row>
    <row r="157" customFormat="false" ht="12" hidden="false" customHeight="true" outlineLevel="0" collapsed="false">
      <c r="A157" s="99" t="n">
        <v>37106</v>
      </c>
      <c r="B157" s="100" t="s">
        <v>37</v>
      </c>
      <c r="C157" s="53" t="n">
        <v>-43000158.5526225</v>
      </c>
      <c r="D157" s="53" t="n">
        <v>10663428.4904928</v>
      </c>
      <c r="E157" s="53" t="n">
        <v>1425717131.11719</v>
      </c>
      <c r="H157" s="99" t="n">
        <v>37194</v>
      </c>
      <c r="I157" s="100" t="s">
        <v>38</v>
      </c>
      <c r="J157" s="53" t="n">
        <v>0</v>
      </c>
      <c r="K157" s="101" t="n">
        <v>0</v>
      </c>
    </row>
    <row r="158" customFormat="false" ht="12" hidden="false" customHeight="true" outlineLevel="0" collapsed="false">
      <c r="A158" s="99" t="n">
        <v>37109</v>
      </c>
      <c r="B158" s="100" t="s">
        <v>37</v>
      </c>
      <c r="C158" s="53" t="n">
        <v>-37656867.1622844</v>
      </c>
      <c r="D158" s="53" t="n">
        <v>-40415318.0574489</v>
      </c>
      <c r="E158" s="53" t="n">
        <v>1379975162.46561</v>
      </c>
      <c r="H158" s="99" t="n">
        <v>37195</v>
      </c>
      <c r="I158" s="100" t="s">
        <v>38</v>
      </c>
      <c r="J158" s="53" t="n">
        <v>0</v>
      </c>
      <c r="K158" s="101" t="n">
        <v>0</v>
      </c>
    </row>
    <row r="159" customFormat="false" ht="12" hidden="false" customHeight="true" outlineLevel="0" collapsed="false">
      <c r="A159" s="99" t="n">
        <v>37110</v>
      </c>
      <c r="B159" s="100" t="s">
        <v>37</v>
      </c>
      <c r="C159" s="53" t="n">
        <v>-37109204.6406477</v>
      </c>
      <c r="D159" s="53" t="n">
        <v>4742817.70529655</v>
      </c>
      <c r="E159" s="53" t="n">
        <v>1381562472.97343</v>
      </c>
      <c r="H159" s="99" t="n">
        <v>37196</v>
      </c>
      <c r="I159" s="100" t="s">
        <v>38</v>
      </c>
      <c r="J159" s="53" t="n">
        <v>0</v>
      </c>
      <c r="K159" s="101" t="n">
        <v>0</v>
      </c>
    </row>
    <row r="160" customFormat="false" ht="12" hidden="false" customHeight="true" outlineLevel="0" collapsed="false">
      <c r="A160" s="99" t="n">
        <v>37111</v>
      </c>
      <c r="B160" s="100" t="s">
        <v>37</v>
      </c>
      <c r="C160" s="53" t="n">
        <v>-29640155.008315</v>
      </c>
      <c r="D160" s="53" t="n">
        <v>-5231819.82624342</v>
      </c>
      <c r="E160" s="53" t="n">
        <v>1381995795.14255</v>
      </c>
      <c r="H160" s="99" t="n">
        <v>37197</v>
      </c>
      <c r="I160" s="100" t="s">
        <v>38</v>
      </c>
      <c r="J160" s="53" t="n">
        <v>0</v>
      </c>
      <c r="K160" s="101" t="n">
        <v>0</v>
      </c>
    </row>
    <row r="161" customFormat="false" ht="12" hidden="false" customHeight="true" outlineLevel="0" collapsed="false">
      <c r="A161" s="99" t="n">
        <v>37112</v>
      </c>
      <c r="B161" s="100" t="s">
        <v>37</v>
      </c>
      <c r="C161" s="53" t="n">
        <v>-29420177.0591398</v>
      </c>
      <c r="D161" s="53" t="n">
        <v>-2384346.4950503</v>
      </c>
      <c r="E161" s="53" t="n">
        <v>1376764114.36718</v>
      </c>
      <c r="H161" s="99" t="n">
        <v>37200</v>
      </c>
      <c r="I161" s="100" t="s">
        <v>38</v>
      </c>
      <c r="J161" s="53" t="n">
        <v>0</v>
      </c>
      <c r="K161" s="101" t="n">
        <v>0</v>
      </c>
    </row>
    <row r="162" customFormat="false" ht="12" hidden="false" customHeight="true" outlineLevel="0" collapsed="false">
      <c r="A162" s="99" t="n">
        <v>37113</v>
      </c>
      <c r="B162" s="100" t="s">
        <v>37</v>
      </c>
      <c r="C162" s="53" t="n">
        <v>-41989225.3516697</v>
      </c>
      <c r="D162" s="53" t="n">
        <v>286667.644147792</v>
      </c>
      <c r="E162" s="53" t="n">
        <v>781226482.854662</v>
      </c>
      <c r="H162" s="99" t="n">
        <v>37201</v>
      </c>
      <c r="I162" s="100" t="s">
        <v>38</v>
      </c>
      <c r="J162" s="53" t="n">
        <v>0</v>
      </c>
      <c r="K162" s="101" t="n">
        <v>0</v>
      </c>
    </row>
    <row r="163" customFormat="false" ht="12" hidden="false" customHeight="true" outlineLevel="0" collapsed="false">
      <c r="A163" s="99" t="n">
        <v>37116</v>
      </c>
      <c r="B163" s="100" t="s">
        <v>37</v>
      </c>
      <c r="C163" s="53" t="n">
        <v>-38705349.0193426</v>
      </c>
      <c r="D163" s="53" t="n">
        <v>31465436.2615911</v>
      </c>
      <c r="E163" s="53" t="n">
        <v>801036918.010335</v>
      </c>
      <c r="H163" s="99" t="n">
        <v>37202</v>
      </c>
      <c r="I163" s="100" t="s">
        <v>38</v>
      </c>
      <c r="J163" s="53" t="n">
        <v>0</v>
      </c>
      <c r="K163" s="101" t="n">
        <v>0</v>
      </c>
    </row>
    <row r="164" customFormat="false" ht="12" hidden="false" customHeight="true" outlineLevel="0" collapsed="false">
      <c r="A164" s="99" t="n">
        <v>37117</v>
      </c>
      <c r="B164" s="100" t="s">
        <v>37</v>
      </c>
      <c r="C164" s="53" t="n">
        <v>-38774880.6711791</v>
      </c>
      <c r="D164" s="53" t="n">
        <v>2691451.71532434</v>
      </c>
      <c r="E164" s="53" t="n">
        <v>814305039.755792</v>
      </c>
      <c r="H164" s="99" t="n">
        <v>37203</v>
      </c>
      <c r="I164" s="100" t="s">
        <v>38</v>
      </c>
      <c r="J164" s="53" t="n">
        <v>0</v>
      </c>
      <c r="K164" s="101" t="n">
        <v>0</v>
      </c>
    </row>
    <row r="165" customFormat="false" ht="12" hidden="false" customHeight="true" outlineLevel="0" collapsed="false">
      <c r="A165" s="99" t="n">
        <v>37118</v>
      </c>
      <c r="B165" s="100" t="s">
        <v>37</v>
      </c>
      <c r="C165" s="53" t="n">
        <v>-41765211.0582099</v>
      </c>
      <c r="D165" s="53" t="n">
        <v>80220.893774759</v>
      </c>
      <c r="E165" s="53" t="n">
        <v>775461008.777058</v>
      </c>
      <c r="H165" s="99" t="n">
        <v>37204</v>
      </c>
      <c r="I165" s="100" t="s">
        <v>38</v>
      </c>
      <c r="J165" s="53" t="n">
        <v>0</v>
      </c>
      <c r="K165" s="101" t="n">
        <v>0</v>
      </c>
    </row>
    <row r="166" customFormat="false" ht="12" hidden="false" customHeight="true" outlineLevel="0" collapsed="false">
      <c r="A166" s="99" t="n">
        <v>37119</v>
      </c>
      <c r="B166" s="100" t="s">
        <v>37</v>
      </c>
      <c r="C166" s="53" t="n">
        <v>-40755082.3300475</v>
      </c>
      <c r="D166" s="53" t="n">
        <v>-25583675.3571881</v>
      </c>
      <c r="E166" s="53" t="n">
        <v>743321140.569867</v>
      </c>
      <c r="H166" s="99" t="n">
        <v>37207</v>
      </c>
      <c r="I166" s="100" t="s">
        <v>38</v>
      </c>
      <c r="J166" s="53" t="n">
        <v>0</v>
      </c>
      <c r="K166" s="101" t="n">
        <v>0</v>
      </c>
    </row>
    <row r="167" customFormat="false" ht="12" hidden="false" customHeight="true" outlineLevel="0" collapsed="false">
      <c r="A167" s="99" t="n">
        <v>37120</v>
      </c>
      <c r="B167" s="100" t="s">
        <v>37</v>
      </c>
      <c r="C167" s="53" t="n">
        <v>-41238909.1027578</v>
      </c>
      <c r="D167" s="53" t="n">
        <v>-14843387.2790545</v>
      </c>
      <c r="E167" s="53" t="n">
        <v>834016269.058028</v>
      </c>
      <c r="H167" s="99" t="n">
        <v>37208</v>
      </c>
      <c r="I167" s="100" t="s">
        <v>38</v>
      </c>
      <c r="J167" s="53" t="n">
        <v>0</v>
      </c>
      <c r="K167" s="101" t="n">
        <v>0</v>
      </c>
    </row>
    <row r="168" customFormat="false" ht="12" hidden="false" customHeight="true" outlineLevel="0" collapsed="false">
      <c r="A168" s="99" t="n">
        <v>37123</v>
      </c>
      <c r="B168" s="100" t="s">
        <v>37</v>
      </c>
      <c r="C168" s="53" t="n">
        <v>-45469686.7170595</v>
      </c>
      <c r="D168" s="53" t="n">
        <v>899669.51655044</v>
      </c>
      <c r="E168" s="53" t="n">
        <v>826050052.984334</v>
      </c>
      <c r="H168" s="99" t="n">
        <v>37209</v>
      </c>
      <c r="I168" s="100" t="s">
        <v>38</v>
      </c>
      <c r="J168" s="53" t="n">
        <v>0</v>
      </c>
      <c r="K168" s="101" t="n">
        <v>0</v>
      </c>
    </row>
    <row r="169" customFormat="false" ht="12" hidden="false" customHeight="true" outlineLevel="0" collapsed="false">
      <c r="A169" s="99" t="n">
        <v>37124</v>
      </c>
      <c r="B169" s="100" t="s">
        <v>37</v>
      </c>
      <c r="C169" s="53" t="n">
        <v>-48207886.0917432</v>
      </c>
      <c r="D169" s="53" t="n">
        <v>650301.369968619</v>
      </c>
      <c r="E169" s="53" t="n">
        <v>832856849.391031</v>
      </c>
      <c r="H169" s="99" t="n">
        <v>37210</v>
      </c>
      <c r="I169" s="100" t="s">
        <v>38</v>
      </c>
      <c r="J169" s="53" t="n">
        <v>0</v>
      </c>
      <c r="K169" s="101" t="n">
        <v>0</v>
      </c>
    </row>
    <row r="170" customFormat="false" ht="12" hidden="false" customHeight="true" outlineLevel="0" collapsed="false">
      <c r="A170" s="99" t="n">
        <v>37125</v>
      </c>
      <c r="B170" s="100" t="s">
        <v>37</v>
      </c>
      <c r="C170" s="53" t="n">
        <v>-45988521.5306087</v>
      </c>
      <c r="D170" s="53" t="n">
        <v>12891698.2712833</v>
      </c>
      <c r="E170" s="53" t="n">
        <v>1143007855.81914</v>
      </c>
      <c r="H170" s="99" t="n">
        <v>37211</v>
      </c>
      <c r="I170" s="100" t="s">
        <v>38</v>
      </c>
      <c r="J170" s="53" t="n">
        <v>0</v>
      </c>
      <c r="K170" s="101" t="n">
        <v>0</v>
      </c>
    </row>
    <row r="171" customFormat="false" ht="12" hidden="false" customHeight="true" outlineLevel="0" collapsed="false">
      <c r="A171" s="99" t="n">
        <v>37126</v>
      </c>
      <c r="B171" s="100" t="s">
        <v>37</v>
      </c>
      <c r="C171" s="53" t="n">
        <v>-46911921.1806188</v>
      </c>
      <c r="D171" s="53" t="n">
        <v>15943407.5940563</v>
      </c>
      <c r="E171" s="53" t="n">
        <v>1142461922.42938</v>
      </c>
      <c r="H171" s="99" t="n">
        <v>37214</v>
      </c>
      <c r="I171" s="100" t="s">
        <v>38</v>
      </c>
      <c r="J171" s="53" t="n">
        <v>0</v>
      </c>
      <c r="K171" s="101" t="n">
        <v>0</v>
      </c>
    </row>
    <row r="172" customFormat="false" ht="12" hidden="false" customHeight="true" outlineLevel="0" collapsed="false">
      <c r="A172" s="99" t="n">
        <v>37127</v>
      </c>
      <c r="B172" s="100" t="s">
        <v>37</v>
      </c>
      <c r="C172" s="53" t="n">
        <v>-46063235.1177985</v>
      </c>
      <c r="D172" s="53" t="n">
        <v>27570611.4155009</v>
      </c>
      <c r="E172" s="53" t="n">
        <v>1157520997.2965</v>
      </c>
      <c r="H172" s="99" t="n">
        <v>37215</v>
      </c>
      <c r="I172" s="100" t="s">
        <v>38</v>
      </c>
      <c r="J172" s="53" t="n">
        <v>0</v>
      </c>
      <c r="K172" s="101" t="n">
        <v>0</v>
      </c>
    </row>
    <row r="173" customFormat="false" ht="12" hidden="false" customHeight="true" outlineLevel="0" collapsed="false">
      <c r="A173" s="99" t="n">
        <v>37130</v>
      </c>
      <c r="B173" s="100" t="s">
        <v>37</v>
      </c>
      <c r="C173" s="53" t="n">
        <v>-44088491.9758458</v>
      </c>
      <c r="D173" s="53" t="n">
        <v>39321837.7317428</v>
      </c>
      <c r="E173" s="53" t="n">
        <v>1183890168.00346</v>
      </c>
      <c r="H173" s="99" t="n">
        <v>37216</v>
      </c>
      <c r="I173" s="100" t="s">
        <v>38</v>
      </c>
      <c r="J173" s="53" t="n">
        <v>0</v>
      </c>
      <c r="K173" s="101" t="n">
        <v>0</v>
      </c>
    </row>
    <row r="174" customFormat="false" ht="12" hidden="false" customHeight="true" outlineLevel="0" collapsed="false">
      <c r="A174" s="99" t="n">
        <v>37131</v>
      </c>
      <c r="B174" s="100" t="s">
        <v>37</v>
      </c>
      <c r="C174" s="53" t="n">
        <v>-44444879.154637</v>
      </c>
      <c r="D174" s="53" t="n">
        <v>34971443.2547674</v>
      </c>
      <c r="E174" s="53" t="n">
        <v>1199089432.09546</v>
      </c>
      <c r="H174" s="99" t="n">
        <v>37217</v>
      </c>
      <c r="I174" s="100" t="s">
        <v>38</v>
      </c>
      <c r="J174" s="53" t="n">
        <v>0</v>
      </c>
      <c r="K174" s="101" t="n">
        <v>0</v>
      </c>
    </row>
    <row r="175" customFormat="false" ht="12" hidden="false" customHeight="true" outlineLevel="0" collapsed="false">
      <c r="A175" s="99" t="n">
        <v>37132</v>
      </c>
      <c r="B175" s="100" t="s">
        <v>37</v>
      </c>
      <c r="C175" s="53" t="n">
        <v>-33855178.4956425</v>
      </c>
      <c r="D175" s="53" t="n">
        <v>54901199.9549369</v>
      </c>
      <c r="E175" s="53" t="n">
        <v>1285562193.87609</v>
      </c>
      <c r="H175" s="99" t="n">
        <v>37218</v>
      </c>
      <c r="I175" s="100" t="s">
        <v>38</v>
      </c>
      <c r="J175" s="53" t="n">
        <v>0</v>
      </c>
      <c r="K175" s="101" t="n">
        <v>0</v>
      </c>
    </row>
    <row r="176" customFormat="false" ht="12" hidden="false" customHeight="true" outlineLevel="0" collapsed="false">
      <c r="A176" s="99" t="n">
        <v>37133</v>
      </c>
      <c r="B176" s="100" t="s">
        <v>37</v>
      </c>
      <c r="C176" s="53" t="n">
        <v>-35753897.73697</v>
      </c>
      <c r="D176" s="53" t="n">
        <v>-13173309.9845781</v>
      </c>
      <c r="E176" s="53" t="n">
        <v>1243578410.0761</v>
      </c>
      <c r="H176" s="99" t="n">
        <v>37221</v>
      </c>
      <c r="I176" s="100" t="s">
        <v>38</v>
      </c>
      <c r="J176" s="53" t="n">
        <v>0</v>
      </c>
      <c r="K176" s="101" t="n">
        <v>0</v>
      </c>
    </row>
    <row r="177" customFormat="false" ht="12" hidden="false" customHeight="true" outlineLevel="0" collapsed="false">
      <c r="A177" s="99" t="n">
        <v>37134</v>
      </c>
      <c r="B177" s="100" t="s">
        <v>37</v>
      </c>
      <c r="C177" s="53" t="n">
        <v>-35468114.4567671</v>
      </c>
      <c r="D177" s="53" t="n">
        <v>2838799.60485751</v>
      </c>
      <c r="E177" s="53" t="n">
        <v>1243595796.19257</v>
      </c>
      <c r="H177" s="99" t="n">
        <v>37222</v>
      </c>
      <c r="I177" s="100" t="s">
        <v>38</v>
      </c>
      <c r="J177" s="53" t="n">
        <v>0</v>
      </c>
      <c r="K177" s="101" t="n">
        <v>0</v>
      </c>
    </row>
    <row r="178" customFormat="false" ht="12" hidden="false" customHeight="true" outlineLevel="0" collapsed="false">
      <c r="A178" s="99" t="n">
        <v>37137</v>
      </c>
      <c r="B178" s="100" t="s">
        <v>37</v>
      </c>
      <c r="C178" s="53" t="n">
        <v>0</v>
      </c>
      <c r="D178" s="53" t="n">
        <v>0</v>
      </c>
      <c r="E178" s="53" t="n">
        <v>0</v>
      </c>
      <c r="H178" s="99" t="n">
        <v>37223</v>
      </c>
      <c r="I178" s="100" t="s">
        <v>38</v>
      </c>
      <c r="J178" s="53" t="n">
        <v>0</v>
      </c>
      <c r="K178" s="101" t="n">
        <v>0</v>
      </c>
    </row>
    <row r="179" customFormat="false" ht="12" hidden="false" customHeight="true" outlineLevel="0" collapsed="false">
      <c r="A179" s="99" t="n">
        <v>37138</v>
      </c>
      <c r="B179" s="100" t="s">
        <v>37</v>
      </c>
      <c r="C179" s="53" t="n">
        <v>-37107579.6905109</v>
      </c>
      <c r="D179" s="53" t="n">
        <v>4653936.13444208</v>
      </c>
      <c r="E179" s="53" t="n">
        <v>1241421477.99166</v>
      </c>
      <c r="H179" s="99" t="n">
        <v>37224</v>
      </c>
      <c r="I179" s="100" t="s">
        <v>38</v>
      </c>
      <c r="J179" s="53" t="n">
        <v>0</v>
      </c>
      <c r="K179" s="101" t="n">
        <v>0</v>
      </c>
    </row>
    <row r="180" customFormat="false" ht="12" hidden="false" customHeight="true" outlineLevel="0" collapsed="false">
      <c r="A180" s="99" t="n">
        <v>37139</v>
      </c>
      <c r="B180" s="100" t="s">
        <v>37</v>
      </c>
      <c r="C180" s="53" t="n">
        <v>-38441612.1339799</v>
      </c>
      <c r="D180" s="53" t="n">
        <v>-8480076.57829954</v>
      </c>
      <c r="E180" s="53" t="n">
        <v>1229426356.52039</v>
      </c>
      <c r="H180" s="99" t="n">
        <v>37225</v>
      </c>
      <c r="I180" s="100" t="s">
        <v>38</v>
      </c>
      <c r="J180" s="53" t="n">
        <v>0</v>
      </c>
      <c r="K180" s="101" t="n">
        <v>0</v>
      </c>
    </row>
    <row r="181" customFormat="false" ht="12" hidden="false" customHeight="true" outlineLevel="0" collapsed="false">
      <c r="A181" s="99" t="n">
        <v>37140</v>
      </c>
      <c r="B181" s="100" t="s">
        <v>37</v>
      </c>
      <c r="C181" s="53" t="n">
        <v>-41120826.7385807</v>
      </c>
      <c r="D181" s="53" t="n">
        <v>-6529385.55472701</v>
      </c>
      <c r="E181" s="53" t="n">
        <v>1239372774.44222</v>
      </c>
      <c r="H181" s="99" t="n">
        <v>37228</v>
      </c>
      <c r="I181" s="100" t="s">
        <v>38</v>
      </c>
      <c r="J181" s="53" t="n">
        <v>0</v>
      </c>
      <c r="K181" s="101" t="n">
        <v>0</v>
      </c>
    </row>
    <row r="182" customFormat="false" ht="12" hidden="false" customHeight="true" outlineLevel="0" collapsed="false">
      <c r="A182" s="99" t="n">
        <v>37141</v>
      </c>
      <c r="B182" s="100" t="s">
        <v>37</v>
      </c>
      <c r="C182" s="53" t="n">
        <v>-43500452.7232885</v>
      </c>
      <c r="D182" s="53" t="n">
        <v>-478380.304097168</v>
      </c>
      <c r="E182" s="53" t="n">
        <v>1123595810.9422</v>
      </c>
      <c r="H182" s="99" t="n">
        <v>37229</v>
      </c>
      <c r="I182" s="100" t="s">
        <v>38</v>
      </c>
      <c r="J182" s="53" t="n">
        <v>0</v>
      </c>
      <c r="K182" s="101" t="n">
        <v>0</v>
      </c>
    </row>
    <row r="183" customFormat="false" ht="12" hidden="false" customHeight="true" outlineLevel="0" collapsed="false">
      <c r="A183" s="99" t="n">
        <v>37144</v>
      </c>
      <c r="B183" s="100" t="s">
        <v>37</v>
      </c>
      <c r="C183" s="53" t="n">
        <v>-44552141.8662545</v>
      </c>
      <c r="D183" s="53" t="n">
        <v>7250771.50839934</v>
      </c>
      <c r="E183" s="53" t="n">
        <v>1124159057.46679</v>
      </c>
      <c r="H183" s="99" t="n">
        <v>37230</v>
      </c>
      <c r="I183" s="100" t="s">
        <v>38</v>
      </c>
      <c r="J183" s="53" t="n">
        <v>0</v>
      </c>
      <c r="K183" s="101" t="n">
        <v>0</v>
      </c>
    </row>
    <row r="184" customFormat="false" ht="12" hidden="false" customHeight="true" outlineLevel="0" collapsed="false">
      <c r="A184" s="99" t="n">
        <v>37145</v>
      </c>
      <c r="B184" s="100" t="s">
        <v>37</v>
      </c>
      <c r="C184" s="53" t="n">
        <v>0</v>
      </c>
      <c r="D184" s="53" t="n">
        <v>0</v>
      </c>
      <c r="E184" s="53" t="n">
        <v>0</v>
      </c>
      <c r="H184" s="99" t="n">
        <v>37231</v>
      </c>
      <c r="I184" s="100" t="s">
        <v>38</v>
      </c>
      <c r="J184" s="53" t="n">
        <v>0</v>
      </c>
      <c r="K184" s="101" t="n">
        <v>0</v>
      </c>
    </row>
    <row r="185" customFormat="false" ht="12" hidden="false" customHeight="true" outlineLevel="0" collapsed="false">
      <c r="A185" s="99" t="n">
        <v>37146</v>
      </c>
      <c r="B185" s="100" t="s">
        <v>37</v>
      </c>
      <c r="C185" s="53" t="n">
        <v>-37101070.0327583</v>
      </c>
      <c r="D185" s="53" t="n">
        <v>-25532714.3501594</v>
      </c>
      <c r="E185" s="53" t="n">
        <v>1091508012.22358</v>
      </c>
      <c r="H185" s="99" t="n">
        <v>37232</v>
      </c>
      <c r="I185" s="100" t="s">
        <v>38</v>
      </c>
      <c r="J185" s="53" t="n">
        <v>0</v>
      </c>
      <c r="K185" s="101" t="n">
        <v>0</v>
      </c>
    </row>
    <row r="186" customFormat="false" ht="12" hidden="false" customHeight="true" outlineLevel="0" collapsed="false">
      <c r="A186" s="99" t="n">
        <v>37147</v>
      </c>
      <c r="B186" s="100" t="s">
        <v>37</v>
      </c>
      <c r="C186" s="53" t="n">
        <v>-36085660.5637141</v>
      </c>
      <c r="D186" s="53" t="n">
        <v>-32006196.3440923</v>
      </c>
      <c r="E186" s="53" t="n">
        <v>1068033011.98795</v>
      </c>
      <c r="H186" s="99" t="n">
        <v>37235</v>
      </c>
      <c r="I186" s="100" t="s">
        <v>38</v>
      </c>
      <c r="J186" s="53" t="n">
        <v>0</v>
      </c>
      <c r="K186" s="101" t="n">
        <v>0</v>
      </c>
    </row>
    <row r="187" customFormat="false" ht="12" hidden="false" customHeight="true" outlineLevel="0" collapsed="false">
      <c r="A187" s="99" t="n">
        <v>37148</v>
      </c>
      <c r="B187" s="100" t="s">
        <v>37</v>
      </c>
      <c r="C187" s="53" t="n">
        <v>-36585921.9228677</v>
      </c>
      <c r="D187" s="53" t="n">
        <v>-43837623.1423675</v>
      </c>
      <c r="E187" s="53" t="n">
        <v>1026583390.92004</v>
      </c>
      <c r="H187" s="99" t="n">
        <v>37236</v>
      </c>
      <c r="I187" s="100" t="s">
        <v>38</v>
      </c>
      <c r="J187" s="53" t="n">
        <v>0</v>
      </c>
      <c r="K187" s="101" t="n">
        <v>0</v>
      </c>
    </row>
    <row r="188" customFormat="false" ht="12" hidden="false" customHeight="true" outlineLevel="0" collapsed="false">
      <c r="A188" s="99" t="n">
        <v>37151</v>
      </c>
      <c r="B188" s="100" t="s">
        <v>37</v>
      </c>
      <c r="C188" s="53" t="n">
        <v>-51097322.4702278</v>
      </c>
      <c r="D188" s="53" t="n">
        <v>6668498.72541887</v>
      </c>
      <c r="E188" s="53" t="n">
        <v>1289753217.8367</v>
      </c>
      <c r="H188" s="99" t="n">
        <v>37237</v>
      </c>
      <c r="I188" s="100" t="s">
        <v>38</v>
      </c>
      <c r="J188" s="53" t="n">
        <v>0</v>
      </c>
      <c r="K188" s="101" t="n">
        <v>0</v>
      </c>
    </row>
    <row r="189" customFormat="false" ht="12" hidden="false" customHeight="true" outlineLevel="0" collapsed="false">
      <c r="A189" s="99" t="n">
        <v>37152</v>
      </c>
      <c r="B189" s="100" t="s">
        <v>37</v>
      </c>
      <c r="C189" s="53" t="n">
        <v>-36257551.5015774</v>
      </c>
      <c r="D189" s="53" t="n">
        <v>13600239.9697388</v>
      </c>
      <c r="E189" s="53" t="n">
        <v>1081909817.32675</v>
      </c>
      <c r="H189" s="99" t="n">
        <v>37238</v>
      </c>
      <c r="I189" s="100" t="s">
        <v>38</v>
      </c>
      <c r="J189" s="53" t="n">
        <v>0</v>
      </c>
      <c r="K189" s="101" t="n">
        <v>0</v>
      </c>
    </row>
    <row r="190" customFormat="false" ht="12" hidden="false" customHeight="true" outlineLevel="0" collapsed="false">
      <c r="A190" s="99" t="n">
        <v>37153</v>
      </c>
      <c r="B190" s="100" t="s">
        <v>37</v>
      </c>
      <c r="C190" s="53" t="n">
        <v>-33970960.0069629</v>
      </c>
      <c r="D190" s="53" t="n">
        <v>23314739.6011527</v>
      </c>
      <c r="E190" s="53" t="n">
        <v>1091726718.07298</v>
      </c>
    </row>
    <row r="191" customFormat="false" ht="12" hidden="false" customHeight="true" outlineLevel="0" collapsed="false">
      <c r="A191" s="99" t="n">
        <v>37154</v>
      </c>
      <c r="B191" s="100" t="s">
        <v>37</v>
      </c>
      <c r="C191" s="53" t="n">
        <v>-36120681.0498956</v>
      </c>
      <c r="D191" s="53" t="n">
        <v>6758274.14315417</v>
      </c>
      <c r="E191" s="53" t="n">
        <v>834171569.017386</v>
      </c>
    </row>
    <row r="192" customFormat="false" ht="12" hidden="false" customHeight="true" outlineLevel="0" collapsed="false">
      <c r="A192" s="99" t="n">
        <v>37155</v>
      </c>
      <c r="B192" s="100" t="s">
        <v>37</v>
      </c>
      <c r="C192" s="53" t="n">
        <v>-36915521.7263989</v>
      </c>
      <c r="D192" s="53" t="n">
        <v>-6615585.10558243</v>
      </c>
      <c r="E192" s="53" t="n">
        <v>824482161.715633</v>
      </c>
    </row>
    <row r="193" customFormat="false" ht="12" hidden="false" customHeight="true" outlineLevel="0" collapsed="false">
      <c r="A193" s="99" t="n">
        <v>37158</v>
      </c>
      <c r="B193" s="100" t="s">
        <v>37</v>
      </c>
      <c r="C193" s="53" t="n">
        <v>-34958803.2411222</v>
      </c>
      <c r="D193" s="53" t="n">
        <v>27225346.0137556</v>
      </c>
      <c r="E193" s="53" t="n">
        <v>1120959767.30215</v>
      </c>
    </row>
    <row r="194" customFormat="false" ht="12" hidden="false" customHeight="true" outlineLevel="0" collapsed="false">
      <c r="A194" s="99" t="n">
        <v>37159</v>
      </c>
      <c r="B194" s="100" t="s">
        <v>37</v>
      </c>
      <c r="C194" s="53" t="n">
        <v>-35249706.1465865</v>
      </c>
      <c r="D194" s="53" t="n">
        <v>-7527184.45867355</v>
      </c>
      <c r="E194" s="53" t="n">
        <v>992882378.846893</v>
      </c>
    </row>
    <row r="195" customFormat="false" ht="12" hidden="false" customHeight="true" outlineLevel="0" collapsed="false">
      <c r="A195" s="99" t="n">
        <v>37160</v>
      </c>
      <c r="B195" s="100" t="s">
        <v>37</v>
      </c>
      <c r="C195" s="53" t="n">
        <v>-36000089.3659498</v>
      </c>
      <c r="D195" s="53" t="n">
        <v>15461784.9189721</v>
      </c>
      <c r="E195" s="53" t="n">
        <v>1033675020.67268</v>
      </c>
    </row>
    <row r="196" customFormat="false" ht="12" hidden="false" customHeight="true" outlineLevel="0" collapsed="false">
      <c r="A196" s="99" t="n">
        <v>37161</v>
      </c>
      <c r="B196" s="100" t="s">
        <v>37</v>
      </c>
      <c r="C196" s="53" t="n">
        <v>-32722117.9426654</v>
      </c>
      <c r="D196" s="53" t="n">
        <v>-1245487.47149337</v>
      </c>
      <c r="E196" s="53" t="n">
        <v>1234496843.40864</v>
      </c>
    </row>
    <row r="197" customFormat="false" ht="12" hidden="false" customHeight="true" outlineLevel="0" collapsed="false">
      <c r="A197" s="99" t="n">
        <v>37162</v>
      </c>
      <c r="B197" s="100" t="s">
        <v>37</v>
      </c>
      <c r="C197" s="53" t="n">
        <v>-27829280.308358</v>
      </c>
      <c r="D197" s="53" t="n">
        <v>-365303.901778488</v>
      </c>
      <c r="E197" s="53" t="n">
        <v>1305832793.32464</v>
      </c>
    </row>
    <row r="198" customFormat="false" ht="12" hidden="false" customHeight="true" outlineLevel="0" collapsed="false">
      <c r="A198" s="99" t="n">
        <v>37165</v>
      </c>
      <c r="B198" s="100" t="s">
        <v>37</v>
      </c>
      <c r="C198" s="53" t="n">
        <v>-23429925.7740135</v>
      </c>
      <c r="D198" s="53" t="n">
        <v>7278633.31046382</v>
      </c>
      <c r="E198" s="53" t="n">
        <v>1250493492.71545</v>
      </c>
    </row>
    <row r="199" customFormat="false" ht="12" hidden="false" customHeight="true" outlineLevel="0" collapsed="false">
      <c r="A199" s="99" t="n">
        <v>37166</v>
      </c>
      <c r="B199" s="100" t="s">
        <v>37</v>
      </c>
      <c r="C199" s="53" t="n">
        <v>-26532436.9549673</v>
      </c>
      <c r="D199" s="53" t="n">
        <v>7435303.24676229</v>
      </c>
      <c r="E199" s="53" t="n">
        <v>1258822138.38253</v>
      </c>
    </row>
    <row r="200" customFormat="false" ht="12" hidden="false" customHeight="true" outlineLevel="0" collapsed="false">
      <c r="A200" s="99" t="n">
        <v>37167</v>
      </c>
      <c r="B200" s="100" t="s">
        <v>37</v>
      </c>
      <c r="C200" s="53" t="n">
        <v>-22788131.5971042</v>
      </c>
      <c r="D200" s="53" t="n">
        <v>-11976476.2202989</v>
      </c>
      <c r="E200" s="53" t="n">
        <v>1249429151.59259</v>
      </c>
    </row>
    <row r="201" customFormat="false" ht="12" hidden="false" customHeight="true" outlineLevel="0" collapsed="false">
      <c r="A201" s="99" t="n">
        <v>37168</v>
      </c>
      <c r="B201" s="100" t="s">
        <v>37</v>
      </c>
      <c r="C201" s="53" t="n">
        <v>-20581451.1380335</v>
      </c>
      <c r="D201" s="53" t="n">
        <v>-2965632.10435525</v>
      </c>
      <c r="E201" s="53" t="n">
        <v>1292751272.21719</v>
      </c>
    </row>
    <row r="202" customFormat="false" ht="12" hidden="false" customHeight="true" outlineLevel="0" collapsed="false">
      <c r="A202" s="99" t="n">
        <v>37169</v>
      </c>
      <c r="B202" s="100" t="s">
        <v>37</v>
      </c>
      <c r="C202" s="53" t="n">
        <v>-23781798.0750477</v>
      </c>
      <c r="D202" s="53" t="n">
        <v>1446263.00486207</v>
      </c>
      <c r="E202" s="53" t="n">
        <v>1302759353.97236</v>
      </c>
    </row>
    <row r="203" customFormat="false" ht="12" hidden="false" customHeight="true" outlineLevel="0" collapsed="false">
      <c r="A203" s="99" t="n">
        <v>37172</v>
      </c>
      <c r="B203" s="100" t="s">
        <v>37</v>
      </c>
      <c r="C203" s="53" t="n">
        <v>-20688090.8491528</v>
      </c>
      <c r="D203" s="53" t="n">
        <v>-1931752.91821026</v>
      </c>
      <c r="E203" s="53" t="n">
        <v>1303128592.29698</v>
      </c>
    </row>
    <row r="204" customFormat="false" ht="12" hidden="false" customHeight="true" outlineLevel="0" collapsed="false">
      <c r="A204" s="99" t="n">
        <v>37173</v>
      </c>
      <c r="B204" s="100" t="s">
        <v>37</v>
      </c>
      <c r="C204" s="53" t="n">
        <v>-20581057.6329199</v>
      </c>
      <c r="D204" s="53" t="n">
        <v>-4063214.90140387</v>
      </c>
      <c r="E204" s="53" t="n">
        <v>1303334806.65082</v>
      </c>
    </row>
    <row r="205" customFormat="false" ht="12" hidden="false" customHeight="true" outlineLevel="0" collapsed="false">
      <c r="A205" s="99" t="n">
        <v>37174</v>
      </c>
      <c r="B205" s="100" t="s">
        <v>37</v>
      </c>
      <c r="C205" s="53" t="n">
        <v>-18424885.7910588</v>
      </c>
      <c r="D205" s="53" t="n">
        <v>-3194578.1649502</v>
      </c>
      <c r="E205" s="53" t="n">
        <v>1329635666.45118</v>
      </c>
    </row>
    <row r="206" customFormat="false" ht="12" hidden="false" customHeight="true" outlineLevel="0" collapsed="false">
      <c r="A206" s="99" t="n">
        <v>37175</v>
      </c>
      <c r="B206" s="100" t="s">
        <v>37</v>
      </c>
      <c r="C206" s="53" t="n">
        <v>-20205722.1771697</v>
      </c>
      <c r="D206" s="53" t="n">
        <v>2771504.66369952</v>
      </c>
      <c r="E206" s="53" t="n">
        <v>1332573490.91782</v>
      </c>
    </row>
    <row r="207" customFormat="false" ht="12" hidden="false" customHeight="true" outlineLevel="0" collapsed="false">
      <c r="A207" s="99" t="n">
        <v>37176</v>
      </c>
      <c r="B207" s="100" t="s">
        <v>37</v>
      </c>
      <c r="C207" s="53" t="n">
        <v>-23635375.5111723</v>
      </c>
      <c r="D207" s="53" t="n">
        <v>-1917036.95693126</v>
      </c>
      <c r="E207" s="53" t="n">
        <v>1304225697.21366</v>
      </c>
    </row>
    <row r="208" customFormat="false" ht="12" hidden="false" customHeight="true" outlineLevel="0" collapsed="false">
      <c r="A208" s="99" t="n">
        <v>37179</v>
      </c>
      <c r="B208" s="100" t="s">
        <v>37</v>
      </c>
      <c r="C208" s="53" t="n">
        <v>-20986427.6578104</v>
      </c>
      <c r="D208" s="53" t="n">
        <v>6386434.77274804</v>
      </c>
      <c r="E208" s="53" t="n">
        <v>1309781339.12464</v>
      </c>
    </row>
    <row r="209" customFormat="false" ht="12" hidden="false" customHeight="true" outlineLevel="0" collapsed="false">
      <c r="A209" s="99" t="n">
        <v>37180</v>
      </c>
      <c r="B209" s="100" t="s">
        <v>37</v>
      </c>
      <c r="C209" s="53" t="n">
        <v>-21673646.0878545</v>
      </c>
      <c r="D209" s="53" t="n">
        <v>-12276228.168832</v>
      </c>
      <c r="E209" s="53" t="n">
        <v>1300406993.69208</v>
      </c>
    </row>
    <row r="210" customFormat="false" ht="12" hidden="false" customHeight="true" outlineLevel="0" collapsed="false">
      <c r="A210" s="99" t="n">
        <v>37181</v>
      </c>
      <c r="B210" s="100" t="s">
        <v>37</v>
      </c>
      <c r="C210" s="53" t="n">
        <v>-21251520.5732214</v>
      </c>
      <c r="D210" s="53" t="n">
        <v>-3492176.69365585</v>
      </c>
      <c r="E210" s="53" t="n">
        <v>1336562247.95535</v>
      </c>
    </row>
    <row r="211" customFormat="false" ht="12" hidden="false" customHeight="true" outlineLevel="0" collapsed="false">
      <c r="A211" s="99" t="n">
        <v>37182</v>
      </c>
      <c r="B211" s="100" t="s">
        <v>37</v>
      </c>
      <c r="C211" s="53" t="n">
        <v>-17417229.6822546</v>
      </c>
      <c r="D211" s="53" t="n">
        <v>-3201457.48196604</v>
      </c>
      <c r="E211" s="53" t="n">
        <v>1335335382.1469</v>
      </c>
    </row>
    <row r="212" customFormat="false" ht="12" hidden="false" customHeight="true" outlineLevel="0" collapsed="false">
      <c r="A212" s="99" t="n">
        <v>37183</v>
      </c>
      <c r="B212" s="100" t="s">
        <v>37</v>
      </c>
      <c r="C212" s="53" t="n">
        <v>-22576065.6613206</v>
      </c>
      <c r="D212" s="53" t="n">
        <v>-12529928.3367006</v>
      </c>
      <c r="E212" s="53" t="n">
        <v>1314289763.46459</v>
      </c>
    </row>
    <row r="213" customFormat="false" ht="12" hidden="false" customHeight="true" outlineLevel="0" collapsed="false">
      <c r="A213" s="99" t="n">
        <v>37186</v>
      </c>
      <c r="B213" s="100" t="s">
        <v>37</v>
      </c>
      <c r="C213" s="53" t="n">
        <v>-25837741.1783614</v>
      </c>
      <c r="D213" s="53" t="n">
        <v>-10564682.1802465</v>
      </c>
      <c r="E213" s="53" t="n">
        <v>1302396521.14544</v>
      </c>
    </row>
    <row r="214" customFormat="false" ht="12" hidden="false" customHeight="true" outlineLevel="0" collapsed="false">
      <c r="A214" s="99" t="n">
        <v>37187</v>
      </c>
      <c r="B214" s="100" t="s">
        <v>37</v>
      </c>
      <c r="C214" s="53" t="n">
        <v>-22215925.5247176</v>
      </c>
      <c r="D214" s="53" t="n">
        <v>8408235.55478166</v>
      </c>
      <c r="E214" s="53" t="n">
        <v>1378103679.18286</v>
      </c>
    </row>
    <row r="215" customFormat="false" ht="12" hidden="false" customHeight="true" outlineLevel="0" collapsed="false">
      <c r="A215" s="99" t="n">
        <v>37188</v>
      </c>
      <c r="B215" s="100" t="s">
        <v>37</v>
      </c>
      <c r="C215" s="53" t="n">
        <v>-30727498.775075</v>
      </c>
      <c r="D215" s="53" t="n">
        <v>-57861214.0127542</v>
      </c>
      <c r="E215" s="53" t="n">
        <v>1080407544.58102</v>
      </c>
    </row>
    <row r="216" customFormat="false" ht="12" hidden="false" customHeight="true" outlineLevel="0" collapsed="false">
      <c r="A216" s="99" t="n">
        <v>37189</v>
      </c>
      <c r="B216" s="100" t="s">
        <v>37</v>
      </c>
      <c r="C216" s="53" t="n">
        <v>-29122474.6049095</v>
      </c>
      <c r="D216" s="53" t="n">
        <v>14128531.8598705</v>
      </c>
      <c r="E216" s="53" t="n">
        <v>1293842230.47621</v>
      </c>
    </row>
    <row r="217" customFormat="false" ht="12" hidden="false" customHeight="true" outlineLevel="0" collapsed="false">
      <c r="A217" s="99" t="n">
        <v>37190</v>
      </c>
      <c r="B217" s="100" t="s">
        <v>37</v>
      </c>
      <c r="C217" s="53" t="n">
        <v>-21022495.0410404</v>
      </c>
      <c r="D217" s="53" t="n">
        <v>-11337988.2222413</v>
      </c>
      <c r="E217" s="53" t="n">
        <v>8016229512.05787</v>
      </c>
    </row>
    <row r="218" customFormat="false" ht="12" hidden="false" customHeight="true" outlineLevel="0" collapsed="false">
      <c r="A218" s="99" t="n">
        <v>37193</v>
      </c>
      <c r="B218" s="100" t="s">
        <v>37</v>
      </c>
      <c r="C218" s="53" t="n">
        <v>-22557171.3225062</v>
      </c>
      <c r="D218" s="53" t="n">
        <v>21529835.7605285</v>
      </c>
      <c r="E218" s="53" t="n">
        <v>1845425732.5042</v>
      </c>
    </row>
    <row r="219" customFormat="false" ht="12" hidden="false" customHeight="true" outlineLevel="0" collapsed="false">
      <c r="A219" s="99" t="n">
        <v>37194</v>
      </c>
      <c r="B219" s="100" t="s">
        <v>37</v>
      </c>
      <c r="C219" s="53" t="n">
        <v>-22287844.3561644</v>
      </c>
      <c r="D219" s="53" t="n">
        <v>1915540.68863504</v>
      </c>
      <c r="E219" s="53" t="n">
        <v>1801717113.92826</v>
      </c>
    </row>
    <row r="220" customFormat="false" ht="12" hidden="false" customHeight="true" outlineLevel="0" collapsed="false">
      <c r="A220" s="99" t="n">
        <v>37195</v>
      </c>
      <c r="B220" s="100" t="s">
        <v>37</v>
      </c>
      <c r="C220" s="53" t="n">
        <v>-21422372.6989164</v>
      </c>
      <c r="D220" s="53" t="n">
        <v>-4989704.79430273</v>
      </c>
      <c r="E220" s="53" t="n">
        <v>1800832028.83606</v>
      </c>
    </row>
    <row r="221" customFormat="false" ht="12" hidden="false" customHeight="true" outlineLevel="0" collapsed="false">
      <c r="A221" s="99" t="n">
        <v>37196</v>
      </c>
      <c r="B221" s="100" t="s">
        <v>37</v>
      </c>
      <c r="C221" s="53" t="n">
        <v>-22135904.0185985</v>
      </c>
      <c r="D221" s="53" t="n">
        <v>2217198.7032959</v>
      </c>
      <c r="E221" s="53" t="n">
        <v>1789206435.007</v>
      </c>
    </row>
    <row r="222" customFormat="false" ht="12" hidden="false" customHeight="true" outlineLevel="0" collapsed="false">
      <c r="A222" s="99" t="n">
        <v>37197</v>
      </c>
      <c r="B222" s="100" t="s">
        <v>37</v>
      </c>
      <c r="C222" s="53" t="n">
        <v>-18887402.4816167</v>
      </c>
      <c r="D222" s="53" t="n">
        <v>-1351995.4979239</v>
      </c>
      <c r="E222" s="53" t="n">
        <v>1697949666.49097</v>
      </c>
    </row>
    <row r="223" customFormat="false" ht="12" hidden="false" customHeight="true" outlineLevel="0" collapsed="false">
      <c r="A223" s="99" t="n">
        <v>37200</v>
      </c>
      <c r="B223" s="100" t="s">
        <v>37</v>
      </c>
      <c r="C223" s="53" t="n">
        <v>-20175858.3315462</v>
      </c>
      <c r="D223" s="53" t="n">
        <v>-10615300.6459242</v>
      </c>
      <c r="E223" s="53" t="n">
        <v>1689334426.77317</v>
      </c>
    </row>
    <row r="224" customFormat="false" ht="12" hidden="false" customHeight="true" outlineLevel="0" collapsed="false">
      <c r="A224" s="99" t="n">
        <v>37201</v>
      </c>
      <c r="B224" s="100" t="s">
        <v>37</v>
      </c>
      <c r="C224" s="53" t="n">
        <v>-17672043.592194</v>
      </c>
      <c r="D224" s="53" t="n">
        <v>10018437.0422828</v>
      </c>
      <c r="E224" s="53" t="n">
        <v>1720351386.40024</v>
      </c>
    </row>
    <row r="225" customFormat="false" ht="12" hidden="false" customHeight="true" outlineLevel="0" collapsed="false">
      <c r="A225" s="99" t="n">
        <v>37202</v>
      </c>
      <c r="B225" s="100" t="s">
        <v>37</v>
      </c>
      <c r="C225" s="53" t="n">
        <v>-18535673.3888157</v>
      </c>
      <c r="D225" s="53" t="n">
        <v>-8994790.93518981</v>
      </c>
      <c r="E225" s="53" t="n">
        <v>1739900695.27955</v>
      </c>
    </row>
    <row r="226" customFormat="false" ht="12" hidden="false" customHeight="true" outlineLevel="0" collapsed="false">
      <c r="A226" s="99" t="n">
        <v>37203</v>
      </c>
      <c r="B226" s="100" t="s">
        <v>37</v>
      </c>
      <c r="C226" s="53" t="n">
        <v>-21748788.8687057</v>
      </c>
      <c r="D226" s="53" t="n">
        <v>5169175.24092914</v>
      </c>
      <c r="E226" s="53" t="n">
        <v>1769195451.25959</v>
      </c>
    </row>
    <row r="227" customFormat="false" ht="12" hidden="false" customHeight="true" outlineLevel="0" collapsed="false">
      <c r="A227" s="99" t="n">
        <v>37204</v>
      </c>
      <c r="B227" s="100" t="s">
        <v>37</v>
      </c>
      <c r="C227" s="53" t="n">
        <v>-25286275.3643444</v>
      </c>
      <c r="D227" s="53" t="n">
        <v>25284613.3940799</v>
      </c>
      <c r="E227" s="53" t="n">
        <v>1789056172.04842</v>
      </c>
    </row>
    <row r="228" customFormat="false" ht="12" hidden="false" customHeight="true" outlineLevel="0" collapsed="false">
      <c r="A228" s="99" t="n">
        <v>37207</v>
      </c>
      <c r="B228" s="100" t="s">
        <v>37</v>
      </c>
      <c r="C228" s="53" t="n">
        <v>-22578454.4369406</v>
      </c>
      <c r="D228" s="53" t="n">
        <v>-8368087.17947501</v>
      </c>
      <c r="E228" s="53" t="n">
        <v>1773748613.15119</v>
      </c>
    </row>
    <row r="229" customFormat="false" ht="12" hidden="false" customHeight="true" outlineLevel="0" collapsed="false">
      <c r="A229" s="99" t="n">
        <v>37208</v>
      </c>
      <c r="B229" s="100" t="s">
        <v>37</v>
      </c>
      <c r="C229" s="53" t="n">
        <v>-19479225.854905</v>
      </c>
      <c r="D229" s="53" t="n">
        <v>-4500573.6352524</v>
      </c>
      <c r="E229" s="53" t="n">
        <v>1791006193.03072</v>
      </c>
    </row>
    <row r="230" customFormat="false" ht="12" hidden="false" customHeight="true" outlineLevel="0" collapsed="false">
      <c r="A230" s="99" t="n">
        <v>37209</v>
      </c>
      <c r="B230" s="100" t="s">
        <v>37</v>
      </c>
      <c r="C230" s="53" t="n">
        <v>-20408893.5025659</v>
      </c>
      <c r="D230" s="53" t="n">
        <v>-5133289.82027853</v>
      </c>
      <c r="E230" s="53" t="n">
        <v>1777287069.70353</v>
      </c>
    </row>
    <row r="231" customFormat="false" ht="12" hidden="false" customHeight="true" outlineLevel="0" collapsed="false">
      <c r="A231" s="99" t="n">
        <v>37210</v>
      </c>
      <c r="B231" s="100" t="s">
        <v>37</v>
      </c>
      <c r="C231" s="53" t="n">
        <v>-19562758.457181</v>
      </c>
      <c r="D231" s="53" t="n">
        <v>8216008.88644101</v>
      </c>
      <c r="E231" s="53" t="n">
        <v>1769402106.11933</v>
      </c>
    </row>
    <row r="232" customFormat="false" ht="12" hidden="false" customHeight="true" outlineLevel="0" collapsed="false">
      <c r="A232" s="99" t="n">
        <v>37211</v>
      </c>
      <c r="B232" s="100" t="s">
        <v>37</v>
      </c>
      <c r="C232" s="53" t="n">
        <v>-19270345.3803116</v>
      </c>
      <c r="D232" s="53" t="n">
        <v>-14948751.7725117</v>
      </c>
      <c r="E232" s="53" t="n">
        <v>1757942511.71062</v>
      </c>
    </row>
    <row r="233" customFormat="false" ht="12" hidden="false" customHeight="true" outlineLevel="0" collapsed="false">
      <c r="A233" s="99" t="n">
        <v>37214</v>
      </c>
      <c r="B233" s="100" t="s">
        <v>37</v>
      </c>
      <c r="C233" s="53" t="n">
        <v>-20562710.7920867</v>
      </c>
      <c r="D233" s="53" t="n">
        <v>-14984132.7001269</v>
      </c>
      <c r="E233" s="53" t="n">
        <v>1733149579.75829</v>
      </c>
    </row>
    <row r="234" customFormat="false" ht="12" hidden="false" customHeight="true" outlineLevel="0" collapsed="false">
      <c r="A234" s="99" t="n">
        <v>37215</v>
      </c>
      <c r="B234" s="100" t="s">
        <v>37</v>
      </c>
      <c r="C234" s="53" t="n">
        <v>-20352592.2245945</v>
      </c>
      <c r="D234" s="53" t="n">
        <v>-17032262.7178647</v>
      </c>
      <c r="E234" s="53" t="n">
        <v>1712141344.0103</v>
      </c>
    </row>
    <row r="235" customFormat="false" ht="12" hidden="false" customHeight="true" outlineLevel="0" collapsed="false">
      <c r="A235" s="99" t="n">
        <v>37216</v>
      </c>
      <c r="B235" s="100" t="s">
        <v>37</v>
      </c>
      <c r="C235" s="53" t="n">
        <v>-18737013.3236819</v>
      </c>
      <c r="D235" s="53" t="n">
        <v>-40725391.4662843</v>
      </c>
      <c r="E235" s="53" t="n">
        <v>1674109169.61794</v>
      </c>
    </row>
    <row r="236" customFormat="false" ht="12" hidden="false" customHeight="true" outlineLevel="0" collapsed="false">
      <c r="A236" s="99" t="n">
        <v>37217</v>
      </c>
      <c r="B236" s="100" t="s">
        <v>37</v>
      </c>
      <c r="C236" s="53" t="n">
        <v>-18876320.6330873</v>
      </c>
      <c r="D236" s="53" t="n">
        <v>-40725391.4662843</v>
      </c>
      <c r="E236" s="53" t="n">
        <v>1674109169.61794</v>
      </c>
    </row>
    <row r="237" customFormat="false" ht="12" hidden="false" customHeight="true" outlineLevel="0" collapsed="false">
      <c r="A237" s="99" t="n">
        <v>37218</v>
      </c>
      <c r="B237" s="100" t="s">
        <v>37</v>
      </c>
      <c r="C237" s="53" t="n">
        <v>-18825753.1846384</v>
      </c>
      <c r="D237" s="53" t="n">
        <v>-40725391.4662843</v>
      </c>
      <c r="E237" s="53" t="n">
        <v>1674109169.61794</v>
      </c>
    </row>
    <row r="238" customFormat="false" ht="12" hidden="false" customHeight="true" outlineLevel="0" collapsed="false">
      <c r="A238" s="99" t="n">
        <v>37221</v>
      </c>
      <c r="B238" s="100" t="s">
        <v>37</v>
      </c>
      <c r="C238" s="53" t="n">
        <v>-17435626.6157391</v>
      </c>
      <c r="D238" s="53" t="n">
        <v>12450011.2086869</v>
      </c>
      <c r="E238" s="53" t="n">
        <v>1645546884.34184</v>
      </c>
    </row>
    <row r="239" customFormat="false" ht="12" hidden="false" customHeight="true" outlineLevel="0" collapsed="false">
      <c r="A239" s="99" t="n">
        <v>37222</v>
      </c>
      <c r="B239" s="100" t="s">
        <v>37</v>
      </c>
      <c r="C239" s="53" t="n">
        <v>-16819972.0602155</v>
      </c>
      <c r="D239" s="53" t="n">
        <v>15863722.5590789</v>
      </c>
      <c r="E239" s="53" t="n">
        <v>1612263680.53849</v>
      </c>
    </row>
    <row r="240" customFormat="false" ht="12" hidden="false" customHeight="true" outlineLevel="0" collapsed="false">
      <c r="A240" s="99" t="n">
        <v>37223</v>
      </c>
      <c r="B240" s="100" t="s">
        <v>37</v>
      </c>
      <c r="C240" s="53" t="n">
        <v>-17106263.2502437</v>
      </c>
      <c r="D240" s="53" t="n">
        <v>-9568022.57638814</v>
      </c>
      <c r="E240" s="53" t="n">
        <v>1678396640.74943</v>
      </c>
    </row>
    <row r="241" customFormat="false" ht="12" hidden="false" customHeight="true" outlineLevel="0" collapsed="false">
      <c r="A241" s="99" t="n">
        <v>37224</v>
      </c>
      <c r="B241" s="100" t="s">
        <v>37</v>
      </c>
      <c r="C241" s="53" t="n">
        <v>-16804512.1615961</v>
      </c>
      <c r="D241" s="53" t="n">
        <v>14184983.0075168</v>
      </c>
      <c r="E241" s="53" t="n">
        <v>1699377425.87611</v>
      </c>
    </row>
    <row r="242" customFormat="false" ht="12" hidden="false" customHeight="true" outlineLevel="0" collapsed="false">
      <c r="A242" s="99" t="n">
        <v>37225</v>
      </c>
      <c r="B242" s="100" t="s">
        <v>37</v>
      </c>
      <c r="C242" s="53" t="n">
        <v>-15796068.1684153</v>
      </c>
      <c r="D242" s="53" t="n">
        <v>-10142380.2456207</v>
      </c>
      <c r="E242" s="53" t="n">
        <v>1702170687.37102</v>
      </c>
    </row>
    <row r="243" customFormat="false" ht="12" hidden="false" customHeight="true" outlineLevel="0" collapsed="false">
      <c r="A243" s="99" t="n">
        <v>37228</v>
      </c>
      <c r="B243" s="100" t="s">
        <v>37</v>
      </c>
      <c r="C243" s="53" t="n">
        <v>-14067429.4571278</v>
      </c>
      <c r="D243" s="53" t="n">
        <v>18169352.5165934</v>
      </c>
      <c r="E243" s="53" t="n">
        <v>1774393495.70573</v>
      </c>
    </row>
    <row r="244" customFormat="false" ht="12" hidden="false" customHeight="true" outlineLevel="0" collapsed="false">
      <c r="A244" s="99" t="n">
        <v>37229</v>
      </c>
      <c r="B244" s="100" t="s">
        <v>37</v>
      </c>
      <c r="C244" s="53" t="n">
        <v>-14529692.2425076</v>
      </c>
      <c r="D244" s="53" t="n">
        <v>-518829.702114633</v>
      </c>
      <c r="E244" s="53" t="n">
        <v>1583829080.34164</v>
      </c>
    </row>
    <row r="245" customFormat="false" ht="12" hidden="false" customHeight="true" outlineLevel="0" collapsed="false">
      <c r="A245" s="99" t="n">
        <v>37230</v>
      </c>
      <c r="B245" s="100" t="s">
        <v>37</v>
      </c>
      <c r="C245" s="53" t="n">
        <v>-20945325.8700046</v>
      </c>
      <c r="D245" s="53" t="n">
        <v>-19082101.3265185</v>
      </c>
      <c r="E245" s="53" t="n">
        <v>1579392584.91622</v>
      </c>
    </row>
    <row r="246" customFormat="false" ht="12" hidden="false" customHeight="true" outlineLevel="0" collapsed="false">
      <c r="A246" s="99" t="n">
        <v>37231</v>
      </c>
      <c r="B246" s="100" t="s">
        <v>37</v>
      </c>
      <c r="C246" s="53" t="n">
        <v>-21125344.5384697</v>
      </c>
      <c r="D246" s="53" t="n">
        <v>-8200879.24630162</v>
      </c>
      <c r="E246" s="53" t="n">
        <v>1568463805.12703</v>
      </c>
    </row>
    <row r="247" customFormat="false" ht="12" hidden="false" customHeight="true" outlineLevel="0" collapsed="false">
      <c r="A247" s="99" t="n">
        <v>37232</v>
      </c>
      <c r="B247" s="100" t="s">
        <v>37</v>
      </c>
      <c r="C247" s="53" t="n">
        <v>-17156813.0359178</v>
      </c>
      <c r="D247" s="53" t="n">
        <v>-5333030.49218501</v>
      </c>
      <c r="E247" s="53" t="n">
        <v>1436900839.38689</v>
      </c>
    </row>
    <row r="248" customFormat="false" ht="12" hidden="false" customHeight="true" outlineLevel="0" collapsed="false">
      <c r="A248" s="99" t="n">
        <v>37235</v>
      </c>
      <c r="B248" s="100" t="s">
        <v>37</v>
      </c>
      <c r="C248" s="53" t="n">
        <v>-50108421.2837001</v>
      </c>
      <c r="D248" s="53" t="n">
        <v>-28790702.360831</v>
      </c>
      <c r="E248" s="53" t="n">
        <v>1964075211.16162</v>
      </c>
    </row>
    <row r="249" customFormat="false" ht="12" hidden="false" customHeight="true" outlineLevel="0" collapsed="false">
      <c r="A249" s="99" t="n">
        <v>37236</v>
      </c>
      <c r="B249" s="100" t="s">
        <v>37</v>
      </c>
      <c r="C249" s="53" t="n">
        <v>-53426150.3530954</v>
      </c>
      <c r="D249" s="53" t="n">
        <v>29231442.6732761</v>
      </c>
      <c r="E249" s="53" t="n">
        <v>2121849754.69374</v>
      </c>
    </row>
    <row r="250" customFormat="false" ht="12" hidden="false" customHeight="true" outlineLevel="0" collapsed="false">
      <c r="A250" s="99" t="n">
        <v>37237</v>
      </c>
      <c r="B250" s="100" t="s">
        <v>37</v>
      </c>
      <c r="C250" s="53" t="n">
        <v>-51674662.4081402</v>
      </c>
      <c r="D250" s="53" t="n">
        <v>14035062.2517176</v>
      </c>
      <c r="E250" s="53" t="n">
        <v>2106123857.33862</v>
      </c>
    </row>
    <row r="251" customFormat="false" ht="12" hidden="false" customHeight="true" outlineLevel="0" collapsed="false">
      <c r="A251" s="99" t="n">
        <v>37238</v>
      </c>
      <c r="B251" s="100" t="s">
        <v>37</v>
      </c>
      <c r="C251" s="53" t="n">
        <v>-53245236.5325187</v>
      </c>
      <c r="D251" s="53" t="n">
        <v>-2188331.49049968</v>
      </c>
      <c r="E251" s="53" t="n">
        <v>2152354513.34425</v>
      </c>
    </row>
    <row r="252" customFormat="false" ht="12" hidden="false" customHeight="true" outlineLevel="0" collapsed="false">
      <c r="A252" s="99" t="n">
        <v>36908</v>
      </c>
      <c r="B252" s="100" t="s">
        <v>39</v>
      </c>
      <c r="C252" s="53" t="n">
        <v>-42488860.0215731</v>
      </c>
      <c r="D252" s="53" t="n">
        <v>-1971666.511798</v>
      </c>
      <c r="E252" s="53" t="n">
        <v>585339762.774084</v>
      </c>
    </row>
    <row r="253" customFormat="false" ht="12" hidden="false" customHeight="true" outlineLevel="0" collapsed="false">
      <c r="A253" s="99" t="n">
        <v>36909</v>
      </c>
      <c r="B253" s="100" t="s">
        <v>39</v>
      </c>
      <c r="C253" s="53" t="n">
        <v>-42024398.0020336</v>
      </c>
      <c r="D253" s="53" t="n">
        <v>-402033.795190987</v>
      </c>
      <c r="E253" s="53" t="n">
        <v>585016637.540165</v>
      </c>
    </row>
    <row r="254" customFormat="false" ht="12" hidden="false" customHeight="true" outlineLevel="0" collapsed="false">
      <c r="A254" s="99" t="n">
        <v>36910</v>
      </c>
      <c r="B254" s="100" t="s">
        <v>39</v>
      </c>
      <c r="C254" s="53" t="n">
        <v>-40168747.5569578</v>
      </c>
      <c r="D254" s="53" t="n">
        <v>204781.744451398</v>
      </c>
      <c r="E254" s="53" t="n">
        <v>586920343.177016</v>
      </c>
    </row>
    <row r="255" customFormat="false" ht="12" hidden="false" customHeight="true" outlineLevel="0" collapsed="false">
      <c r="A255" s="99" t="n">
        <v>36913</v>
      </c>
      <c r="B255" s="100" t="s">
        <v>39</v>
      </c>
      <c r="C255" s="53" t="n">
        <v>-40192207.3434758</v>
      </c>
      <c r="D255" s="53" t="n">
        <v>646263.699590111</v>
      </c>
      <c r="E255" s="53" t="n">
        <v>584503469.020336</v>
      </c>
    </row>
    <row r="256" customFormat="false" ht="12" hidden="false" customHeight="true" outlineLevel="0" collapsed="false">
      <c r="A256" s="99" t="n">
        <v>36914</v>
      </c>
      <c r="B256" s="100" t="s">
        <v>39</v>
      </c>
      <c r="C256" s="53" t="n">
        <v>-39687058.0306547</v>
      </c>
      <c r="D256" s="53" t="n">
        <v>881598.839287582</v>
      </c>
      <c r="E256" s="53" t="n">
        <v>585226631.868605</v>
      </c>
    </row>
    <row r="257" customFormat="false" ht="12" hidden="false" customHeight="true" outlineLevel="0" collapsed="false">
      <c r="A257" s="99" t="n">
        <v>36915</v>
      </c>
      <c r="B257" s="100" t="s">
        <v>39</v>
      </c>
      <c r="C257" s="53" t="n">
        <v>-32634988.0547548</v>
      </c>
      <c r="D257" s="53" t="n">
        <v>6991130.43783313</v>
      </c>
      <c r="E257" s="53" t="n">
        <v>590100662.958867</v>
      </c>
    </row>
    <row r="258" customFormat="false" ht="12" hidden="false" customHeight="true" outlineLevel="0" collapsed="false">
      <c r="A258" s="99" t="n">
        <v>36916</v>
      </c>
      <c r="B258" s="100" t="s">
        <v>39</v>
      </c>
      <c r="C258" s="53" t="n">
        <v>-32901284.0285215</v>
      </c>
      <c r="D258" s="53" t="n">
        <v>-149924.624711275</v>
      </c>
      <c r="E258" s="53" t="n">
        <v>589815787.825546</v>
      </c>
    </row>
    <row r="259" customFormat="false" ht="12" hidden="false" customHeight="true" outlineLevel="0" collapsed="false">
      <c r="A259" s="99" t="n">
        <v>36917</v>
      </c>
      <c r="B259" s="100" t="s">
        <v>39</v>
      </c>
      <c r="C259" s="53" t="n">
        <v>-33109066.1120152</v>
      </c>
      <c r="D259" s="53" t="n">
        <v>-414745.946182356</v>
      </c>
      <c r="E259" s="53" t="n">
        <v>588801393.808322</v>
      </c>
    </row>
    <row r="260" customFormat="false" ht="12" hidden="false" customHeight="true" outlineLevel="0" collapsed="false">
      <c r="A260" s="99" t="n">
        <v>36920</v>
      </c>
      <c r="B260" s="100" t="s">
        <v>39</v>
      </c>
      <c r="C260" s="53" t="n">
        <v>-32037816.2970423</v>
      </c>
      <c r="D260" s="53" t="n">
        <v>-2369363.67919443</v>
      </c>
      <c r="E260" s="53" t="n">
        <v>591434213.308786</v>
      </c>
    </row>
    <row r="261" customFormat="false" ht="12" hidden="false" customHeight="true" outlineLevel="0" collapsed="false">
      <c r="A261" s="99" t="n">
        <v>36921</v>
      </c>
      <c r="B261" s="100" t="s">
        <v>39</v>
      </c>
      <c r="C261" s="53" t="n">
        <v>-31982989.93548</v>
      </c>
      <c r="D261" s="53" t="n">
        <v>-581449.314924792</v>
      </c>
      <c r="E261" s="53" t="n">
        <v>590303341.747435</v>
      </c>
    </row>
    <row r="262" customFormat="false" ht="12" hidden="false" customHeight="true" outlineLevel="0" collapsed="false">
      <c r="A262" s="99" t="n">
        <v>36922</v>
      </c>
      <c r="B262" s="100" t="s">
        <v>39</v>
      </c>
      <c r="C262" s="53" t="n">
        <v>-31792458.0449874</v>
      </c>
      <c r="D262" s="53" t="n">
        <v>-4887945.48806607</v>
      </c>
      <c r="E262" s="53" t="n">
        <v>585015725.816302</v>
      </c>
    </row>
    <row r="263" customFormat="false" ht="12" hidden="false" customHeight="true" outlineLevel="0" collapsed="false">
      <c r="A263" s="99" t="n">
        <v>36923</v>
      </c>
      <c r="B263" s="100" t="s">
        <v>39</v>
      </c>
      <c r="C263" s="53" t="n">
        <v>-31929123.2839717</v>
      </c>
      <c r="D263" s="53" t="n">
        <v>43076.1704005627</v>
      </c>
      <c r="E263" s="53" t="n">
        <v>585007860.234976</v>
      </c>
    </row>
    <row r="264" customFormat="false" ht="12" hidden="false" customHeight="true" outlineLevel="0" collapsed="false">
      <c r="A264" s="99" t="n">
        <v>36924</v>
      </c>
      <c r="B264" s="100" t="s">
        <v>39</v>
      </c>
      <c r="C264" s="53" t="n">
        <v>-31841462.7881355</v>
      </c>
      <c r="D264" s="53" t="n">
        <v>-65357.4910261703</v>
      </c>
      <c r="E264" s="53" t="n">
        <v>583125698.546969</v>
      </c>
    </row>
    <row r="265" customFormat="false" ht="12" hidden="false" customHeight="true" outlineLevel="0" collapsed="false">
      <c r="A265" s="99" t="n">
        <v>36927</v>
      </c>
      <c r="B265" s="100" t="s">
        <v>39</v>
      </c>
      <c r="C265" s="53" t="n">
        <v>-31507444.8232031</v>
      </c>
      <c r="D265" s="53" t="n">
        <v>1122.49200697824</v>
      </c>
      <c r="E265" s="53" t="n">
        <v>578470344.068781</v>
      </c>
    </row>
    <row r="266" customFormat="false" ht="12" hidden="false" customHeight="true" outlineLevel="0" collapsed="false">
      <c r="A266" s="99" t="n">
        <v>36928</v>
      </c>
      <c r="B266" s="100" t="s">
        <v>39</v>
      </c>
      <c r="C266" s="53" t="n">
        <v>-31558524.4145696</v>
      </c>
      <c r="D266" s="53" t="n">
        <v>-3855091.62473281</v>
      </c>
      <c r="E266" s="53" t="n">
        <v>575126389.302851</v>
      </c>
    </row>
    <row r="267" customFormat="false" ht="12" hidden="false" customHeight="true" outlineLevel="0" collapsed="false">
      <c r="A267" s="99" t="n">
        <v>36929</v>
      </c>
      <c r="B267" s="100" t="s">
        <v>39</v>
      </c>
      <c r="C267" s="53" t="n">
        <v>-31656169.3742738</v>
      </c>
      <c r="D267" s="53" t="n">
        <v>-1203932.04277977</v>
      </c>
      <c r="E267" s="53" t="n">
        <v>573271205.594809</v>
      </c>
    </row>
    <row r="268" customFormat="false" ht="12" hidden="false" customHeight="true" outlineLevel="0" collapsed="false">
      <c r="A268" s="99" t="n">
        <v>36930</v>
      </c>
      <c r="B268" s="100" t="s">
        <v>39</v>
      </c>
      <c r="C268" s="53" t="n">
        <v>-31730166.4637204</v>
      </c>
      <c r="D268" s="53" t="n">
        <v>996040.208975032</v>
      </c>
      <c r="E268" s="53" t="n">
        <v>573486346.388879</v>
      </c>
    </row>
    <row r="269" customFormat="false" ht="12" hidden="false" customHeight="true" outlineLevel="0" collapsed="false">
      <c r="A269" s="99" t="n">
        <v>36931</v>
      </c>
      <c r="B269" s="100" t="s">
        <v>39</v>
      </c>
      <c r="C269" s="53" t="n">
        <v>-21043797.4054955</v>
      </c>
      <c r="D269" s="53" t="n">
        <v>128615.983739854</v>
      </c>
      <c r="E269" s="53" t="n">
        <v>379654060.776884</v>
      </c>
    </row>
    <row r="270" customFormat="false" ht="12" hidden="false" customHeight="true" outlineLevel="0" collapsed="false">
      <c r="A270" s="99" t="n">
        <v>36934</v>
      </c>
      <c r="B270" s="100" t="s">
        <v>39</v>
      </c>
      <c r="C270" s="53" t="n">
        <v>-21100240.0233812</v>
      </c>
      <c r="D270" s="53" t="n">
        <v>-217603.390498801</v>
      </c>
      <c r="E270" s="53" t="n">
        <v>377284513.747881</v>
      </c>
    </row>
    <row r="271" customFormat="false" ht="12" hidden="false" customHeight="true" outlineLevel="0" collapsed="false">
      <c r="A271" s="99" t="n">
        <v>36935</v>
      </c>
      <c r="B271" s="100" t="s">
        <v>39</v>
      </c>
      <c r="C271" s="53" t="n">
        <v>-20935632.7221853</v>
      </c>
      <c r="D271" s="53" t="n">
        <v>-278924.025380125</v>
      </c>
      <c r="E271" s="53" t="n">
        <v>372910328.887601</v>
      </c>
    </row>
    <row r="272" customFormat="false" ht="12" hidden="false" customHeight="true" outlineLevel="0" collapsed="false">
      <c r="A272" s="99" t="n">
        <v>36936</v>
      </c>
      <c r="B272" s="100" t="s">
        <v>39</v>
      </c>
      <c r="C272" s="53" t="n">
        <v>-20746958.0903881</v>
      </c>
      <c r="D272" s="53" t="n">
        <v>17636.8267827853</v>
      </c>
      <c r="E272" s="53" t="n">
        <v>370205156.574747</v>
      </c>
    </row>
    <row r="273" customFormat="false" ht="12" hidden="false" customHeight="true" outlineLevel="0" collapsed="false">
      <c r="A273" s="99" t="n">
        <v>36937</v>
      </c>
      <c r="B273" s="100" t="s">
        <v>39</v>
      </c>
      <c r="C273" s="53" t="n">
        <v>-20290144.2579463</v>
      </c>
      <c r="D273" s="53" t="n">
        <v>0</v>
      </c>
      <c r="E273" s="53" t="n">
        <v>370741868.541254</v>
      </c>
    </row>
    <row r="274" customFormat="false" ht="12" hidden="false" customHeight="true" outlineLevel="0" collapsed="false">
      <c r="A274" s="99" t="n">
        <v>36938</v>
      </c>
      <c r="B274" s="100" t="s">
        <v>39</v>
      </c>
      <c r="C274" s="53" t="n">
        <v>-20366553.46581</v>
      </c>
      <c r="D274" s="53" t="n">
        <v>0</v>
      </c>
      <c r="E274" s="53" t="n">
        <v>367978615.30184</v>
      </c>
    </row>
    <row r="275" customFormat="false" ht="12" hidden="false" customHeight="true" outlineLevel="0" collapsed="false">
      <c r="A275" s="99" t="n">
        <v>36941</v>
      </c>
      <c r="B275" s="100" t="s">
        <v>39</v>
      </c>
      <c r="C275" s="53" t="n">
        <v>0</v>
      </c>
      <c r="D275" s="53" t="n">
        <v>0</v>
      </c>
      <c r="E275" s="53" t="n">
        <v>0</v>
      </c>
    </row>
    <row r="276" customFormat="false" ht="12" hidden="false" customHeight="true" outlineLevel="0" collapsed="false">
      <c r="A276" s="99" t="n">
        <v>36942</v>
      </c>
      <c r="B276" s="100" t="s">
        <v>39</v>
      </c>
      <c r="C276" s="53" t="n">
        <v>-20178813.1672215</v>
      </c>
      <c r="D276" s="53" t="n">
        <v>-858.161422008197</v>
      </c>
      <c r="E276" s="53" t="n">
        <v>366057110.739405</v>
      </c>
    </row>
    <row r="277" customFormat="false" ht="12" hidden="false" customHeight="true" outlineLevel="0" collapsed="false">
      <c r="A277" s="99" t="n">
        <v>36943</v>
      </c>
      <c r="B277" s="100" t="s">
        <v>39</v>
      </c>
      <c r="C277" s="53" t="n">
        <v>-21362637.3280157</v>
      </c>
      <c r="D277" s="53" t="n">
        <v>-56711.4612478527</v>
      </c>
      <c r="E277" s="53" t="n">
        <v>367245479.960901</v>
      </c>
    </row>
    <row r="278" customFormat="false" ht="12" hidden="false" customHeight="true" outlineLevel="0" collapsed="false">
      <c r="A278" s="99" t="n">
        <v>36944</v>
      </c>
      <c r="B278" s="100" t="s">
        <v>39</v>
      </c>
      <c r="C278" s="53" t="n">
        <v>-21400798.5804303</v>
      </c>
      <c r="D278" s="53" t="n">
        <v>-13834.21350114</v>
      </c>
      <c r="E278" s="53" t="n">
        <v>367322585.740352</v>
      </c>
    </row>
    <row r="279" customFormat="false" ht="12" hidden="false" customHeight="true" outlineLevel="0" collapsed="false">
      <c r="A279" s="99" t="n">
        <v>36945</v>
      </c>
      <c r="B279" s="100" t="s">
        <v>39</v>
      </c>
      <c r="C279" s="53" t="n">
        <v>-21426886.0600304</v>
      </c>
      <c r="D279" s="53" t="n">
        <v>-210420.272650293</v>
      </c>
      <c r="E279" s="53" t="n">
        <v>366899006.314076</v>
      </c>
    </row>
    <row r="280" customFormat="false" ht="12" hidden="false" customHeight="true" outlineLevel="0" collapsed="false">
      <c r="A280" s="99" t="n">
        <v>36948</v>
      </c>
      <c r="B280" s="100" t="s">
        <v>39</v>
      </c>
      <c r="C280" s="53" t="n">
        <v>-22178725.9786954</v>
      </c>
      <c r="D280" s="53" t="n">
        <v>-2258313.73145281</v>
      </c>
      <c r="E280" s="53" t="n">
        <v>361966960.333737</v>
      </c>
    </row>
    <row r="281" customFormat="false" ht="12" hidden="false" customHeight="true" outlineLevel="0" collapsed="false">
      <c r="A281" s="99" t="n">
        <v>36949</v>
      </c>
      <c r="B281" s="100" t="s">
        <v>39</v>
      </c>
      <c r="C281" s="53" t="n">
        <v>-22436500.905554</v>
      </c>
      <c r="D281" s="53" t="n">
        <v>-3628674.97616526</v>
      </c>
      <c r="E281" s="53" t="n">
        <v>359591210.681677</v>
      </c>
    </row>
    <row r="282" customFormat="false" ht="12" hidden="false" customHeight="true" outlineLevel="0" collapsed="false">
      <c r="A282" s="99" t="n">
        <v>36950</v>
      </c>
      <c r="B282" s="100" t="s">
        <v>39</v>
      </c>
      <c r="C282" s="53" t="n">
        <v>-22747346.0686949</v>
      </c>
      <c r="D282" s="53" t="n">
        <v>169238.850687476</v>
      </c>
      <c r="E282" s="53" t="n">
        <v>359348540.825871</v>
      </c>
    </row>
    <row r="283" customFormat="false" ht="12" hidden="false" customHeight="true" outlineLevel="0" collapsed="false">
      <c r="A283" s="99" t="n">
        <v>36951</v>
      </c>
      <c r="B283" s="100" t="s">
        <v>39</v>
      </c>
      <c r="C283" s="53" t="n">
        <v>-21928608.5544138</v>
      </c>
      <c r="D283" s="53" t="n">
        <v>-24697.3059350844</v>
      </c>
      <c r="E283" s="53" t="n">
        <v>355111853.154559</v>
      </c>
    </row>
    <row r="284" customFormat="false" ht="12" hidden="false" customHeight="true" outlineLevel="0" collapsed="false">
      <c r="A284" s="99" t="n">
        <v>36952</v>
      </c>
      <c r="B284" s="100" t="s">
        <v>39</v>
      </c>
      <c r="C284" s="53" t="n">
        <v>-21745732.6011499</v>
      </c>
      <c r="D284" s="53" t="n">
        <v>989034.088912584</v>
      </c>
      <c r="E284" s="53" t="n">
        <v>355325072.595059</v>
      </c>
    </row>
    <row r="285" customFormat="false" ht="12" hidden="false" customHeight="true" outlineLevel="0" collapsed="false">
      <c r="A285" s="99" t="n">
        <v>36955</v>
      </c>
      <c r="B285" s="100" t="s">
        <v>39</v>
      </c>
      <c r="C285" s="53" t="n">
        <v>-21615112.183484</v>
      </c>
      <c r="D285" s="53" t="n">
        <v>1125100.97024198</v>
      </c>
      <c r="E285" s="53" t="n">
        <v>354698154.088063</v>
      </c>
    </row>
    <row r="286" customFormat="false" ht="12" hidden="false" customHeight="true" outlineLevel="0" collapsed="false">
      <c r="A286" s="99" t="n">
        <v>36956</v>
      </c>
      <c r="B286" s="100" t="s">
        <v>39</v>
      </c>
      <c r="C286" s="53" t="n">
        <v>-21975347.3379728</v>
      </c>
      <c r="D286" s="53" t="n">
        <v>405537.73755142</v>
      </c>
      <c r="E286" s="53" t="n">
        <v>355121177.787976</v>
      </c>
    </row>
    <row r="287" customFormat="false" ht="12" hidden="false" customHeight="true" outlineLevel="0" collapsed="false">
      <c r="A287" s="99" t="n">
        <v>36957</v>
      </c>
      <c r="B287" s="100" t="s">
        <v>39</v>
      </c>
      <c r="C287" s="53" t="n">
        <v>-16160674.1920564</v>
      </c>
      <c r="D287" s="53" t="n">
        <v>-667073.655053927</v>
      </c>
      <c r="E287" s="53" t="n">
        <v>353549368.446391</v>
      </c>
    </row>
    <row r="288" customFormat="false" ht="12" hidden="false" customHeight="true" outlineLevel="0" collapsed="false">
      <c r="A288" s="99" t="n">
        <v>36958</v>
      </c>
      <c r="B288" s="100" t="s">
        <v>39</v>
      </c>
      <c r="C288" s="53" t="n">
        <v>-17001793.4260216</v>
      </c>
      <c r="D288" s="53" t="n">
        <v>-25333.1184084472</v>
      </c>
      <c r="E288" s="53" t="n">
        <v>353083533.779317</v>
      </c>
    </row>
    <row r="289" customFormat="false" ht="12" hidden="false" customHeight="true" outlineLevel="0" collapsed="false">
      <c r="A289" s="99" t="n">
        <v>36959</v>
      </c>
      <c r="B289" s="100" t="s">
        <v>39</v>
      </c>
      <c r="C289" s="53" t="n">
        <v>-17086371.3492053</v>
      </c>
      <c r="D289" s="53" t="n">
        <v>-2369070.78097984</v>
      </c>
      <c r="E289" s="53" t="n">
        <v>350349448.574079</v>
      </c>
    </row>
    <row r="290" customFormat="false" ht="12" hidden="false" customHeight="true" outlineLevel="0" collapsed="false">
      <c r="A290" s="99" t="n">
        <v>36962</v>
      </c>
      <c r="B290" s="100" t="s">
        <v>39</v>
      </c>
      <c r="C290" s="53" t="n">
        <v>-19054601.3597311</v>
      </c>
      <c r="D290" s="53" t="n">
        <v>-4388.68233987417</v>
      </c>
      <c r="E290" s="53" t="n">
        <v>344131087.147421</v>
      </c>
    </row>
    <row r="291" customFormat="false" ht="12" hidden="false" customHeight="true" outlineLevel="0" collapsed="false">
      <c r="A291" s="99" t="n">
        <v>36963</v>
      </c>
      <c r="B291" s="100" t="s">
        <v>39</v>
      </c>
      <c r="C291" s="53" t="n">
        <v>-17230556.9413874</v>
      </c>
      <c r="D291" s="53" t="n">
        <v>-31111.3235132148</v>
      </c>
      <c r="E291" s="53" t="n">
        <v>348182156.496954</v>
      </c>
    </row>
    <row r="292" customFormat="false" ht="12" hidden="false" customHeight="true" outlineLevel="0" collapsed="false">
      <c r="A292" s="99" t="n">
        <v>36964</v>
      </c>
      <c r="B292" s="100" t="s">
        <v>39</v>
      </c>
      <c r="C292" s="53" t="n">
        <v>-17211858.6652059</v>
      </c>
      <c r="D292" s="53" t="n">
        <v>-19730.9937542424</v>
      </c>
      <c r="E292" s="53" t="n">
        <v>348603848.340979</v>
      </c>
    </row>
    <row r="293" customFormat="false" ht="12" hidden="false" customHeight="true" outlineLevel="0" collapsed="false">
      <c r="A293" s="99" t="n">
        <v>36965</v>
      </c>
      <c r="B293" s="100" t="s">
        <v>39</v>
      </c>
      <c r="C293" s="53" t="n">
        <v>-15937504.7585283</v>
      </c>
      <c r="D293" s="53" t="n">
        <v>242553.61429745</v>
      </c>
      <c r="E293" s="53" t="n">
        <v>345521150.19292</v>
      </c>
    </row>
    <row r="294" customFormat="false" ht="12" hidden="false" customHeight="true" outlineLevel="0" collapsed="false">
      <c r="A294" s="99" t="n">
        <v>36966</v>
      </c>
      <c r="B294" s="100" t="s">
        <v>39</v>
      </c>
      <c r="C294" s="53" t="n">
        <v>-16056972.314371</v>
      </c>
      <c r="D294" s="53" t="n">
        <v>1765332.70304694</v>
      </c>
      <c r="E294" s="53" t="n">
        <v>345037643.559252</v>
      </c>
    </row>
    <row r="295" customFormat="false" ht="12" hidden="false" customHeight="true" outlineLevel="0" collapsed="false">
      <c r="A295" s="99" t="n">
        <v>36969</v>
      </c>
      <c r="B295" s="100" t="s">
        <v>39</v>
      </c>
      <c r="C295" s="53" t="n">
        <v>-16131440.3105136</v>
      </c>
      <c r="D295" s="53" t="n">
        <v>632120.719617234</v>
      </c>
      <c r="E295" s="53" t="n">
        <v>344489888.77746</v>
      </c>
    </row>
    <row r="296" customFormat="false" ht="12" hidden="false" customHeight="true" outlineLevel="0" collapsed="false">
      <c r="A296" s="99" t="n">
        <v>36970</v>
      </c>
      <c r="B296" s="100" t="s">
        <v>39</v>
      </c>
      <c r="C296" s="53" t="n">
        <v>-16252655.0045913</v>
      </c>
      <c r="D296" s="53" t="n">
        <v>1458424.37596155</v>
      </c>
      <c r="E296" s="53" t="n">
        <v>345638723.698843</v>
      </c>
    </row>
    <row r="297" customFormat="false" ht="12" hidden="false" customHeight="true" outlineLevel="0" collapsed="false">
      <c r="A297" s="99" t="n">
        <v>36971</v>
      </c>
      <c r="B297" s="100" t="s">
        <v>39</v>
      </c>
      <c r="C297" s="53" t="n">
        <v>-15740873.8995973</v>
      </c>
      <c r="D297" s="53" t="n">
        <v>-44457.2429590099</v>
      </c>
      <c r="E297" s="53" t="n">
        <v>343016989.864249</v>
      </c>
    </row>
    <row r="298" customFormat="false" ht="12" hidden="false" customHeight="true" outlineLevel="0" collapsed="false">
      <c r="A298" s="99" t="n">
        <v>36972</v>
      </c>
      <c r="B298" s="100" t="s">
        <v>39</v>
      </c>
      <c r="C298" s="53" t="n">
        <v>-14253439.7040094</v>
      </c>
      <c r="D298" s="53" t="n">
        <v>136644.276284772</v>
      </c>
      <c r="E298" s="53" t="n">
        <v>344281684.485261</v>
      </c>
    </row>
    <row r="299" customFormat="false" ht="12" hidden="false" customHeight="true" outlineLevel="0" collapsed="false">
      <c r="A299" s="99" t="n">
        <v>36973</v>
      </c>
      <c r="B299" s="100" t="s">
        <v>39</v>
      </c>
      <c r="C299" s="53" t="n">
        <v>-14245315.6801262</v>
      </c>
      <c r="D299" s="53" t="n">
        <v>2319786.61584867</v>
      </c>
      <c r="E299" s="53" t="n">
        <v>346789523.31348</v>
      </c>
    </row>
    <row r="300" customFormat="false" ht="12" hidden="false" customHeight="true" outlineLevel="0" collapsed="false">
      <c r="A300" s="99" t="n">
        <v>36976</v>
      </c>
      <c r="B300" s="100" t="s">
        <v>39</v>
      </c>
      <c r="C300" s="53" t="n">
        <v>-14573481.6514158</v>
      </c>
      <c r="D300" s="53" t="n">
        <v>75396.7169010039</v>
      </c>
      <c r="E300" s="53" t="n">
        <v>346663572.735701</v>
      </c>
    </row>
    <row r="301" customFormat="false" ht="12" hidden="false" customHeight="true" outlineLevel="0" collapsed="false">
      <c r="A301" s="99" t="n">
        <v>36977</v>
      </c>
      <c r="B301" s="100" t="s">
        <v>39</v>
      </c>
      <c r="C301" s="53" t="n">
        <v>-14427560.4907698</v>
      </c>
      <c r="D301" s="53" t="n">
        <v>4045604.71180055</v>
      </c>
      <c r="E301" s="53" t="n">
        <v>346794322.678027</v>
      </c>
    </row>
    <row r="302" customFormat="false" ht="12" hidden="false" customHeight="true" outlineLevel="0" collapsed="false">
      <c r="A302" s="99" t="n">
        <v>36978</v>
      </c>
      <c r="B302" s="100" t="s">
        <v>39</v>
      </c>
      <c r="C302" s="53" t="n">
        <v>-13026430.4393572</v>
      </c>
      <c r="D302" s="53" t="n">
        <v>769265.980928761</v>
      </c>
      <c r="E302" s="53" t="n">
        <v>348445276.654869</v>
      </c>
    </row>
    <row r="303" customFormat="false" ht="12" hidden="false" customHeight="true" outlineLevel="0" collapsed="false">
      <c r="A303" s="99" t="n">
        <v>36979</v>
      </c>
      <c r="B303" s="100" t="s">
        <v>39</v>
      </c>
      <c r="C303" s="53" t="n">
        <v>-12966365.7460604</v>
      </c>
      <c r="D303" s="53" t="n">
        <v>-416953.518610331</v>
      </c>
      <c r="E303" s="53" t="n">
        <v>347947234.748431</v>
      </c>
    </row>
    <row r="304" customFormat="false" ht="12" hidden="false" customHeight="true" outlineLevel="0" collapsed="false">
      <c r="A304" s="99" t="n">
        <v>36980</v>
      </c>
      <c r="B304" s="100" t="s">
        <v>39</v>
      </c>
      <c r="C304" s="53" t="n">
        <v>-19022608.4514432</v>
      </c>
      <c r="D304" s="53" t="n">
        <v>-45850.4266242718</v>
      </c>
      <c r="E304" s="53" t="n">
        <v>346504912.435516</v>
      </c>
    </row>
    <row r="305" customFormat="false" ht="12" hidden="false" customHeight="true" outlineLevel="0" collapsed="false">
      <c r="A305" s="99" t="n">
        <v>36981</v>
      </c>
      <c r="B305" s="100" t="s">
        <v>39</v>
      </c>
      <c r="C305" s="53" t="n">
        <v>0</v>
      </c>
      <c r="D305" s="53" t="n">
        <v>0</v>
      </c>
      <c r="E305" s="53" t="n">
        <v>0</v>
      </c>
    </row>
    <row r="306" customFormat="false" ht="12" hidden="false" customHeight="true" outlineLevel="0" collapsed="false">
      <c r="A306" s="99" t="n">
        <v>36983</v>
      </c>
      <c r="B306" s="100" t="s">
        <v>39</v>
      </c>
      <c r="C306" s="53" t="n">
        <v>-11753359.9215558</v>
      </c>
      <c r="D306" s="53" t="n">
        <v>-474133.227975709</v>
      </c>
      <c r="E306" s="53" t="n">
        <v>345674069.185427</v>
      </c>
    </row>
    <row r="307" customFormat="false" ht="12" hidden="false" customHeight="true" outlineLevel="0" collapsed="false">
      <c r="A307" s="99" t="n">
        <v>36984</v>
      </c>
      <c r="B307" s="100" t="s">
        <v>39</v>
      </c>
      <c r="C307" s="53" t="n">
        <v>-18822211.2022552</v>
      </c>
      <c r="D307" s="53" t="n">
        <v>145577.619660661</v>
      </c>
      <c r="E307" s="53" t="n">
        <v>348013549.18875</v>
      </c>
    </row>
    <row r="308" customFormat="false" ht="12" hidden="false" customHeight="true" outlineLevel="0" collapsed="false">
      <c r="A308" s="99" t="n">
        <v>36985</v>
      </c>
      <c r="B308" s="100" t="s">
        <v>39</v>
      </c>
      <c r="C308" s="53" t="n">
        <v>-18974389.3573156</v>
      </c>
      <c r="D308" s="53" t="n">
        <v>217826.04422599</v>
      </c>
      <c r="E308" s="53" t="n">
        <v>349307049.630906</v>
      </c>
    </row>
    <row r="309" customFormat="false" ht="12" hidden="false" customHeight="true" outlineLevel="0" collapsed="false">
      <c r="A309" s="99" t="n">
        <v>36986</v>
      </c>
      <c r="B309" s="100" t="s">
        <v>39</v>
      </c>
      <c r="C309" s="53" t="n">
        <v>-19117677.641505</v>
      </c>
      <c r="D309" s="53" t="n">
        <v>2510741.63065553</v>
      </c>
      <c r="E309" s="53" t="n">
        <v>353037749.578474</v>
      </c>
    </row>
    <row r="310" customFormat="false" ht="12" hidden="false" customHeight="true" outlineLevel="0" collapsed="false">
      <c r="A310" s="99" t="n">
        <v>36987</v>
      </c>
      <c r="B310" s="100" t="s">
        <v>39</v>
      </c>
      <c r="C310" s="53" t="n">
        <v>-18984636.7300087</v>
      </c>
      <c r="D310" s="53" t="n">
        <v>-471667.381429618</v>
      </c>
      <c r="E310" s="53" t="n">
        <v>352920086.724378</v>
      </c>
    </row>
    <row r="311" customFormat="false" ht="12" hidden="false" customHeight="true" outlineLevel="0" collapsed="false">
      <c r="A311" s="99" t="n">
        <v>36990</v>
      </c>
      <c r="B311" s="100" t="s">
        <v>39</v>
      </c>
      <c r="C311" s="53" t="n">
        <v>-19017044.8369471</v>
      </c>
      <c r="D311" s="53" t="n">
        <v>9793464.81974023</v>
      </c>
      <c r="E311" s="53" t="n">
        <v>361837588.568064</v>
      </c>
    </row>
    <row r="312" customFormat="false" ht="12" hidden="false" customHeight="true" outlineLevel="0" collapsed="false">
      <c r="A312" s="99" t="n">
        <v>36991</v>
      </c>
      <c r="B312" s="100" t="s">
        <v>39</v>
      </c>
      <c r="C312" s="53" t="n">
        <v>-18888218.1191342</v>
      </c>
      <c r="D312" s="53" t="n">
        <v>788728.749662338</v>
      </c>
      <c r="E312" s="53" t="n">
        <v>363628390.25</v>
      </c>
    </row>
    <row r="313" customFormat="false" ht="12" hidden="false" customHeight="true" outlineLevel="0" collapsed="false">
      <c r="A313" s="99" t="n">
        <v>36992</v>
      </c>
      <c r="B313" s="100" t="s">
        <v>39</v>
      </c>
      <c r="C313" s="53" t="n">
        <v>-18301402.8963677</v>
      </c>
      <c r="D313" s="53" t="n">
        <v>-5813844.68165716</v>
      </c>
      <c r="E313" s="53" t="n">
        <v>356672202.889536</v>
      </c>
    </row>
    <row r="314" customFormat="false" ht="12" hidden="false" customHeight="true" outlineLevel="0" collapsed="false">
      <c r="A314" s="99" t="n">
        <v>36993</v>
      </c>
      <c r="B314" s="100" t="s">
        <v>39</v>
      </c>
      <c r="C314" s="53" t="n">
        <v>-8863902.92142941</v>
      </c>
      <c r="D314" s="53" t="n">
        <v>-12369.6385402358</v>
      </c>
      <c r="E314" s="53" t="n">
        <v>356865338.002658</v>
      </c>
    </row>
    <row r="315" customFormat="false" ht="12" hidden="false" customHeight="true" outlineLevel="0" collapsed="false">
      <c r="A315" s="99" t="n">
        <v>36997</v>
      </c>
      <c r="B315" s="100" t="s">
        <v>39</v>
      </c>
      <c r="C315" s="53" t="n">
        <v>-9283964.93587782</v>
      </c>
      <c r="D315" s="53" t="n">
        <v>7983062.42850884</v>
      </c>
      <c r="E315" s="53" t="n">
        <v>363078803.2372</v>
      </c>
    </row>
    <row r="316" customFormat="false" ht="12" hidden="false" customHeight="true" outlineLevel="0" collapsed="false">
      <c r="A316" s="99" t="n">
        <v>36998</v>
      </c>
      <c r="B316" s="100" t="s">
        <v>39</v>
      </c>
      <c r="C316" s="53" t="n">
        <v>-9154367.17547044</v>
      </c>
      <c r="D316" s="53" t="n">
        <v>-8459561.70100902</v>
      </c>
      <c r="E316" s="53" t="n">
        <v>354345306.976365</v>
      </c>
    </row>
    <row r="317" customFormat="false" ht="12" hidden="false" customHeight="true" outlineLevel="0" collapsed="false">
      <c r="A317" s="99" t="n">
        <v>36999</v>
      </c>
      <c r="B317" s="100" t="s">
        <v>39</v>
      </c>
      <c r="C317" s="53" t="n">
        <v>-18683823.4976999</v>
      </c>
      <c r="D317" s="53" t="n">
        <v>3660116.18525778</v>
      </c>
      <c r="E317" s="53" t="n">
        <v>358334738.217776</v>
      </c>
    </row>
    <row r="318" customFormat="false" ht="12" hidden="false" customHeight="true" outlineLevel="0" collapsed="false">
      <c r="A318" s="99" t="n">
        <v>37000</v>
      </c>
      <c r="B318" s="100" t="s">
        <v>39</v>
      </c>
      <c r="C318" s="53" t="n">
        <v>-18757260.3570224</v>
      </c>
      <c r="D318" s="53" t="n">
        <v>-82409.9881903937</v>
      </c>
      <c r="E318" s="53" t="n">
        <v>361061238.993666</v>
      </c>
    </row>
    <row r="319" customFormat="false" ht="12" hidden="false" customHeight="true" outlineLevel="0" collapsed="false">
      <c r="A319" s="99" t="n">
        <v>37001</v>
      </c>
      <c r="B319" s="100" t="s">
        <v>39</v>
      </c>
      <c r="C319" s="53" t="n">
        <v>-16568339.9876568</v>
      </c>
      <c r="D319" s="53" t="n">
        <v>4047072.58685188</v>
      </c>
      <c r="E319" s="53" t="n">
        <v>365811617.458521</v>
      </c>
    </row>
    <row r="320" customFormat="false" ht="12" hidden="false" customHeight="true" outlineLevel="0" collapsed="false">
      <c r="A320" s="99" t="n">
        <v>37004</v>
      </c>
      <c r="B320" s="100" t="s">
        <v>39</v>
      </c>
      <c r="C320" s="53" t="n">
        <v>-16530135.6961045</v>
      </c>
      <c r="D320" s="53" t="n">
        <v>13651321.3061216</v>
      </c>
      <c r="E320" s="53" t="n">
        <v>377231079.205634</v>
      </c>
    </row>
    <row r="321" customFormat="false" ht="12" hidden="false" customHeight="true" outlineLevel="0" collapsed="false">
      <c r="A321" s="99" t="n">
        <v>37005</v>
      </c>
      <c r="B321" s="100" t="s">
        <v>39</v>
      </c>
      <c r="C321" s="53" t="n">
        <v>-16616407.4852544</v>
      </c>
      <c r="D321" s="53" t="n">
        <v>-4922618.05330371</v>
      </c>
      <c r="E321" s="53" t="n">
        <v>371686661.11418</v>
      </c>
    </row>
    <row r="322" customFormat="false" ht="12" hidden="false" customHeight="true" outlineLevel="0" collapsed="false">
      <c r="A322" s="99" t="n">
        <v>37006</v>
      </c>
      <c r="B322" s="100" t="s">
        <v>39</v>
      </c>
      <c r="C322" s="53" t="n">
        <v>-9648160.38378994</v>
      </c>
      <c r="D322" s="53" t="n">
        <v>-8895538.47970782</v>
      </c>
      <c r="E322" s="53" t="n">
        <v>360864513.105578</v>
      </c>
    </row>
    <row r="323" customFormat="false" ht="12" hidden="false" customHeight="true" outlineLevel="0" collapsed="false">
      <c r="A323" s="99" t="n">
        <v>37007</v>
      </c>
      <c r="B323" s="100" t="s">
        <v>39</v>
      </c>
      <c r="C323" s="53" t="n">
        <v>-9703926.81592487</v>
      </c>
      <c r="D323" s="53" t="n">
        <v>3731082.00058256</v>
      </c>
      <c r="E323" s="53" t="n">
        <v>364720203.028915</v>
      </c>
    </row>
    <row r="324" customFormat="false" ht="12" hidden="false" customHeight="true" outlineLevel="0" collapsed="false">
      <c r="A324" s="99" t="n">
        <v>37008</v>
      </c>
      <c r="B324" s="100" t="s">
        <v>39</v>
      </c>
      <c r="C324" s="53" t="n">
        <v>-11443075.453388</v>
      </c>
      <c r="D324" s="53" t="n">
        <v>193092.926756981</v>
      </c>
      <c r="E324" s="53" t="n">
        <v>364215256.209451</v>
      </c>
    </row>
    <row r="325" customFormat="false" ht="12" hidden="false" customHeight="true" outlineLevel="0" collapsed="false">
      <c r="A325" s="99" t="n">
        <v>37011</v>
      </c>
      <c r="B325" s="100" t="s">
        <v>39</v>
      </c>
      <c r="C325" s="53" t="n">
        <v>-11555922.4226833</v>
      </c>
      <c r="D325" s="53" t="n">
        <v>-8207648.61499814</v>
      </c>
      <c r="E325" s="53" t="n">
        <v>354504718.504986</v>
      </c>
    </row>
    <row r="326" customFormat="false" ht="12" hidden="false" customHeight="true" outlineLevel="0" collapsed="false">
      <c r="A326" s="99" t="n">
        <v>37012</v>
      </c>
      <c r="B326" s="100" t="s">
        <v>39</v>
      </c>
      <c r="C326" s="53" t="n">
        <v>-12252860.4733443</v>
      </c>
      <c r="D326" s="53" t="n">
        <v>1623553.16298051</v>
      </c>
      <c r="E326" s="53" t="n">
        <v>356909459.098393</v>
      </c>
    </row>
    <row r="327" customFormat="false" ht="12" hidden="false" customHeight="true" outlineLevel="0" collapsed="false">
      <c r="A327" s="99" t="n">
        <v>37013</v>
      </c>
      <c r="B327" s="100" t="s">
        <v>39</v>
      </c>
      <c r="C327" s="53" t="n">
        <v>-12779024.1225459</v>
      </c>
      <c r="D327" s="53" t="n">
        <v>-4735681.28232201</v>
      </c>
      <c r="E327" s="53" t="n">
        <v>352196398.370351</v>
      </c>
    </row>
    <row r="328" customFormat="false" ht="12" hidden="false" customHeight="true" outlineLevel="0" collapsed="false">
      <c r="A328" s="99" t="n">
        <v>37014</v>
      </c>
      <c r="B328" s="100" t="s">
        <v>39</v>
      </c>
      <c r="C328" s="53" t="n">
        <v>-12913698.0179076</v>
      </c>
      <c r="D328" s="53" t="n">
        <v>6644217.22087922</v>
      </c>
      <c r="E328" s="53" t="n">
        <v>358288613.963125</v>
      </c>
    </row>
    <row r="329" customFormat="false" ht="12" hidden="false" customHeight="true" outlineLevel="0" collapsed="false">
      <c r="A329" s="99" t="n">
        <v>37015</v>
      </c>
      <c r="B329" s="100" t="s">
        <v>39</v>
      </c>
      <c r="C329" s="53" t="n">
        <v>-12647758.2335422</v>
      </c>
      <c r="D329" s="53" t="n">
        <v>-948318.593910117</v>
      </c>
      <c r="E329" s="53" t="n">
        <v>357295209.316498</v>
      </c>
    </row>
    <row r="330" customFormat="false" ht="12" hidden="false" customHeight="true" outlineLevel="0" collapsed="false">
      <c r="A330" s="99" t="n">
        <v>37018</v>
      </c>
      <c r="B330" s="100" t="s">
        <v>39</v>
      </c>
      <c r="C330" s="53" t="n">
        <v>-11830673.1952693</v>
      </c>
      <c r="D330" s="53" t="n">
        <v>-19148141.363927</v>
      </c>
      <c r="E330" s="53" t="n">
        <v>335080475.303638</v>
      </c>
    </row>
    <row r="331" customFormat="false" ht="12" hidden="false" customHeight="true" outlineLevel="0" collapsed="false">
      <c r="A331" s="99" t="n">
        <v>37019</v>
      </c>
      <c r="B331" s="100" t="s">
        <v>39</v>
      </c>
      <c r="C331" s="53" t="n">
        <v>-11311631.266218</v>
      </c>
      <c r="D331" s="53" t="n">
        <v>4670545.09630619</v>
      </c>
      <c r="E331" s="53" t="n">
        <v>337851785.030311</v>
      </c>
    </row>
    <row r="332" customFormat="false" ht="12" hidden="false" customHeight="true" outlineLevel="0" collapsed="false">
      <c r="A332" s="99" t="n">
        <v>37020</v>
      </c>
      <c r="B332" s="100" t="s">
        <v>39</v>
      </c>
      <c r="C332" s="53" t="n">
        <v>-11681203.8306157</v>
      </c>
      <c r="D332" s="53" t="n">
        <v>-10881278.5352162</v>
      </c>
      <c r="E332" s="53" t="n">
        <v>327787237.989912</v>
      </c>
    </row>
    <row r="333" customFormat="false" ht="12" hidden="false" customHeight="true" outlineLevel="0" collapsed="false">
      <c r="A333" s="99" t="n">
        <v>37021</v>
      </c>
      <c r="B333" s="100" t="s">
        <v>39</v>
      </c>
      <c r="C333" s="53" t="n">
        <v>-13108043.3096394</v>
      </c>
      <c r="D333" s="53" t="n">
        <v>944783.345053528</v>
      </c>
      <c r="E333" s="53" t="n">
        <v>340603136.451061</v>
      </c>
    </row>
    <row r="334" customFormat="false" ht="12" hidden="false" customHeight="true" outlineLevel="0" collapsed="false">
      <c r="A334" s="99" t="n">
        <v>37022</v>
      </c>
      <c r="B334" s="100" t="s">
        <v>39</v>
      </c>
      <c r="C334" s="53" t="n">
        <v>-12873613.6807823</v>
      </c>
      <c r="D334" s="53" t="n">
        <v>167129.191209509</v>
      </c>
      <c r="E334" s="53" t="n">
        <v>337533715.670841</v>
      </c>
    </row>
    <row r="335" customFormat="false" ht="12" hidden="false" customHeight="true" outlineLevel="0" collapsed="false">
      <c r="A335" s="99" t="n">
        <v>37025</v>
      </c>
      <c r="B335" s="100" t="s">
        <v>39</v>
      </c>
      <c r="C335" s="53" t="n">
        <v>-12971023.6753733</v>
      </c>
      <c r="D335" s="53" t="n">
        <v>1911928.97519262</v>
      </c>
      <c r="E335" s="53" t="n">
        <v>337141780.2057</v>
      </c>
    </row>
    <row r="336" customFormat="false" ht="12" hidden="false" customHeight="true" outlineLevel="0" collapsed="false">
      <c r="A336" s="99" t="n">
        <v>37026</v>
      </c>
      <c r="B336" s="100" t="s">
        <v>39</v>
      </c>
      <c r="C336" s="53" t="n">
        <v>-13454564.3665747</v>
      </c>
      <c r="D336" s="53" t="n">
        <v>1162934.22832671</v>
      </c>
      <c r="E336" s="53" t="n">
        <v>338954856.139102</v>
      </c>
    </row>
    <row r="337" customFormat="false" ht="12" hidden="false" customHeight="true" outlineLevel="0" collapsed="false">
      <c r="A337" s="99" t="n">
        <v>37027</v>
      </c>
      <c r="B337" s="100" t="s">
        <v>39</v>
      </c>
      <c r="C337" s="53" t="n">
        <v>-13292549.8155753</v>
      </c>
      <c r="D337" s="53" t="n">
        <v>-3361837.99567023</v>
      </c>
      <c r="E337" s="53" t="n">
        <v>336484405.334863</v>
      </c>
    </row>
    <row r="338" customFormat="false" ht="12" hidden="false" customHeight="true" outlineLevel="0" collapsed="false">
      <c r="A338" s="99" t="n">
        <v>37028</v>
      </c>
      <c r="B338" s="100" t="s">
        <v>39</v>
      </c>
      <c r="C338" s="53" t="n">
        <v>-13466936.4610998</v>
      </c>
      <c r="D338" s="53" t="n">
        <v>-777915.721183134</v>
      </c>
      <c r="E338" s="53" t="n">
        <v>334605521.206436</v>
      </c>
    </row>
    <row r="339" customFormat="false" ht="12" hidden="false" customHeight="true" outlineLevel="0" collapsed="false">
      <c r="A339" s="99" t="n">
        <v>37029</v>
      </c>
      <c r="B339" s="100" t="s">
        <v>39</v>
      </c>
      <c r="C339" s="53" t="n">
        <v>-13675128.52654</v>
      </c>
      <c r="D339" s="53" t="n">
        <v>-593302.244511617</v>
      </c>
      <c r="E339" s="53" t="n">
        <v>333439973.731719</v>
      </c>
    </row>
    <row r="340" customFormat="false" ht="12" hidden="false" customHeight="true" outlineLevel="0" collapsed="false">
      <c r="A340" s="99" t="n">
        <v>37032</v>
      </c>
      <c r="B340" s="100" t="s">
        <v>39</v>
      </c>
      <c r="C340" s="53" t="n">
        <v>-13745032.5488381</v>
      </c>
      <c r="D340" s="53" t="n">
        <v>-234134.342940904</v>
      </c>
      <c r="E340" s="53" t="n">
        <v>330892679.485155</v>
      </c>
    </row>
    <row r="341" customFormat="false" ht="12" hidden="false" customHeight="true" outlineLevel="0" collapsed="false">
      <c r="A341" s="99" t="n">
        <v>37033</v>
      </c>
      <c r="B341" s="100" t="s">
        <v>39</v>
      </c>
      <c r="C341" s="53" t="n">
        <v>-13499386.0757747</v>
      </c>
      <c r="D341" s="53" t="n">
        <v>1017226.05960714</v>
      </c>
      <c r="E341" s="53" t="n">
        <v>330279871.516622</v>
      </c>
    </row>
    <row r="342" customFormat="false" ht="12" hidden="false" customHeight="true" outlineLevel="0" collapsed="false">
      <c r="A342" s="99" t="n">
        <v>37034</v>
      </c>
      <c r="B342" s="100" t="s">
        <v>39</v>
      </c>
      <c r="C342" s="53" t="n">
        <v>-13104989.4691268</v>
      </c>
      <c r="D342" s="53" t="n">
        <v>1189348.77140502</v>
      </c>
      <c r="E342" s="53" t="n">
        <v>327981182.796093</v>
      </c>
    </row>
    <row r="343" customFormat="false" ht="12" hidden="false" customHeight="true" outlineLevel="0" collapsed="false">
      <c r="A343" s="99" t="n">
        <v>37035</v>
      </c>
      <c r="B343" s="100" t="s">
        <v>39</v>
      </c>
      <c r="C343" s="53" t="n">
        <v>-13269041.1713581</v>
      </c>
      <c r="D343" s="53" t="n">
        <v>-841117.05054978</v>
      </c>
      <c r="E343" s="53" t="n">
        <v>327369410.845225</v>
      </c>
    </row>
    <row r="344" customFormat="false" ht="12" hidden="false" customHeight="true" outlineLevel="0" collapsed="false">
      <c r="A344" s="99" t="n">
        <v>37036</v>
      </c>
      <c r="B344" s="100" t="s">
        <v>39</v>
      </c>
      <c r="C344" s="53" t="n">
        <v>-13371668.2302705</v>
      </c>
      <c r="D344" s="53" t="n">
        <v>-949914.787201322</v>
      </c>
      <c r="E344" s="53" t="n">
        <v>326252091.014691</v>
      </c>
    </row>
    <row r="345" customFormat="false" ht="12" hidden="false" customHeight="true" outlineLevel="0" collapsed="false">
      <c r="A345" s="99" t="n">
        <v>37039</v>
      </c>
      <c r="B345" s="100" t="s">
        <v>39</v>
      </c>
      <c r="C345" s="53" t="n">
        <v>0</v>
      </c>
      <c r="D345" s="53" t="n">
        <v>0</v>
      </c>
      <c r="E345" s="53" t="n">
        <v>0</v>
      </c>
    </row>
    <row r="346" customFormat="false" ht="12" hidden="false" customHeight="true" outlineLevel="0" collapsed="false">
      <c r="A346" s="99" t="n">
        <v>37040</v>
      </c>
      <c r="B346" s="100" t="s">
        <v>39</v>
      </c>
      <c r="C346" s="53" t="n">
        <v>-13117221.7611627</v>
      </c>
      <c r="D346" s="53" t="n">
        <v>-6829790.74807898</v>
      </c>
      <c r="E346" s="53" t="n">
        <v>318762813.517411</v>
      </c>
    </row>
    <row r="347" customFormat="false" ht="12" hidden="false" customHeight="true" outlineLevel="0" collapsed="false">
      <c r="A347" s="99" t="n">
        <v>37041</v>
      </c>
      <c r="B347" s="100" t="s">
        <v>39</v>
      </c>
      <c r="C347" s="53" t="n">
        <v>-17227218.7150457</v>
      </c>
      <c r="D347" s="53" t="n">
        <v>1839278.27983287</v>
      </c>
      <c r="E347" s="53" t="n">
        <v>317042464.053266</v>
      </c>
    </row>
    <row r="348" customFormat="false" ht="12" hidden="false" customHeight="true" outlineLevel="0" collapsed="false">
      <c r="A348" s="99" t="n">
        <v>37042</v>
      </c>
      <c r="B348" s="100" t="s">
        <v>39</v>
      </c>
      <c r="C348" s="53" t="n">
        <v>-13498187.3373167</v>
      </c>
      <c r="D348" s="53" t="n">
        <v>-2541035.35015895</v>
      </c>
      <c r="E348" s="53" t="n">
        <v>316469137.077794</v>
      </c>
    </row>
    <row r="349" customFormat="false" ht="12" hidden="false" customHeight="true" outlineLevel="0" collapsed="false">
      <c r="A349" s="99" t="n">
        <v>37043</v>
      </c>
      <c r="B349" s="100" t="s">
        <v>39</v>
      </c>
      <c r="C349" s="53" t="n">
        <v>-14227718.6166745</v>
      </c>
      <c r="D349" s="53" t="n">
        <v>-132132.265144357</v>
      </c>
      <c r="E349" s="53" t="n">
        <v>316330417.659319</v>
      </c>
    </row>
    <row r="350" customFormat="false" ht="12" hidden="false" customHeight="true" outlineLevel="0" collapsed="false">
      <c r="A350" s="99" t="n">
        <v>37046</v>
      </c>
      <c r="B350" s="100" t="s">
        <v>39</v>
      </c>
      <c r="C350" s="53" t="n">
        <v>-15381055.9206859</v>
      </c>
      <c r="D350" s="53" t="n">
        <v>-440227.097881252</v>
      </c>
      <c r="E350" s="53" t="n">
        <v>315289855.617893</v>
      </c>
    </row>
    <row r="351" customFormat="false" ht="12" hidden="false" customHeight="true" outlineLevel="0" collapsed="false">
      <c r="A351" s="99" t="n">
        <v>37047</v>
      </c>
      <c r="B351" s="100" t="s">
        <v>39</v>
      </c>
      <c r="C351" s="53" t="n">
        <v>-14814422.9422196</v>
      </c>
      <c r="D351" s="53" t="n">
        <v>943558.682678845</v>
      </c>
      <c r="E351" s="53" t="n">
        <v>316604003.858868</v>
      </c>
    </row>
    <row r="352" customFormat="false" ht="12" hidden="false" customHeight="true" outlineLevel="0" collapsed="false">
      <c r="A352" s="99" t="n">
        <v>37048</v>
      </c>
      <c r="B352" s="100" t="s">
        <v>39</v>
      </c>
      <c r="C352" s="53" t="n">
        <v>-14484946.6063441</v>
      </c>
      <c r="D352" s="53" t="n">
        <v>-2750252.02628192</v>
      </c>
      <c r="E352" s="53" t="n">
        <v>316156353.540388</v>
      </c>
    </row>
    <row r="353" customFormat="false" ht="12" hidden="false" customHeight="true" outlineLevel="0" collapsed="false">
      <c r="A353" s="99" t="n">
        <v>37049</v>
      </c>
      <c r="B353" s="100" t="s">
        <v>39</v>
      </c>
      <c r="C353" s="53" t="n">
        <v>-14590362.1595751</v>
      </c>
      <c r="D353" s="53" t="n">
        <v>-1030308.98982702</v>
      </c>
      <c r="E353" s="53" t="n">
        <v>315489137.029616</v>
      </c>
    </row>
    <row r="354" customFormat="false" ht="12" hidden="false" customHeight="true" outlineLevel="0" collapsed="false">
      <c r="A354" s="99" t="n">
        <v>37050</v>
      </c>
      <c r="B354" s="100" t="s">
        <v>39</v>
      </c>
      <c r="C354" s="53" t="n">
        <v>-15186671.6782585</v>
      </c>
      <c r="D354" s="53" t="n">
        <v>-14834503.0086858</v>
      </c>
      <c r="E354" s="53" t="n">
        <v>301193951.918959</v>
      </c>
    </row>
    <row r="355" customFormat="false" ht="12" hidden="false" customHeight="true" outlineLevel="0" collapsed="false">
      <c r="A355" s="99" t="n">
        <v>37053</v>
      </c>
      <c r="B355" s="100" t="s">
        <v>39</v>
      </c>
      <c r="C355" s="53" t="n">
        <v>-16835994.2604725</v>
      </c>
      <c r="D355" s="53" t="n">
        <v>12813625.538092</v>
      </c>
      <c r="E355" s="53" t="n">
        <v>311182815.054122</v>
      </c>
    </row>
    <row r="356" customFormat="false" ht="12" hidden="false" customHeight="true" outlineLevel="0" collapsed="false">
      <c r="A356" s="99" t="n">
        <v>37054</v>
      </c>
      <c r="B356" s="100" t="s">
        <v>39</v>
      </c>
      <c r="C356" s="53" t="n">
        <v>-18215492.4994405</v>
      </c>
      <c r="D356" s="53" t="n">
        <v>4102772.16257543</v>
      </c>
      <c r="E356" s="53" t="n">
        <v>313946757.655285</v>
      </c>
    </row>
    <row r="357" customFormat="false" ht="12" hidden="false" customHeight="true" outlineLevel="0" collapsed="false">
      <c r="A357" s="99" t="n">
        <v>37055</v>
      </c>
      <c r="B357" s="100" t="s">
        <v>39</v>
      </c>
      <c r="C357" s="53" t="n">
        <v>-18195125.5129954</v>
      </c>
      <c r="D357" s="53" t="n">
        <v>-2150603.57189859</v>
      </c>
      <c r="E357" s="53" t="n">
        <v>388851306.958996</v>
      </c>
    </row>
    <row r="358" customFormat="false" ht="12" hidden="false" customHeight="true" outlineLevel="0" collapsed="false">
      <c r="A358" s="99" t="n">
        <v>37056</v>
      </c>
      <c r="B358" s="100" t="s">
        <v>39</v>
      </c>
      <c r="C358" s="53" t="n">
        <v>-16928244.1704646</v>
      </c>
      <c r="D358" s="53" t="n">
        <v>-1154511.84839877</v>
      </c>
      <c r="E358" s="53" t="n">
        <v>312256949.235907</v>
      </c>
    </row>
    <row r="359" customFormat="false" ht="12" hidden="false" customHeight="true" outlineLevel="0" collapsed="false">
      <c r="A359" s="99" t="n">
        <v>37057</v>
      </c>
      <c r="B359" s="100" t="s">
        <v>39</v>
      </c>
      <c r="C359" s="53" t="n">
        <v>-16348670.4255132</v>
      </c>
      <c r="D359" s="53" t="n">
        <v>-178621.628212083</v>
      </c>
      <c r="E359" s="53" t="n">
        <v>311745941.407227</v>
      </c>
    </row>
    <row r="360" customFormat="false" ht="12" hidden="false" customHeight="true" outlineLevel="0" collapsed="false">
      <c r="A360" s="99" t="n">
        <v>37060</v>
      </c>
      <c r="B360" s="100" t="s">
        <v>39</v>
      </c>
      <c r="C360" s="53" t="n">
        <v>-15845422.6646683</v>
      </c>
      <c r="D360" s="53" t="n">
        <v>738397.015855338</v>
      </c>
      <c r="E360" s="53" t="n">
        <v>309647987.009679</v>
      </c>
    </row>
    <row r="361" customFormat="false" ht="12" hidden="false" customHeight="true" outlineLevel="0" collapsed="false">
      <c r="A361" s="99" t="n">
        <v>37061</v>
      </c>
      <c r="B361" s="100" t="s">
        <v>39</v>
      </c>
      <c r="C361" s="53" t="n">
        <v>-16046010.4155465</v>
      </c>
      <c r="D361" s="53" t="n">
        <v>-224829.715499651</v>
      </c>
      <c r="E361" s="53" t="n">
        <v>311004490.626786</v>
      </c>
    </row>
    <row r="362" customFormat="false" ht="12" hidden="false" customHeight="true" outlineLevel="0" collapsed="false">
      <c r="A362" s="99" t="n">
        <v>37062</v>
      </c>
      <c r="B362" s="100" t="s">
        <v>39</v>
      </c>
      <c r="C362" s="53" t="n">
        <v>-15538837.8972941</v>
      </c>
      <c r="D362" s="53" t="n">
        <v>-1260650.25970984</v>
      </c>
      <c r="E362" s="53" t="n">
        <v>310879714.415877</v>
      </c>
    </row>
    <row r="363" customFormat="false" ht="12" hidden="false" customHeight="true" outlineLevel="0" collapsed="false">
      <c r="A363" s="99" t="n">
        <v>37063</v>
      </c>
      <c r="B363" s="100" t="s">
        <v>39</v>
      </c>
      <c r="C363" s="53" t="n">
        <v>-15738223.9945854</v>
      </c>
      <c r="D363" s="53" t="n">
        <v>-4306337.38053995</v>
      </c>
      <c r="E363" s="53" t="n">
        <v>311946473.142984</v>
      </c>
    </row>
    <row r="364" customFormat="false" ht="12" hidden="false" customHeight="true" outlineLevel="0" collapsed="false">
      <c r="A364" s="99" t="n">
        <v>37064</v>
      </c>
      <c r="B364" s="100" t="s">
        <v>39</v>
      </c>
      <c r="C364" s="53" t="n">
        <v>-15661163.6825345</v>
      </c>
      <c r="D364" s="53" t="n">
        <v>322166.045897327</v>
      </c>
      <c r="E364" s="53" t="n">
        <v>318304178.791206</v>
      </c>
    </row>
    <row r="365" customFormat="false" ht="12" hidden="false" customHeight="true" outlineLevel="0" collapsed="false">
      <c r="A365" s="99" t="n">
        <v>37067</v>
      </c>
      <c r="B365" s="100" t="s">
        <v>39</v>
      </c>
      <c r="C365" s="53" t="n">
        <v>-15156712.9511986</v>
      </c>
      <c r="D365" s="53" t="n">
        <v>-3751609.42994173</v>
      </c>
      <c r="E365" s="53" t="n">
        <v>317257726.243132</v>
      </c>
    </row>
    <row r="366" customFormat="false" ht="12" hidden="false" customHeight="true" outlineLevel="0" collapsed="false">
      <c r="A366" s="99" t="n">
        <v>37068</v>
      </c>
      <c r="B366" s="100" t="s">
        <v>39</v>
      </c>
      <c r="C366" s="53" t="n">
        <v>-15709073.3828024</v>
      </c>
      <c r="D366" s="53" t="n">
        <v>-718470.410994303</v>
      </c>
      <c r="E366" s="53" t="n">
        <v>310600313.943492</v>
      </c>
    </row>
    <row r="367" customFormat="false" ht="12" hidden="false" customHeight="true" outlineLevel="0" collapsed="false">
      <c r="A367" s="99" t="n">
        <v>37069</v>
      </c>
      <c r="B367" s="100" t="s">
        <v>39</v>
      </c>
      <c r="C367" s="53" t="n">
        <v>-16777553.2131542</v>
      </c>
      <c r="D367" s="53" t="n">
        <v>1813706.48930671</v>
      </c>
      <c r="E367" s="53" t="n">
        <v>310527866.726455</v>
      </c>
    </row>
    <row r="368" customFormat="false" ht="12" hidden="false" customHeight="true" outlineLevel="0" collapsed="false">
      <c r="A368" s="99" t="n">
        <v>37070</v>
      </c>
      <c r="B368" s="100" t="s">
        <v>39</v>
      </c>
      <c r="C368" s="53" t="n">
        <v>-17616871.4488775</v>
      </c>
      <c r="D368" s="53" t="n">
        <v>1049933.51146369</v>
      </c>
      <c r="E368" s="53" t="n">
        <v>308675973.4656</v>
      </c>
    </row>
    <row r="369" customFormat="false" ht="12" hidden="false" customHeight="true" outlineLevel="0" collapsed="false">
      <c r="A369" s="99" t="n">
        <v>37071</v>
      </c>
      <c r="B369" s="100" t="s">
        <v>39</v>
      </c>
      <c r="C369" s="53" t="n">
        <v>-17281231.0274807</v>
      </c>
      <c r="D369" s="53" t="n">
        <v>-1262340.46602525</v>
      </c>
      <c r="E369" s="53" t="n">
        <v>314141405.326569</v>
      </c>
    </row>
    <row r="370" customFormat="false" ht="12" hidden="false" customHeight="true" outlineLevel="0" collapsed="false">
      <c r="A370" s="99" t="n">
        <v>37074</v>
      </c>
      <c r="B370" s="100" t="s">
        <v>39</v>
      </c>
      <c r="C370" s="53" t="n">
        <v>-18258618.6626936</v>
      </c>
      <c r="D370" s="53" t="n">
        <v>361784.312648416</v>
      </c>
      <c r="E370" s="53" t="n">
        <v>312946534.864287</v>
      </c>
    </row>
    <row r="371" customFormat="false" ht="12" hidden="false" customHeight="true" outlineLevel="0" collapsed="false">
      <c r="A371" s="99" t="n">
        <v>37075</v>
      </c>
      <c r="B371" s="100" t="s">
        <v>39</v>
      </c>
      <c r="C371" s="53" t="n">
        <v>-19251486.4551419</v>
      </c>
      <c r="D371" s="53" t="n">
        <v>-3222808.43006479</v>
      </c>
      <c r="E371" s="53" t="n">
        <v>307938907.814902</v>
      </c>
    </row>
    <row r="372" customFormat="false" ht="12" hidden="false" customHeight="true" outlineLevel="0" collapsed="false">
      <c r="A372" s="99" t="n">
        <v>37076</v>
      </c>
      <c r="B372" s="100" t="s">
        <v>39</v>
      </c>
      <c r="C372" s="53" t="n">
        <v>0</v>
      </c>
      <c r="D372" s="53" t="n">
        <v>0</v>
      </c>
      <c r="E372" s="53" t="n">
        <v>0</v>
      </c>
    </row>
    <row r="373" customFormat="false" ht="12" hidden="false" customHeight="true" outlineLevel="0" collapsed="false">
      <c r="A373" s="99" t="n">
        <v>37077</v>
      </c>
      <c r="B373" s="100" t="s">
        <v>39</v>
      </c>
      <c r="C373" s="53" t="n">
        <v>-19539665.3591844</v>
      </c>
      <c r="D373" s="53" t="n">
        <v>-138782.008412672</v>
      </c>
      <c r="E373" s="53" t="n">
        <v>306482797.289474</v>
      </c>
    </row>
    <row r="374" customFormat="false" ht="12" hidden="false" customHeight="true" outlineLevel="0" collapsed="false">
      <c r="A374" s="99" t="n">
        <v>37078</v>
      </c>
      <c r="B374" s="100" t="s">
        <v>39</v>
      </c>
      <c r="C374" s="53" t="n">
        <v>-20238066.7671835</v>
      </c>
      <c r="D374" s="53" t="n">
        <v>-168901.812409516</v>
      </c>
      <c r="E374" s="53" t="n">
        <v>305645235.444465</v>
      </c>
    </row>
    <row r="375" customFormat="false" ht="12" hidden="false" customHeight="true" outlineLevel="0" collapsed="false">
      <c r="A375" s="99" t="n">
        <v>37081</v>
      </c>
      <c r="B375" s="100" t="s">
        <v>39</v>
      </c>
      <c r="C375" s="53" t="n">
        <v>-19643248.2444266</v>
      </c>
      <c r="D375" s="53" t="n">
        <v>107597.85355771</v>
      </c>
      <c r="E375" s="53" t="n">
        <v>305317810.209553</v>
      </c>
    </row>
    <row r="376" customFormat="false" ht="12" hidden="false" customHeight="true" outlineLevel="0" collapsed="false">
      <c r="A376" s="99" t="n">
        <v>37082</v>
      </c>
      <c r="B376" s="100" t="s">
        <v>39</v>
      </c>
      <c r="C376" s="53" t="n">
        <v>-22649583.8078703</v>
      </c>
      <c r="D376" s="53" t="n">
        <v>-588922.32312239</v>
      </c>
      <c r="E376" s="53" t="n">
        <v>304626176.973869</v>
      </c>
    </row>
    <row r="377" customFormat="false" ht="12" hidden="false" customHeight="true" outlineLevel="0" collapsed="false">
      <c r="A377" s="99" t="n">
        <v>37083</v>
      </c>
      <c r="B377" s="100" t="s">
        <v>39</v>
      </c>
      <c r="C377" s="53" t="n">
        <v>-22422065.578112</v>
      </c>
      <c r="D377" s="53" t="n">
        <v>2668339.94128465</v>
      </c>
      <c r="E377" s="53" t="n">
        <v>306076704.098468</v>
      </c>
    </row>
    <row r="378" customFormat="false" ht="12" hidden="false" customHeight="true" outlineLevel="0" collapsed="false">
      <c r="A378" s="99" t="n">
        <v>37084</v>
      </c>
      <c r="B378" s="100" t="s">
        <v>39</v>
      </c>
      <c r="C378" s="53" t="n">
        <v>-22532303.0167604</v>
      </c>
      <c r="D378" s="53" t="n">
        <v>1655166.48549682</v>
      </c>
      <c r="E378" s="53" t="n">
        <v>306001161.676408</v>
      </c>
    </row>
    <row r="379" customFormat="false" ht="12" hidden="false" customHeight="true" outlineLevel="0" collapsed="false">
      <c r="A379" s="99" t="n">
        <v>37085</v>
      </c>
      <c r="B379" s="100" t="s">
        <v>39</v>
      </c>
      <c r="C379" s="53" t="n">
        <v>-21817956.8393108</v>
      </c>
      <c r="D379" s="53" t="n">
        <v>60211.5432036817</v>
      </c>
      <c r="E379" s="53" t="n">
        <v>304990572.64576</v>
      </c>
    </row>
    <row r="380" customFormat="false" ht="12" hidden="false" customHeight="true" outlineLevel="0" collapsed="false">
      <c r="A380" s="99" t="n">
        <v>37088</v>
      </c>
      <c r="B380" s="100" t="s">
        <v>39</v>
      </c>
      <c r="C380" s="53" t="n">
        <v>-21095698.9565875</v>
      </c>
      <c r="D380" s="53" t="n">
        <v>2016303.92668246</v>
      </c>
      <c r="E380" s="53" t="n">
        <v>306386872.421427</v>
      </c>
    </row>
    <row r="381" customFormat="false" ht="12" hidden="false" customHeight="true" outlineLevel="0" collapsed="false">
      <c r="A381" s="99" t="n">
        <v>37089</v>
      </c>
      <c r="B381" s="100" t="s">
        <v>39</v>
      </c>
      <c r="C381" s="53" t="n">
        <v>-21979847.5394132</v>
      </c>
      <c r="D381" s="53" t="n">
        <v>1115075.65236978</v>
      </c>
      <c r="E381" s="53" t="n">
        <v>306622418.76892</v>
      </c>
    </row>
    <row r="382" customFormat="false" ht="12" hidden="false" customHeight="true" outlineLevel="0" collapsed="false">
      <c r="A382" s="99" t="n">
        <v>37090</v>
      </c>
      <c r="B382" s="100" t="s">
        <v>39</v>
      </c>
      <c r="C382" s="53" t="n">
        <v>-22877772.7629518</v>
      </c>
      <c r="D382" s="53" t="n">
        <v>1651010.68666538</v>
      </c>
      <c r="E382" s="53" t="n">
        <v>308561984.18719</v>
      </c>
    </row>
    <row r="383" customFormat="false" ht="12" hidden="false" customHeight="true" outlineLevel="0" collapsed="false">
      <c r="A383" s="99" t="n">
        <v>37091</v>
      </c>
      <c r="B383" s="100" t="s">
        <v>39</v>
      </c>
      <c r="C383" s="53" t="n">
        <v>-22350928.9928781</v>
      </c>
      <c r="D383" s="53" t="n">
        <v>4113342.7564421</v>
      </c>
      <c r="E383" s="53" t="n">
        <v>328237130.360649</v>
      </c>
    </row>
    <row r="384" customFormat="false" ht="12" hidden="false" customHeight="true" outlineLevel="0" collapsed="false">
      <c r="A384" s="99" t="n">
        <v>37092</v>
      </c>
      <c r="B384" s="100" t="s">
        <v>39</v>
      </c>
      <c r="C384" s="53" t="n">
        <v>-23033949.5591652</v>
      </c>
      <c r="D384" s="53" t="n">
        <v>-2001367.60379762</v>
      </c>
      <c r="E384" s="53" t="n">
        <v>328000363.905662</v>
      </c>
    </row>
    <row r="385" customFormat="false" ht="12" hidden="false" customHeight="true" outlineLevel="0" collapsed="false">
      <c r="A385" s="99" t="n">
        <v>37095</v>
      </c>
      <c r="B385" s="100" t="s">
        <v>39</v>
      </c>
      <c r="C385" s="53" t="n">
        <v>-23253899.1934548</v>
      </c>
      <c r="D385" s="53" t="n">
        <v>480082.792879052</v>
      </c>
      <c r="E385" s="53" t="n">
        <v>323367419.764814</v>
      </c>
    </row>
    <row r="386" customFormat="false" ht="12" hidden="false" customHeight="true" outlineLevel="0" collapsed="false">
      <c r="A386" s="99" t="n">
        <v>37096</v>
      </c>
      <c r="B386" s="100" t="s">
        <v>39</v>
      </c>
      <c r="C386" s="53" t="n">
        <v>-23138414.0884227</v>
      </c>
      <c r="D386" s="53" t="n">
        <v>711915.796077045</v>
      </c>
      <c r="E386" s="53" t="n">
        <v>323893032.211441</v>
      </c>
    </row>
    <row r="387" customFormat="false" ht="12" hidden="false" customHeight="true" outlineLevel="0" collapsed="false">
      <c r="A387" s="99" t="n">
        <v>37097</v>
      </c>
      <c r="B387" s="100" t="s">
        <v>39</v>
      </c>
      <c r="C387" s="53" t="n">
        <v>-23637155.1572412</v>
      </c>
      <c r="D387" s="53" t="n">
        <v>-1856425.62551349</v>
      </c>
      <c r="E387" s="53" t="n">
        <v>305177007.461178</v>
      </c>
    </row>
    <row r="388" customFormat="false" ht="12" hidden="false" customHeight="true" outlineLevel="0" collapsed="false">
      <c r="A388" s="99" t="n">
        <v>37098</v>
      </c>
      <c r="B388" s="100" t="s">
        <v>39</v>
      </c>
      <c r="C388" s="53" t="n">
        <v>-23220237.6367698</v>
      </c>
      <c r="D388" s="53" t="n">
        <v>464609.685052112</v>
      </c>
      <c r="E388" s="53" t="n">
        <v>305059391.927191</v>
      </c>
    </row>
    <row r="389" customFormat="false" ht="12" hidden="false" customHeight="true" outlineLevel="0" collapsed="false">
      <c r="A389" s="99" t="n">
        <v>37099</v>
      </c>
      <c r="B389" s="100" t="s">
        <v>39</v>
      </c>
      <c r="C389" s="53" t="n">
        <v>-23521213.906676</v>
      </c>
      <c r="D389" s="53" t="n">
        <v>-287362.042826492</v>
      </c>
      <c r="E389" s="53" t="n">
        <v>307536342.050954</v>
      </c>
    </row>
    <row r="390" customFormat="false" ht="12" hidden="false" customHeight="true" outlineLevel="0" collapsed="false">
      <c r="A390" s="99" t="n">
        <v>37102</v>
      </c>
      <c r="B390" s="100" t="s">
        <v>39</v>
      </c>
      <c r="C390" s="53" t="n">
        <v>-23662392.897656</v>
      </c>
      <c r="D390" s="53" t="n">
        <v>-193064.373951681</v>
      </c>
      <c r="E390" s="53" t="n">
        <v>306390053.494355</v>
      </c>
    </row>
    <row r="391" customFormat="false" ht="12" hidden="false" customHeight="true" outlineLevel="0" collapsed="false">
      <c r="A391" s="99" t="n">
        <v>37103</v>
      </c>
      <c r="B391" s="100" t="s">
        <v>39</v>
      </c>
      <c r="C391" s="53" t="n">
        <v>-23170729.816453</v>
      </c>
      <c r="D391" s="53" t="n">
        <v>449026.069009492</v>
      </c>
      <c r="E391" s="53" t="n">
        <v>306421446.850034</v>
      </c>
    </row>
    <row r="392" customFormat="false" ht="12" hidden="false" customHeight="true" outlineLevel="0" collapsed="false">
      <c r="A392" s="99" t="n">
        <v>37104</v>
      </c>
      <c r="B392" s="100" t="s">
        <v>39</v>
      </c>
      <c r="C392" s="53" t="n">
        <v>-22110503.5781103</v>
      </c>
      <c r="D392" s="53" t="n">
        <v>3649202.82730505</v>
      </c>
      <c r="E392" s="53" t="n">
        <v>308349953.042045</v>
      </c>
    </row>
    <row r="393" customFormat="false" ht="12" hidden="false" customHeight="true" outlineLevel="0" collapsed="false">
      <c r="A393" s="99" t="n">
        <v>37105</v>
      </c>
      <c r="B393" s="100" t="s">
        <v>39</v>
      </c>
      <c r="C393" s="53" t="n">
        <v>-22444002.173029</v>
      </c>
      <c r="D393" s="53" t="n">
        <v>-540023.703176206</v>
      </c>
      <c r="E393" s="53" t="n">
        <v>306917281.496793</v>
      </c>
    </row>
    <row r="394" customFormat="false" ht="12" hidden="false" customHeight="true" outlineLevel="0" collapsed="false">
      <c r="A394" s="99" t="n">
        <v>37106</v>
      </c>
      <c r="B394" s="100" t="s">
        <v>39</v>
      </c>
      <c r="C394" s="53" t="n">
        <v>-21758874.058015</v>
      </c>
      <c r="D394" s="53" t="n">
        <v>-404241.120972324</v>
      </c>
      <c r="E394" s="53" t="n">
        <v>307727855.656502</v>
      </c>
    </row>
    <row r="395" customFormat="false" ht="12" hidden="false" customHeight="true" outlineLevel="0" collapsed="false">
      <c r="A395" s="99" t="n">
        <v>37109</v>
      </c>
      <c r="B395" s="100" t="s">
        <v>39</v>
      </c>
      <c r="C395" s="53" t="n">
        <v>-22319744.3930067</v>
      </c>
      <c r="D395" s="53" t="n">
        <v>-695021.335868444</v>
      </c>
      <c r="E395" s="53" t="n">
        <v>305795588.610456</v>
      </c>
    </row>
    <row r="396" customFormat="false" ht="12" hidden="false" customHeight="true" outlineLevel="0" collapsed="false">
      <c r="A396" s="99" t="n">
        <v>37110</v>
      </c>
      <c r="B396" s="100" t="s">
        <v>39</v>
      </c>
      <c r="C396" s="53" t="n">
        <v>-22331312.5561294</v>
      </c>
      <c r="D396" s="53" t="n">
        <v>487556.259065307</v>
      </c>
      <c r="E396" s="53" t="n">
        <v>304812050.248076</v>
      </c>
    </row>
    <row r="397" customFormat="false" ht="12" hidden="false" customHeight="true" outlineLevel="0" collapsed="false">
      <c r="A397" s="99" t="n">
        <v>37111</v>
      </c>
      <c r="B397" s="100" t="s">
        <v>39</v>
      </c>
      <c r="C397" s="53" t="n">
        <v>-22330295.6680193</v>
      </c>
      <c r="D397" s="53" t="n">
        <v>931924.249852045</v>
      </c>
      <c r="E397" s="53" t="n">
        <v>306156084.559904</v>
      </c>
    </row>
    <row r="398" customFormat="false" ht="12" hidden="false" customHeight="true" outlineLevel="0" collapsed="false">
      <c r="A398" s="99" t="n">
        <v>37112</v>
      </c>
      <c r="B398" s="100" t="s">
        <v>39</v>
      </c>
      <c r="C398" s="53" t="n">
        <v>-22225457.0403455</v>
      </c>
      <c r="D398" s="53" t="n">
        <v>735434.837454669</v>
      </c>
      <c r="E398" s="53" t="n">
        <v>305579551.593195</v>
      </c>
    </row>
    <row r="399" customFormat="false" ht="12" hidden="false" customHeight="true" outlineLevel="0" collapsed="false">
      <c r="A399" s="99" t="n">
        <v>37113</v>
      </c>
      <c r="B399" s="100" t="s">
        <v>39</v>
      </c>
      <c r="C399" s="53" t="n">
        <v>-23545369.8453</v>
      </c>
      <c r="D399" s="53" t="n">
        <v>-569903.778210709</v>
      </c>
      <c r="E399" s="53" t="n">
        <v>304410354.428731</v>
      </c>
    </row>
    <row r="400" customFormat="false" ht="12" hidden="false" customHeight="true" outlineLevel="0" collapsed="false">
      <c r="A400" s="99" t="n">
        <v>37116</v>
      </c>
      <c r="B400" s="100" t="s">
        <v>39</v>
      </c>
      <c r="C400" s="53" t="n">
        <v>-23525827.7089268</v>
      </c>
      <c r="D400" s="53" t="n">
        <v>-95902.8496343056</v>
      </c>
      <c r="E400" s="53" t="n">
        <v>303081614.715504</v>
      </c>
    </row>
    <row r="401" customFormat="false" ht="12" hidden="false" customHeight="true" outlineLevel="0" collapsed="false">
      <c r="A401" s="99" t="n">
        <v>37117</v>
      </c>
      <c r="B401" s="100" t="s">
        <v>39</v>
      </c>
      <c r="C401" s="53" t="n">
        <v>-23771716.4057942</v>
      </c>
      <c r="D401" s="53" t="n">
        <v>2430463.21732566</v>
      </c>
      <c r="E401" s="53" t="n">
        <v>302569363.395514</v>
      </c>
    </row>
    <row r="402" customFormat="false" ht="12" hidden="false" customHeight="true" outlineLevel="0" collapsed="false">
      <c r="A402" s="99" t="n">
        <v>37118</v>
      </c>
      <c r="B402" s="100" t="s">
        <v>39</v>
      </c>
      <c r="C402" s="53" t="n">
        <v>-25717138.3475216</v>
      </c>
      <c r="D402" s="53" t="n">
        <v>199834.953597757</v>
      </c>
      <c r="E402" s="53" t="n">
        <v>297744395.767853</v>
      </c>
    </row>
    <row r="403" customFormat="false" ht="12" hidden="false" customHeight="true" outlineLevel="0" collapsed="false">
      <c r="A403" s="99" t="n">
        <v>37119</v>
      </c>
      <c r="B403" s="100" t="s">
        <v>39</v>
      </c>
      <c r="C403" s="53" t="n">
        <v>-24767376.7130916</v>
      </c>
      <c r="D403" s="53" t="n">
        <v>2441312.80209183</v>
      </c>
      <c r="E403" s="53" t="n">
        <v>300870492.796597</v>
      </c>
    </row>
    <row r="404" customFormat="false" ht="12" hidden="false" customHeight="true" outlineLevel="0" collapsed="false">
      <c r="A404" s="99" t="n">
        <v>37120</v>
      </c>
      <c r="B404" s="100" t="s">
        <v>39</v>
      </c>
      <c r="C404" s="53" t="n">
        <v>-24576562.8396795</v>
      </c>
      <c r="D404" s="53" t="n">
        <v>4128742.2437822</v>
      </c>
      <c r="E404" s="53" t="n">
        <v>303518543.793698</v>
      </c>
    </row>
    <row r="405" customFormat="false" ht="12" hidden="false" customHeight="true" outlineLevel="0" collapsed="false">
      <c r="A405" s="99" t="n">
        <v>37123</v>
      </c>
      <c r="B405" s="100" t="s">
        <v>39</v>
      </c>
      <c r="C405" s="53" t="n">
        <v>-24183127.0016552</v>
      </c>
      <c r="D405" s="53" t="n">
        <v>-2533318.30098283</v>
      </c>
      <c r="E405" s="53" t="n">
        <v>299298972.35677</v>
      </c>
    </row>
    <row r="406" customFormat="false" ht="12" hidden="false" customHeight="true" outlineLevel="0" collapsed="false">
      <c r="A406" s="99" t="n">
        <v>37124</v>
      </c>
      <c r="B406" s="100" t="s">
        <v>39</v>
      </c>
      <c r="C406" s="53" t="n">
        <v>-24298205.4831265</v>
      </c>
      <c r="D406" s="53" t="n">
        <v>1833701.03266296</v>
      </c>
      <c r="E406" s="53" t="n">
        <v>301003047.309405</v>
      </c>
    </row>
    <row r="407" customFormat="false" ht="12" hidden="false" customHeight="true" outlineLevel="0" collapsed="false">
      <c r="A407" s="99" t="n">
        <v>37125</v>
      </c>
      <c r="B407" s="100" t="s">
        <v>39</v>
      </c>
      <c r="C407" s="53" t="n">
        <v>-22603391.5211174</v>
      </c>
      <c r="D407" s="53" t="n">
        <v>2099522.07517222</v>
      </c>
      <c r="E407" s="53" t="n">
        <v>302164615.067713</v>
      </c>
    </row>
    <row r="408" customFormat="false" ht="12" hidden="false" customHeight="true" outlineLevel="0" collapsed="false">
      <c r="A408" s="99" t="n">
        <v>37126</v>
      </c>
      <c r="B408" s="100" t="s">
        <v>39</v>
      </c>
      <c r="C408" s="53" t="n">
        <v>-22772384.9779785</v>
      </c>
      <c r="D408" s="53" t="n">
        <v>-1062925.17102794</v>
      </c>
      <c r="E408" s="53" t="n">
        <v>300534923.940034</v>
      </c>
    </row>
    <row r="409" customFormat="false" ht="12" hidden="false" customHeight="true" outlineLevel="0" collapsed="false">
      <c r="A409" s="99" t="n">
        <v>37127</v>
      </c>
      <c r="B409" s="100" t="s">
        <v>39</v>
      </c>
      <c r="C409" s="53" t="n">
        <v>-22049584.8874374</v>
      </c>
      <c r="D409" s="53" t="n">
        <v>399744.786948234</v>
      </c>
      <c r="E409" s="53" t="n">
        <v>299938559.130396</v>
      </c>
    </row>
    <row r="410" customFormat="false" ht="12" hidden="false" customHeight="true" outlineLevel="0" collapsed="false">
      <c r="A410" s="99" t="n">
        <v>37130</v>
      </c>
      <c r="B410" s="100" t="s">
        <v>39</v>
      </c>
      <c r="C410" s="53" t="n">
        <v>-21242130.368522</v>
      </c>
      <c r="D410" s="53" t="n">
        <v>3271480.38904043</v>
      </c>
      <c r="E410" s="53" t="n">
        <v>299709933.037682</v>
      </c>
    </row>
    <row r="411" customFormat="false" ht="12" hidden="false" customHeight="true" outlineLevel="0" collapsed="false">
      <c r="A411" s="99" t="n">
        <v>37131</v>
      </c>
      <c r="B411" s="100" t="s">
        <v>39</v>
      </c>
      <c r="C411" s="53" t="n">
        <v>-20303082.8521201</v>
      </c>
      <c r="D411" s="53" t="n">
        <v>4324304.90981325</v>
      </c>
      <c r="E411" s="53" t="n">
        <v>302158646.189712</v>
      </c>
    </row>
    <row r="412" customFormat="false" ht="12" hidden="false" customHeight="true" outlineLevel="0" collapsed="false">
      <c r="A412" s="99" t="n">
        <v>37132</v>
      </c>
      <c r="B412" s="100" t="s">
        <v>39</v>
      </c>
      <c r="C412" s="53" t="n">
        <v>-20018660.0474274</v>
      </c>
      <c r="D412" s="53" t="n">
        <v>446764.872731907</v>
      </c>
      <c r="E412" s="53" t="n">
        <v>303137136.198982</v>
      </c>
    </row>
    <row r="413" customFormat="false" ht="12" hidden="false" customHeight="true" outlineLevel="0" collapsed="false">
      <c r="A413" s="99" t="n">
        <v>37133</v>
      </c>
      <c r="B413" s="100" t="s">
        <v>39</v>
      </c>
      <c r="C413" s="53" t="n">
        <v>-21142353.4276975</v>
      </c>
      <c r="D413" s="53" t="n">
        <v>-830755.70403182</v>
      </c>
      <c r="E413" s="53" t="n">
        <v>302861213.093746</v>
      </c>
    </row>
    <row r="414" customFormat="false" ht="12" hidden="false" customHeight="true" outlineLevel="0" collapsed="false">
      <c r="A414" s="99" t="n">
        <v>37134</v>
      </c>
      <c r="B414" s="100" t="s">
        <v>39</v>
      </c>
      <c r="C414" s="53" t="n">
        <v>-21265926.0472672</v>
      </c>
      <c r="D414" s="53" t="n">
        <v>-1830119.354234</v>
      </c>
      <c r="E414" s="53" t="n">
        <v>303209919.371795</v>
      </c>
    </row>
    <row r="415" customFormat="false" ht="12" hidden="false" customHeight="true" outlineLevel="0" collapsed="false">
      <c r="A415" s="99" t="n">
        <v>37137</v>
      </c>
      <c r="B415" s="100" t="s">
        <v>39</v>
      </c>
      <c r="C415" s="53" t="n">
        <v>0</v>
      </c>
      <c r="D415" s="53" t="n">
        <v>0</v>
      </c>
      <c r="E415" s="53" t="n">
        <v>0</v>
      </c>
    </row>
    <row r="416" customFormat="false" ht="12" hidden="false" customHeight="true" outlineLevel="0" collapsed="false">
      <c r="A416" s="99" t="n">
        <v>37138</v>
      </c>
      <c r="B416" s="100" t="s">
        <v>39</v>
      </c>
      <c r="C416" s="53" t="n">
        <v>-20659580.0004707</v>
      </c>
      <c r="D416" s="53" t="n">
        <v>-2779798.57659702</v>
      </c>
      <c r="E416" s="53" t="n">
        <v>299704969.465241</v>
      </c>
    </row>
    <row r="417" customFormat="false" ht="12" hidden="false" customHeight="true" outlineLevel="0" collapsed="false">
      <c r="A417" s="99" t="n">
        <v>37139</v>
      </c>
      <c r="B417" s="100" t="s">
        <v>39</v>
      </c>
      <c r="C417" s="53" t="n">
        <v>-19392443.9539595</v>
      </c>
      <c r="D417" s="53" t="n">
        <v>2110539.52008619</v>
      </c>
      <c r="E417" s="53" t="n">
        <v>299832313.115983</v>
      </c>
    </row>
    <row r="418" customFormat="false" ht="12" hidden="false" customHeight="true" outlineLevel="0" collapsed="false">
      <c r="A418" s="99" t="n">
        <v>37140</v>
      </c>
      <c r="B418" s="100" t="s">
        <v>39</v>
      </c>
      <c r="C418" s="53" t="n">
        <v>-19666068.5320928</v>
      </c>
      <c r="D418" s="53" t="n">
        <v>1558263.85718357</v>
      </c>
      <c r="E418" s="53" t="n">
        <v>300799706.107573</v>
      </c>
    </row>
    <row r="419" customFormat="false" ht="12" hidden="false" customHeight="true" outlineLevel="0" collapsed="false">
      <c r="A419" s="99" t="n">
        <v>37141</v>
      </c>
      <c r="B419" s="100" t="s">
        <v>39</v>
      </c>
      <c r="C419" s="53" t="n">
        <v>-19807738.1162156</v>
      </c>
      <c r="D419" s="53" t="n">
        <v>1246359.39268963</v>
      </c>
      <c r="E419" s="53" t="n">
        <v>302507241.369753</v>
      </c>
    </row>
    <row r="420" customFormat="false" ht="12" hidden="false" customHeight="true" outlineLevel="0" collapsed="false">
      <c r="A420" s="99" t="n">
        <v>37144</v>
      </c>
      <c r="B420" s="100" t="s">
        <v>39</v>
      </c>
      <c r="C420" s="53" t="n">
        <v>-19449815.4862886</v>
      </c>
      <c r="D420" s="53" t="n">
        <v>364189.731991242</v>
      </c>
      <c r="E420" s="53" t="n">
        <v>300615612.207478</v>
      </c>
    </row>
    <row r="421" customFormat="false" ht="12" hidden="false" customHeight="true" outlineLevel="0" collapsed="false">
      <c r="A421" s="99" t="n">
        <v>37145</v>
      </c>
      <c r="B421" s="100" t="s">
        <v>39</v>
      </c>
      <c r="C421" s="53" t="n">
        <v>0</v>
      </c>
      <c r="D421" s="53" t="n">
        <v>0</v>
      </c>
      <c r="E421" s="53" t="n">
        <v>0</v>
      </c>
    </row>
    <row r="422" customFormat="false" ht="12" hidden="false" customHeight="true" outlineLevel="0" collapsed="false">
      <c r="A422" s="99" t="n">
        <v>37146</v>
      </c>
      <c r="B422" s="100" t="s">
        <v>39</v>
      </c>
      <c r="C422" s="53" t="n">
        <v>-20200392.0965113</v>
      </c>
      <c r="D422" s="53" t="n">
        <v>-785802.68725727</v>
      </c>
      <c r="E422" s="53" t="n">
        <v>301390897.983205</v>
      </c>
    </row>
    <row r="423" customFormat="false" ht="12" hidden="false" customHeight="true" outlineLevel="0" collapsed="false">
      <c r="A423" s="99" t="n">
        <v>37147</v>
      </c>
      <c r="B423" s="100" t="s">
        <v>39</v>
      </c>
      <c r="C423" s="53" t="n">
        <v>-16189542.5770103</v>
      </c>
      <c r="D423" s="53" t="n">
        <v>311068.24650218</v>
      </c>
      <c r="E423" s="53" t="n">
        <v>303169840.485712</v>
      </c>
    </row>
    <row r="424" customFormat="false" ht="12" hidden="false" customHeight="true" outlineLevel="0" collapsed="false">
      <c r="A424" s="99" t="n">
        <v>37148</v>
      </c>
      <c r="B424" s="100" t="s">
        <v>39</v>
      </c>
      <c r="C424" s="53" t="n">
        <v>-18704588.9765919</v>
      </c>
      <c r="D424" s="53" t="n">
        <v>763386.084537905</v>
      </c>
      <c r="E424" s="53" t="n">
        <v>303798830.556937</v>
      </c>
    </row>
    <row r="425" customFormat="false" ht="12" hidden="false" customHeight="true" outlineLevel="0" collapsed="false">
      <c r="A425" s="99" t="n">
        <v>37151</v>
      </c>
      <c r="B425" s="100" t="s">
        <v>39</v>
      </c>
      <c r="C425" s="53" t="n">
        <v>-22328664.1893023</v>
      </c>
      <c r="D425" s="53" t="n">
        <v>18107.0824007507</v>
      </c>
      <c r="E425" s="53" t="n">
        <v>302088769.620898</v>
      </c>
    </row>
    <row r="426" customFormat="false" ht="12" hidden="false" customHeight="true" outlineLevel="0" collapsed="false">
      <c r="A426" s="99" t="n">
        <v>37152</v>
      </c>
      <c r="B426" s="100" t="s">
        <v>39</v>
      </c>
      <c r="C426" s="53" t="n">
        <v>-15111847.9793535</v>
      </c>
      <c r="D426" s="53" t="n">
        <v>-252198.615070641</v>
      </c>
      <c r="E426" s="53" t="n">
        <v>301533037.921189</v>
      </c>
    </row>
    <row r="427" customFormat="false" ht="12" hidden="false" customHeight="true" outlineLevel="0" collapsed="false">
      <c r="A427" s="99" t="n">
        <v>37153</v>
      </c>
      <c r="B427" s="100" t="s">
        <v>39</v>
      </c>
      <c r="C427" s="53" t="n">
        <v>-14643361.2639684</v>
      </c>
      <c r="D427" s="53" t="n">
        <v>-420527.283634446</v>
      </c>
      <c r="E427" s="53" t="n">
        <v>301529284.088841</v>
      </c>
    </row>
    <row r="428" customFormat="false" ht="12" hidden="false" customHeight="true" outlineLevel="0" collapsed="false">
      <c r="A428" s="99" t="n">
        <v>37154</v>
      </c>
      <c r="B428" s="100" t="s">
        <v>39</v>
      </c>
      <c r="C428" s="53" t="n">
        <v>-14939469.0043357</v>
      </c>
      <c r="D428" s="53" t="n">
        <v>837628.376810005</v>
      </c>
      <c r="E428" s="53" t="n">
        <v>302247823.116158</v>
      </c>
    </row>
    <row r="429" customFormat="false" ht="12" hidden="false" customHeight="true" outlineLevel="0" collapsed="false">
      <c r="A429" s="99" t="n">
        <v>37155</v>
      </c>
      <c r="B429" s="100" t="s">
        <v>39</v>
      </c>
      <c r="C429" s="53" t="n">
        <v>-15027045.5212652</v>
      </c>
      <c r="D429" s="53" t="n">
        <v>-161348.501688774</v>
      </c>
      <c r="E429" s="53" t="n">
        <v>302045475.12967</v>
      </c>
    </row>
    <row r="430" customFormat="false" ht="12" hidden="false" customHeight="true" outlineLevel="0" collapsed="false">
      <c r="A430" s="99" t="n">
        <v>37158</v>
      </c>
      <c r="B430" s="100" t="s">
        <v>39</v>
      </c>
      <c r="C430" s="53" t="n">
        <v>-14271115.3313222</v>
      </c>
      <c r="D430" s="53" t="n">
        <v>-327465.199479592</v>
      </c>
      <c r="E430" s="53" t="n">
        <v>300336760.153951</v>
      </c>
    </row>
    <row r="431" customFormat="false" ht="12" hidden="false" customHeight="true" outlineLevel="0" collapsed="false">
      <c r="A431" s="99" t="n">
        <v>37159</v>
      </c>
      <c r="B431" s="100" t="s">
        <v>39</v>
      </c>
      <c r="C431" s="53" t="n">
        <v>-14599029.0439285</v>
      </c>
      <c r="D431" s="53" t="n">
        <v>2123979.6824169</v>
      </c>
      <c r="E431" s="53" t="n">
        <v>301733419.754085</v>
      </c>
    </row>
    <row r="432" customFormat="false" ht="12" hidden="false" customHeight="true" outlineLevel="0" collapsed="false">
      <c r="A432" s="99" t="n">
        <v>37160</v>
      </c>
      <c r="B432" s="100" t="s">
        <v>39</v>
      </c>
      <c r="C432" s="53" t="n">
        <v>-14117403.5118808</v>
      </c>
      <c r="D432" s="53" t="n">
        <v>515735.510539232</v>
      </c>
      <c r="E432" s="53" t="n">
        <v>303982577.608662</v>
      </c>
    </row>
    <row r="433" customFormat="false" ht="12" hidden="false" customHeight="true" outlineLevel="0" collapsed="false">
      <c r="A433" s="99" t="n">
        <v>37161</v>
      </c>
      <c r="B433" s="100" t="s">
        <v>39</v>
      </c>
      <c r="C433" s="53" t="n">
        <v>-11703070.8237065</v>
      </c>
      <c r="D433" s="53" t="n">
        <v>-176690.52920017</v>
      </c>
      <c r="E433" s="53" t="n">
        <v>498399089.467195</v>
      </c>
    </row>
    <row r="434" customFormat="false" ht="12" hidden="false" customHeight="true" outlineLevel="0" collapsed="false">
      <c r="A434" s="99" t="n">
        <v>37162</v>
      </c>
      <c r="B434" s="100" t="s">
        <v>39</v>
      </c>
      <c r="C434" s="53" t="n">
        <v>-11445138.4758968</v>
      </c>
      <c r="D434" s="53" t="n">
        <v>-154927.509200828</v>
      </c>
      <c r="E434" s="53" t="n">
        <v>496631060.244995</v>
      </c>
    </row>
    <row r="435" customFormat="false" ht="12" hidden="false" customHeight="true" outlineLevel="0" collapsed="false">
      <c r="A435" s="99" t="n">
        <v>37165</v>
      </c>
      <c r="B435" s="100" t="s">
        <v>39</v>
      </c>
      <c r="C435" s="53" t="n">
        <v>-11250838.7997235</v>
      </c>
      <c r="D435" s="53" t="n">
        <v>-556460.283341216</v>
      </c>
      <c r="E435" s="53" t="n">
        <v>496370729.13578</v>
      </c>
    </row>
    <row r="436" customFormat="false" ht="12" hidden="false" customHeight="true" outlineLevel="0" collapsed="false">
      <c r="A436" s="99" t="n">
        <v>37166</v>
      </c>
      <c r="B436" s="100" t="s">
        <v>39</v>
      </c>
      <c r="C436" s="53" t="n">
        <v>-11672038.7795772</v>
      </c>
      <c r="D436" s="53" t="n">
        <v>1531040.34335111</v>
      </c>
      <c r="E436" s="53" t="n">
        <v>497211207.639677</v>
      </c>
    </row>
    <row r="437" customFormat="false" ht="12" hidden="false" customHeight="true" outlineLevel="0" collapsed="false">
      <c r="A437" s="99" t="n">
        <v>37167</v>
      </c>
      <c r="B437" s="100" t="s">
        <v>39</v>
      </c>
      <c r="C437" s="53" t="n">
        <v>-11789786.1358298</v>
      </c>
      <c r="D437" s="53" t="n">
        <v>738131.225682589</v>
      </c>
      <c r="E437" s="53" t="n">
        <v>497927156.874698</v>
      </c>
    </row>
    <row r="438" customFormat="false" ht="12" hidden="false" customHeight="true" outlineLevel="0" collapsed="false">
      <c r="A438" s="99" t="n">
        <v>37168</v>
      </c>
      <c r="B438" s="100" t="s">
        <v>39</v>
      </c>
      <c r="C438" s="53" t="n">
        <v>-11908440.5471881</v>
      </c>
      <c r="D438" s="53" t="n">
        <v>1277850.96436815</v>
      </c>
      <c r="E438" s="53" t="n">
        <v>497894500.495561</v>
      </c>
    </row>
    <row r="439" customFormat="false" ht="12" hidden="false" customHeight="true" outlineLevel="0" collapsed="false">
      <c r="A439" s="99" t="n">
        <v>37169</v>
      </c>
      <c r="B439" s="100" t="s">
        <v>39</v>
      </c>
      <c r="C439" s="53" t="n">
        <v>-10893176.3426141</v>
      </c>
      <c r="D439" s="53" t="n">
        <v>-303054.727406488</v>
      </c>
      <c r="E439" s="53" t="n">
        <v>497021802.510458</v>
      </c>
    </row>
    <row r="440" customFormat="false" ht="12" hidden="false" customHeight="true" outlineLevel="0" collapsed="false">
      <c r="A440" s="99" t="n">
        <v>37172</v>
      </c>
      <c r="B440" s="100" t="s">
        <v>39</v>
      </c>
      <c r="C440" s="53" t="n">
        <v>-10369942.4160206</v>
      </c>
      <c r="D440" s="53" t="n">
        <v>263083.066985612</v>
      </c>
      <c r="E440" s="53" t="n">
        <v>496292238.835627</v>
      </c>
    </row>
    <row r="441" customFormat="false" ht="12" hidden="false" customHeight="true" outlineLevel="0" collapsed="false">
      <c r="A441" s="99" t="n">
        <v>37173</v>
      </c>
      <c r="B441" s="100" t="s">
        <v>39</v>
      </c>
      <c r="C441" s="53" t="n">
        <v>-11923660.7137951</v>
      </c>
      <c r="D441" s="53" t="n">
        <v>1622436.32231486</v>
      </c>
      <c r="E441" s="53" t="n">
        <v>499596019.435174</v>
      </c>
    </row>
    <row r="442" customFormat="false" ht="12" hidden="false" customHeight="true" outlineLevel="0" collapsed="false">
      <c r="A442" s="99" t="n">
        <v>37174</v>
      </c>
      <c r="B442" s="100" t="s">
        <v>39</v>
      </c>
      <c r="C442" s="53" t="n">
        <v>-8745544.95320428</v>
      </c>
      <c r="D442" s="53" t="n">
        <v>281343.061233104</v>
      </c>
      <c r="E442" s="53" t="n">
        <v>527800524.84542</v>
      </c>
    </row>
    <row r="443" customFormat="false" ht="12" hidden="false" customHeight="true" outlineLevel="0" collapsed="false">
      <c r="A443" s="99" t="n">
        <v>37175</v>
      </c>
      <c r="B443" s="100" t="s">
        <v>39</v>
      </c>
      <c r="C443" s="53" t="n">
        <v>-7968846.97672295</v>
      </c>
      <c r="D443" s="53" t="n">
        <v>-334367.960684552</v>
      </c>
      <c r="E443" s="53" t="n">
        <v>493883657.907048</v>
      </c>
    </row>
    <row r="444" customFormat="false" ht="12" hidden="false" customHeight="true" outlineLevel="0" collapsed="false">
      <c r="A444" s="99" t="n">
        <v>37176</v>
      </c>
      <c r="B444" s="100" t="s">
        <v>39</v>
      </c>
      <c r="C444" s="53" t="n">
        <v>-7300759.70580517</v>
      </c>
      <c r="D444" s="53" t="n">
        <v>368109.512583378</v>
      </c>
      <c r="E444" s="53" t="n">
        <v>493495495.48742</v>
      </c>
    </row>
    <row r="445" customFormat="false" ht="12" hidden="false" customHeight="true" outlineLevel="0" collapsed="false">
      <c r="A445" s="99" t="n">
        <v>37179</v>
      </c>
      <c r="B445" s="100" t="s">
        <v>39</v>
      </c>
      <c r="C445" s="53" t="n">
        <v>-7071282.0734064</v>
      </c>
      <c r="D445" s="53" t="n">
        <v>-372733.858806885</v>
      </c>
      <c r="E445" s="53" t="n">
        <v>493156439.039457</v>
      </c>
    </row>
    <row r="446" customFormat="false" ht="12" hidden="false" customHeight="true" outlineLevel="0" collapsed="false">
      <c r="A446" s="99" t="n">
        <v>37180</v>
      </c>
      <c r="B446" s="100" t="s">
        <v>39</v>
      </c>
      <c r="C446" s="53" t="n">
        <v>-8183694.16497584</v>
      </c>
      <c r="D446" s="53" t="n">
        <v>-1312199.43719515</v>
      </c>
      <c r="E446" s="53" t="n">
        <v>492650376.379697</v>
      </c>
    </row>
    <row r="447" customFormat="false" ht="12" hidden="false" customHeight="true" outlineLevel="0" collapsed="false">
      <c r="A447" s="99" t="n">
        <v>37181</v>
      </c>
      <c r="B447" s="100" t="s">
        <v>39</v>
      </c>
      <c r="C447" s="53" t="n">
        <v>-6725210.77103784</v>
      </c>
      <c r="D447" s="53" t="n">
        <v>92495.9476327669</v>
      </c>
      <c r="E447" s="53" t="n">
        <v>492357133.180289</v>
      </c>
    </row>
    <row r="448" customFormat="false" ht="12" hidden="false" customHeight="true" outlineLevel="0" collapsed="false">
      <c r="A448" s="99" t="n">
        <v>37182</v>
      </c>
      <c r="B448" s="100" t="s">
        <v>39</v>
      </c>
      <c r="C448" s="53" t="n">
        <v>-7672159.61377234</v>
      </c>
      <c r="D448" s="53" t="n">
        <v>776763.487526712</v>
      </c>
      <c r="E448" s="53" t="n">
        <v>493441492.204659</v>
      </c>
    </row>
    <row r="449" customFormat="false" ht="12" hidden="false" customHeight="true" outlineLevel="0" collapsed="false">
      <c r="A449" s="99" t="n">
        <v>37183</v>
      </c>
      <c r="B449" s="100" t="s">
        <v>39</v>
      </c>
      <c r="C449" s="53" t="n">
        <v>-7368076.01624822</v>
      </c>
      <c r="D449" s="53" t="n">
        <v>255847.783856599</v>
      </c>
      <c r="E449" s="53" t="n">
        <v>490738222.566353</v>
      </c>
    </row>
    <row r="450" customFormat="false" ht="12" hidden="false" customHeight="true" outlineLevel="0" collapsed="false">
      <c r="A450" s="99" t="n">
        <v>37186</v>
      </c>
      <c r="B450" s="100" t="s">
        <v>39</v>
      </c>
      <c r="C450" s="53" t="n">
        <v>-7665967.86887308</v>
      </c>
      <c r="D450" s="53" t="n">
        <v>484672.988770207</v>
      </c>
      <c r="E450" s="53" t="n">
        <v>487320588.344176</v>
      </c>
    </row>
    <row r="451" customFormat="false" ht="12" hidden="false" customHeight="true" outlineLevel="0" collapsed="false">
      <c r="A451" s="99" t="n">
        <v>37187</v>
      </c>
      <c r="B451" s="100" t="s">
        <v>39</v>
      </c>
      <c r="C451" s="53" t="n">
        <v>-6736262.68917054</v>
      </c>
      <c r="D451" s="53" t="n">
        <v>1182114.36474875</v>
      </c>
      <c r="E451" s="53" t="n">
        <v>489211479.653127</v>
      </c>
    </row>
    <row r="452" customFormat="false" ht="12" hidden="false" customHeight="true" outlineLevel="0" collapsed="false">
      <c r="A452" s="99" t="n">
        <v>37188</v>
      </c>
      <c r="B452" s="100" t="s">
        <v>39</v>
      </c>
      <c r="C452" s="53" t="n">
        <v>-8332637.82143395</v>
      </c>
      <c r="D452" s="53" t="n">
        <v>7530458.75172922</v>
      </c>
      <c r="E452" s="53" t="n">
        <v>407487734.816594</v>
      </c>
    </row>
    <row r="453" customFormat="false" ht="12" hidden="false" customHeight="true" outlineLevel="0" collapsed="false">
      <c r="A453" s="99" t="n">
        <v>37189</v>
      </c>
      <c r="B453" s="100" t="s">
        <v>39</v>
      </c>
      <c r="C453" s="53" t="n">
        <v>-12294196.0535429</v>
      </c>
      <c r="D453" s="53" t="n">
        <v>11399281.0383979</v>
      </c>
      <c r="E453" s="53" t="n">
        <v>146050901.543618</v>
      </c>
    </row>
    <row r="454" customFormat="false" ht="12" hidden="false" customHeight="true" outlineLevel="0" collapsed="false">
      <c r="A454" s="99" t="n">
        <v>37190</v>
      </c>
      <c r="B454" s="100" t="s">
        <v>39</v>
      </c>
      <c r="C454" s="53" t="n">
        <v>-10544786.0045264</v>
      </c>
      <c r="D454" s="53" t="n">
        <v>-110680.755025578</v>
      </c>
      <c r="E454" s="53" t="n">
        <v>687351535.372297</v>
      </c>
    </row>
    <row r="455" customFormat="false" ht="12" hidden="false" customHeight="true" outlineLevel="0" collapsed="false">
      <c r="A455" s="99" t="n">
        <v>37193</v>
      </c>
      <c r="B455" s="100" t="s">
        <v>39</v>
      </c>
      <c r="C455" s="53" t="n">
        <v>-10822158.6699575</v>
      </c>
      <c r="D455" s="53" t="n">
        <v>14118612.8977339</v>
      </c>
      <c r="E455" s="53" t="n">
        <v>700880012.657258</v>
      </c>
    </row>
    <row r="456" customFormat="false" ht="12" hidden="false" customHeight="true" outlineLevel="0" collapsed="false">
      <c r="A456" s="99" t="n">
        <v>37194</v>
      </c>
      <c r="B456" s="100" t="s">
        <v>39</v>
      </c>
      <c r="C456" s="53" t="n">
        <v>-10619536.4432225</v>
      </c>
      <c r="D456" s="53" t="n">
        <v>-2468136.88070188</v>
      </c>
      <c r="E456" s="53" t="n">
        <v>693277770.266774</v>
      </c>
    </row>
    <row r="457" customFormat="false" ht="12" hidden="false" customHeight="true" outlineLevel="0" collapsed="false">
      <c r="A457" s="99" t="n">
        <v>37195</v>
      </c>
      <c r="B457" s="100" t="s">
        <v>39</v>
      </c>
      <c r="C457" s="53" t="n">
        <v>-10813712.4124102</v>
      </c>
      <c r="D457" s="53" t="n">
        <v>10057231.7450158</v>
      </c>
      <c r="E457" s="53" t="n">
        <v>700743800.50019</v>
      </c>
    </row>
    <row r="458" customFormat="false" ht="12" hidden="false" customHeight="true" outlineLevel="0" collapsed="false">
      <c r="A458" s="99" t="n">
        <v>37196</v>
      </c>
      <c r="B458" s="100" t="s">
        <v>39</v>
      </c>
      <c r="C458" s="53" t="n">
        <v>-18340105.916594</v>
      </c>
      <c r="D458" s="53" t="n">
        <v>357861.598297172</v>
      </c>
      <c r="E458" s="53" t="n">
        <v>601060496.683028</v>
      </c>
    </row>
    <row r="459" customFormat="false" ht="12" hidden="false" customHeight="true" outlineLevel="0" collapsed="false">
      <c r="A459" s="99" t="n">
        <v>37197</v>
      </c>
      <c r="B459" s="100" t="s">
        <v>39</v>
      </c>
      <c r="C459" s="53" t="n">
        <v>-17958529.8775221</v>
      </c>
      <c r="D459" s="53" t="n">
        <v>-8235384.76597998</v>
      </c>
      <c r="E459" s="53" t="n">
        <v>592057215.710957</v>
      </c>
    </row>
    <row r="460" customFormat="false" ht="12" hidden="false" customHeight="true" outlineLevel="0" collapsed="false">
      <c r="A460" s="99" t="n">
        <v>37200</v>
      </c>
      <c r="B460" s="100" t="s">
        <v>39</v>
      </c>
      <c r="C460" s="53" t="n">
        <v>-17403229.4968351</v>
      </c>
      <c r="D460" s="53" t="n">
        <v>-52237706.2646186</v>
      </c>
      <c r="E460" s="53" t="n">
        <v>538851811.158237</v>
      </c>
    </row>
    <row r="461" customFormat="false" ht="12" hidden="false" customHeight="true" outlineLevel="0" collapsed="false">
      <c r="A461" s="99" t="n">
        <v>37201</v>
      </c>
      <c r="B461" s="100" t="s">
        <v>39</v>
      </c>
      <c r="C461" s="53" t="n">
        <v>-16629434.8642692</v>
      </c>
      <c r="D461" s="53" t="n">
        <v>18471403.5600976</v>
      </c>
      <c r="E461" s="53" t="n">
        <v>557943409.9576</v>
      </c>
    </row>
    <row r="462" customFormat="false" ht="12" hidden="false" customHeight="true" outlineLevel="0" collapsed="false">
      <c r="A462" s="99" t="n">
        <v>37202</v>
      </c>
      <c r="B462" s="100" t="s">
        <v>39</v>
      </c>
      <c r="C462" s="53" t="n">
        <v>-16911474.2357677</v>
      </c>
      <c r="D462" s="53" t="n">
        <v>-7545982.39436624</v>
      </c>
      <c r="E462" s="53" t="n">
        <v>557244275.745903</v>
      </c>
    </row>
    <row r="463" customFormat="false" ht="12" hidden="false" customHeight="true" outlineLevel="0" collapsed="false">
      <c r="A463" s="99" t="n">
        <v>37203</v>
      </c>
      <c r="B463" s="100" t="s">
        <v>39</v>
      </c>
      <c r="C463" s="53" t="n">
        <v>-16640882.6223683</v>
      </c>
      <c r="D463" s="53" t="n">
        <v>26713427.4006105</v>
      </c>
      <c r="E463" s="53" t="n">
        <v>576867646.992775</v>
      </c>
    </row>
    <row r="464" customFormat="false" ht="12" hidden="false" customHeight="true" outlineLevel="0" collapsed="false">
      <c r="A464" s="99" t="n">
        <v>37204</v>
      </c>
      <c r="B464" s="100" t="s">
        <v>39</v>
      </c>
      <c r="C464" s="53" t="n">
        <v>-17682342.6430794</v>
      </c>
      <c r="D464" s="53" t="n">
        <v>26720351.5034656</v>
      </c>
      <c r="E464" s="53" t="n">
        <v>603164196.537266</v>
      </c>
    </row>
    <row r="465" customFormat="false" ht="12" hidden="false" customHeight="true" outlineLevel="0" collapsed="false">
      <c r="A465" s="99" t="n">
        <v>37207</v>
      </c>
      <c r="B465" s="100" t="s">
        <v>39</v>
      </c>
      <c r="C465" s="53" t="n">
        <v>-16966097.8726183</v>
      </c>
      <c r="D465" s="53" t="n">
        <v>-39588190.9373066</v>
      </c>
      <c r="E465" s="53" t="n">
        <v>561421247.061168</v>
      </c>
    </row>
    <row r="466" customFormat="false" ht="12" hidden="false" customHeight="true" outlineLevel="0" collapsed="false">
      <c r="A466" s="99" t="n">
        <v>37208</v>
      </c>
      <c r="B466" s="100" t="s">
        <v>39</v>
      </c>
      <c r="C466" s="53" t="n">
        <v>-17079277.6560032</v>
      </c>
      <c r="D466" s="53" t="n">
        <v>4428887.62921089</v>
      </c>
      <c r="E466" s="53" t="n">
        <v>564074575.944323</v>
      </c>
    </row>
    <row r="467" customFormat="false" ht="12" hidden="false" customHeight="true" outlineLevel="0" collapsed="false">
      <c r="A467" s="99" t="n">
        <v>37209</v>
      </c>
      <c r="B467" s="100" t="s">
        <v>39</v>
      </c>
      <c r="C467" s="53" t="n">
        <v>-16846733.0150545</v>
      </c>
      <c r="D467" s="53" t="n">
        <v>-21746762.3232518</v>
      </c>
      <c r="E467" s="53" t="n">
        <v>539135050.038603</v>
      </c>
    </row>
    <row r="468" customFormat="false" ht="12" hidden="false" customHeight="true" outlineLevel="0" collapsed="false">
      <c r="A468" s="99" t="n">
        <v>37210</v>
      </c>
      <c r="B468" s="100" t="s">
        <v>39</v>
      </c>
      <c r="C468" s="53" t="n">
        <v>-16296477.5521538</v>
      </c>
      <c r="D468" s="53" t="n">
        <v>-19281677.4566785</v>
      </c>
      <c r="E468" s="53" t="n">
        <v>515954614.298922</v>
      </c>
    </row>
    <row r="469" customFormat="false" ht="12" hidden="false" customHeight="true" outlineLevel="0" collapsed="false">
      <c r="A469" s="99" t="n">
        <v>37211</v>
      </c>
      <c r="B469" s="100" t="s">
        <v>39</v>
      </c>
      <c r="C469" s="53" t="n">
        <v>-16425297.3045011</v>
      </c>
      <c r="D469" s="53" t="n">
        <v>-12541285.0356306</v>
      </c>
      <c r="E469" s="53" t="n">
        <v>501022719.032092</v>
      </c>
    </row>
    <row r="470" customFormat="false" ht="12" hidden="false" customHeight="true" outlineLevel="0" collapsed="false">
      <c r="A470" s="99" t="n">
        <v>37214</v>
      </c>
      <c r="B470" s="100" t="s">
        <v>39</v>
      </c>
      <c r="C470" s="53" t="n">
        <v>-16501019.6434855</v>
      </c>
      <c r="D470" s="53" t="n">
        <v>1064088.11643962</v>
      </c>
      <c r="E470" s="53" t="n">
        <v>501683595.686866</v>
      </c>
    </row>
    <row r="471" customFormat="false" ht="12" hidden="false" customHeight="true" outlineLevel="0" collapsed="false">
      <c r="A471" s="99" t="n">
        <v>37215</v>
      </c>
      <c r="B471" s="100" t="s">
        <v>39</v>
      </c>
      <c r="C471" s="53" t="n">
        <v>-16332748.8704182</v>
      </c>
      <c r="D471" s="53" t="n">
        <v>-10635681.786807</v>
      </c>
      <c r="E471" s="53" t="n">
        <v>489827308.363596</v>
      </c>
    </row>
    <row r="472" customFormat="false" ht="12" hidden="false" customHeight="true" outlineLevel="0" collapsed="false">
      <c r="A472" s="99" t="n">
        <v>37216</v>
      </c>
      <c r="B472" s="100" t="s">
        <v>39</v>
      </c>
      <c r="C472" s="53" t="n">
        <v>-15441194.1297576</v>
      </c>
      <c r="D472" s="53" t="n">
        <v>-54493580.0913597</v>
      </c>
      <c r="E472" s="53" t="n">
        <v>434158047.570889</v>
      </c>
    </row>
    <row r="473" customFormat="false" ht="12" hidden="false" customHeight="true" outlineLevel="0" collapsed="false">
      <c r="A473" s="99" t="n">
        <v>37217</v>
      </c>
      <c r="B473" s="100" t="s">
        <v>39</v>
      </c>
      <c r="C473" s="53" t="n">
        <v>-15452576.6826986</v>
      </c>
      <c r="D473" s="53" t="n">
        <v>-54493580.0913597</v>
      </c>
      <c r="E473" s="53" t="n">
        <v>434158047.570889</v>
      </c>
    </row>
    <row r="474" customFormat="false" ht="12" hidden="false" customHeight="true" outlineLevel="0" collapsed="false">
      <c r="A474" s="99" t="n">
        <v>37218</v>
      </c>
      <c r="B474" s="100" t="s">
        <v>39</v>
      </c>
      <c r="C474" s="53" t="n">
        <v>-15467904.222466</v>
      </c>
      <c r="D474" s="53" t="n">
        <v>-54493580.0913597</v>
      </c>
      <c r="E474" s="53" t="n">
        <v>434158047.570889</v>
      </c>
    </row>
    <row r="475" customFormat="false" ht="12" hidden="false" customHeight="true" outlineLevel="0" collapsed="false">
      <c r="A475" s="99" t="n">
        <v>37221</v>
      </c>
      <c r="B475" s="100" t="s">
        <v>39</v>
      </c>
      <c r="C475" s="53" t="n">
        <v>-15114838.5752292</v>
      </c>
      <c r="D475" s="53" t="n">
        <v>-16232635.2024379</v>
      </c>
      <c r="E475" s="53" t="n">
        <v>414025917.526441</v>
      </c>
    </row>
    <row r="476" customFormat="false" ht="12" hidden="false" customHeight="true" outlineLevel="0" collapsed="false">
      <c r="A476" s="99" t="n">
        <v>37222</v>
      </c>
      <c r="B476" s="100" t="s">
        <v>39</v>
      </c>
      <c r="C476" s="53" t="n">
        <v>-15857117.809469</v>
      </c>
      <c r="D476" s="53" t="n">
        <v>13125784.7411272</v>
      </c>
      <c r="E476" s="53" t="n">
        <v>426217266.801261</v>
      </c>
    </row>
    <row r="477" customFormat="false" ht="12" hidden="false" customHeight="true" outlineLevel="0" collapsed="false">
      <c r="A477" s="99" t="n">
        <v>37223</v>
      </c>
      <c r="B477" s="100" t="s">
        <v>39</v>
      </c>
      <c r="C477" s="53" t="n">
        <v>-15913731.3849581</v>
      </c>
      <c r="D477" s="53" t="n">
        <v>-12832338.9222019</v>
      </c>
      <c r="E477" s="53" t="n">
        <v>412989081.988325</v>
      </c>
    </row>
    <row r="478" customFormat="false" ht="12" hidden="false" customHeight="true" outlineLevel="0" collapsed="false">
      <c r="A478" s="99" t="n">
        <v>37224</v>
      </c>
      <c r="B478" s="100" t="s">
        <v>39</v>
      </c>
      <c r="C478" s="53" t="n">
        <v>-15892723.1430981</v>
      </c>
      <c r="D478" s="53" t="n">
        <v>-1767257.53433519</v>
      </c>
      <c r="E478" s="53" t="n">
        <v>411425275.090356</v>
      </c>
    </row>
    <row r="479" customFormat="false" ht="12" hidden="false" customHeight="true" outlineLevel="0" collapsed="false">
      <c r="A479" s="99" t="n">
        <v>37225</v>
      </c>
      <c r="B479" s="100" t="s">
        <v>39</v>
      </c>
      <c r="C479" s="53" t="n">
        <v>-16609473.7936005</v>
      </c>
      <c r="D479" s="53" t="n">
        <v>432121.263388145</v>
      </c>
      <c r="E479" s="53" t="n">
        <v>411560276.902886</v>
      </c>
    </row>
    <row r="480" customFormat="false" ht="12" hidden="false" customHeight="true" outlineLevel="0" collapsed="false">
      <c r="A480" s="99" t="n">
        <v>37228</v>
      </c>
      <c r="B480" s="100" t="s">
        <v>39</v>
      </c>
      <c r="C480" s="53" t="n">
        <v>-15874226.380299</v>
      </c>
      <c r="D480" s="53" t="n">
        <v>-1493433.5639216</v>
      </c>
      <c r="E480" s="53" t="n">
        <v>407727431.230101</v>
      </c>
    </row>
    <row r="481" customFormat="false" ht="12" hidden="false" customHeight="true" outlineLevel="0" collapsed="false">
      <c r="A481" s="99" t="n">
        <v>37229</v>
      </c>
      <c r="B481" s="100" t="s">
        <v>39</v>
      </c>
      <c r="C481" s="53" t="n">
        <v>-16055823.1201683</v>
      </c>
      <c r="D481" s="53" t="n">
        <v>-1255795.30670187</v>
      </c>
      <c r="E481" s="53" t="n">
        <v>406033153.93265</v>
      </c>
    </row>
    <row r="482" customFormat="false" ht="12" hidden="false" customHeight="true" outlineLevel="0" collapsed="false">
      <c r="A482" s="99" t="n">
        <v>37230</v>
      </c>
      <c r="B482" s="100" t="s">
        <v>39</v>
      </c>
      <c r="C482" s="53" t="n">
        <v>-5967490.76054951</v>
      </c>
      <c r="D482" s="53" t="n">
        <v>-30521020.5904889</v>
      </c>
      <c r="E482" s="53" t="n">
        <v>394393660.776203</v>
      </c>
    </row>
    <row r="483" customFormat="false" ht="12" hidden="false" customHeight="true" outlineLevel="0" collapsed="false">
      <c r="A483" s="99" t="n">
        <v>37231</v>
      </c>
      <c r="B483" s="100" t="s">
        <v>39</v>
      </c>
      <c r="C483" s="53" t="n">
        <v>-6047874.26210708</v>
      </c>
      <c r="D483" s="53" t="n">
        <v>-4032559.11622414</v>
      </c>
      <c r="E483" s="53" t="n">
        <v>389236628.172709</v>
      </c>
    </row>
    <row r="484" customFormat="false" ht="12" hidden="false" customHeight="true" outlineLevel="0" collapsed="false">
      <c r="A484" s="99" t="n">
        <v>37232</v>
      </c>
      <c r="B484" s="100" t="s">
        <v>39</v>
      </c>
      <c r="C484" s="53" t="n">
        <v>-6131750.60556101</v>
      </c>
      <c r="D484" s="53" t="n">
        <v>-5221843.52297193</v>
      </c>
      <c r="E484" s="53" t="n">
        <v>384974782.464292</v>
      </c>
    </row>
    <row r="485" customFormat="false" ht="12" hidden="false" customHeight="true" outlineLevel="0" collapsed="false">
      <c r="A485" s="99" t="n">
        <v>37235</v>
      </c>
      <c r="B485" s="100" t="s">
        <v>39</v>
      </c>
      <c r="C485" s="53" t="n">
        <v>-6446247.71686668</v>
      </c>
      <c r="D485" s="53" t="n">
        <v>-8377846.55072522</v>
      </c>
      <c r="E485" s="53" t="n">
        <v>374220191.29555</v>
      </c>
    </row>
    <row r="486" customFormat="false" ht="12" hidden="false" customHeight="true" outlineLevel="0" collapsed="false">
      <c r="A486" s="99" t="n">
        <v>37236</v>
      </c>
      <c r="B486" s="100" t="s">
        <v>39</v>
      </c>
      <c r="C486" s="53" t="n">
        <v>-5599156.91752864</v>
      </c>
      <c r="D486" s="53" t="n">
        <v>37220621.1332999</v>
      </c>
      <c r="E486" s="53" t="n">
        <v>410960880.905616</v>
      </c>
    </row>
    <row r="487" customFormat="false" ht="12" hidden="false" customHeight="true" outlineLevel="0" collapsed="false">
      <c r="A487" s="99" t="n">
        <v>37237</v>
      </c>
      <c r="B487" s="100" t="s">
        <v>39</v>
      </c>
      <c r="C487" s="53" t="n">
        <v>-5515039.67668072</v>
      </c>
      <c r="D487" s="53" t="n">
        <v>3423551.16230454</v>
      </c>
      <c r="E487" s="53" t="n">
        <v>413664058.96762</v>
      </c>
    </row>
    <row r="488" customFormat="false" ht="12" hidden="false" customHeight="true" outlineLevel="0" collapsed="false">
      <c r="A488" s="99" t="n">
        <v>37238</v>
      </c>
      <c r="B488" s="100" t="s">
        <v>39</v>
      </c>
      <c r="C488" s="53" t="n">
        <v>-5590207.01959155</v>
      </c>
      <c r="D488" s="53" t="n">
        <v>-934130.641637038</v>
      </c>
      <c r="E488" s="53" t="n">
        <v>411543437.190032</v>
      </c>
    </row>
    <row r="489" customFormat="false" ht="12" hidden="false" customHeight="true" outlineLevel="0" collapsed="false">
      <c r="A489" s="99" t="n">
        <v>37146</v>
      </c>
      <c r="B489" s="100" t="s">
        <v>40</v>
      </c>
      <c r="C489" s="53" t="n">
        <v>0</v>
      </c>
      <c r="D489" s="53" t="n">
        <v>0</v>
      </c>
      <c r="E489" s="53" t="n">
        <v>0</v>
      </c>
    </row>
    <row r="490" customFormat="false" ht="12" hidden="false" customHeight="true" outlineLevel="0" collapsed="false">
      <c r="A490" s="99" t="n">
        <v>37147</v>
      </c>
      <c r="B490" s="100" t="s">
        <v>40</v>
      </c>
      <c r="C490" s="53" t="n">
        <v>0</v>
      </c>
      <c r="D490" s="53" t="n">
        <v>0</v>
      </c>
      <c r="E490" s="53" t="n">
        <v>0</v>
      </c>
    </row>
    <row r="491" customFormat="false" ht="12" hidden="false" customHeight="true" outlineLevel="0" collapsed="false">
      <c r="A491" s="99" t="n">
        <v>37148</v>
      </c>
      <c r="B491" s="100" t="s">
        <v>40</v>
      </c>
      <c r="C491" s="53" t="n">
        <v>0</v>
      </c>
      <c r="D491" s="53" t="n">
        <v>0</v>
      </c>
      <c r="E491" s="53" t="n">
        <v>0</v>
      </c>
    </row>
    <row r="492" customFormat="false" ht="12" hidden="false" customHeight="true" outlineLevel="0" collapsed="false">
      <c r="A492" s="99" t="n">
        <v>37151</v>
      </c>
      <c r="B492" s="100" t="s">
        <v>40</v>
      </c>
      <c r="C492" s="53" t="n">
        <v>0</v>
      </c>
      <c r="D492" s="53" t="n">
        <v>0</v>
      </c>
      <c r="E492" s="53" t="n">
        <v>0</v>
      </c>
    </row>
    <row r="493" customFormat="false" ht="12" hidden="false" customHeight="true" outlineLevel="0" collapsed="false">
      <c r="A493" s="99" t="n">
        <v>37152</v>
      </c>
      <c r="B493" s="100" t="s">
        <v>40</v>
      </c>
      <c r="C493" s="53" t="n">
        <v>0</v>
      </c>
      <c r="D493" s="53" t="n">
        <v>0</v>
      </c>
      <c r="E493" s="53" t="n">
        <v>0</v>
      </c>
    </row>
    <row r="494" customFormat="false" ht="12" hidden="false" customHeight="true" outlineLevel="0" collapsed="false">
      <c r="A494" s="99" t="n">
        <v>37153</v>
      </c>
      <c r="B494" s="100" t="s">
        <v>40</v>
      </c>
      <c r="C494" s="53" t="n">
        <v>0</v>
      </c>
      <c r="D494" s="53" t="n">
        <v>0</v>
      </c>
      <c r="E494" s="53" t="n">
        <v>0</v>
      </c>
    </row>
    <row r="495" customFormat="false" ht="12" hidden="false" customHeight="true" outlineLevel="0" collapsed="false">
      <c r="A495" s="99" t="n">
        <v>37154</v>
      </c>
      <c r="B495" s="100" t="s">
        <v>40</v>
      </c>
      <c r="C495" s="53" t="n">
        <v>0</v>
      </c>
      <c r="D495" s="53" t="n">
        <v>0</v>
      </c>
      <c r="E495" s="53" t="n">
        <v>0</v>
      </c>
    </row>
    <row r="496" customFormat="false" ht="12" hidden="false" customHeight="true" outlineLevel="0" collapsed="false">
      <c r="A496" s="99" t="n">
        <v>37155</v>
      </c>
      <c r="B496" s="100" t="s">
        <v>40</v>
      </c>
      <c r="C496" s="53" t="n">
        <v>0</v>
      </c>
      <c r="D496" s="53" t="n">
        <v>0</v>
      </c>
      <c r="E496" s="53" t="n">
        <v>0</v>
      </c>
    </row>
    <row r="497" customFormat="false" ht="12" hidden="false" customHeight="true" outlineLevel="0" collapsed="false">
      <c r="A497" s="99" t="n">
        <v>37158</v>
      </c>
      <c r="B497" s="100" t="s">
        <v>40</v>
      </c>
      <c r="C497" s="53" t="n">
        <v>0</v>
      </c>
      <c r="D497" s="53" t="n">
        <v>0</v>
      </c>
      <c r="E497" s="53" t="n">
        <v>0</v>
      </c>
    </row>
    <row r="498" customFormat="false" ht="12" hidden="false" customHeight="true" outlineLevel="0" collapsed="false">
      <c r="A498" s="99" t="n">
        <v>37159</v>
      </c>
      <c r="B498" s="100" t="s">
        <v>40</v>
      </c>
      <c r="C498" s="53" t="n">
        <v>0</v>
      </c>
      <c r="D498" s="53" t="n">
        <v>0</v>
      </c>
      <c r="E498" s="53" t="n">
        <v>0</v>
      </c>
    </row>
    <row r="499" customFormat="false" ht="12" hidden="false" customHeight="true" outlineLevel="0" collapsed="false">
      <c r="A499" s="99" t="n">
        <v>37160</v>
      </c>
      <c r="B499" s="100" t="s">
        <v>40</v>
      </c>
      <c r="C499" s="53" t="n">
        <v>0</v>
      </c>
      <c r="D499" s="53" t="n">
        <v>0</v>
      </c>
      <c r="E499" s="53" t="n">
        <v>0</v>
      </c>
    </row>
    <row r="500" customFormat="false" ht="12" hidden="false" customHeight="true" outlineLevel="0" collapsed="false">
      <c r="A500" s="99" t="n">
        <v>37161</v>
      </c>
      <c r="B500" s="100" t="s">
        <v>40</v>
      </c>
      <c r="C500" s="53" t="n">
        <v>0</v>
      </c>
      <c r="D500" s="53" t="n">
        <v>0</v>
      </c>
      <c r="E500" s="53" t="n">
        <v>0</v>
      </c>
    </row>
    <row r="501" customFormat="false" ht="12" hidden="false" customHeight="true" outlineLevel="0" collapsed="false">
      <c r="A501" s="99" t="n">
        <v>37162</v>
      </c>
      <c r="B501" s="100" t="s">
        <v>40</v>
      </c>
      <c r="C501" s="53" t="n">
        <v>0</v>
      </c>
      <c r="D501" s="53" t="n">
        <v>0</v>
      </c>
      <c r="E501" s="53" t="n">
        <v>0</v>
      </c>
    </row>
    <row r="502" customFormat="false" ht="12" hidden="false" customHeight="true" outlineLevel="0" collapsed="false">
      <c r="A502" s="99" t="n">
        <v>37165</v>
      </c>
      <c r="B502" s="100" t="s">
        <v>40</v>
      </c>
      <c r="C502" s="53" t="n">
        <v>0</v>
      </c>
      <c r="D502" s="53" t="n">
        <v>0</v>
      </c>
      <c r="E502" s="53" t="n">
        <v>0</v>
      </c>
    </row>
    <row r="503" customFormat="false" ht="12" hidden="false" customHeight="true" outlineLevel="0" collapsed="false">
      <c r="A503" s="99" t="n">
        <v>37166</v>
      </c>
      <c r="B503" s="100" t="s">
        <v>40</v>
      </c>
      <c r="C503" s="53" t="n">
        <v>0</v>
      </c>
      <c r="D503" s="53" t="n">
        <v>0</v>
      </c>
      <c r="E503" s="53" t="n">
        <v>0</v>
      </c>
    </row>
    <row r="504" customFormat="false" ht="12" hidden="false" customHeight="true" outlineLevel="0" collapsed="false">
      <c r="A504" s="99" t="n">
        <v>37167</v>
      </c>
      <c r="B504" s="100" t="s">
        <v>40</v>
      </c>
      <c r="C504" s="53" t="n">
        <v>0</v>
      </c>
      <c r="D504" s="53" t="n">
        <v>0</v>
      </c>
      <c r="E504" s="53" t="n">
        <v>0</v>
      </c>
    </row>
    <row r="505" customFormat="false" ht="12" hidden="false" customHeight="true" outlineLevel="0" collapsed="false">
      <c r="A505" s="99" t="n">
        <v>37168</v>
      </c>
      <c r="B505" s="100" t="s">
        <v>40</v>
      </c>
      <c r="C505" s="53" t="n">
        <v>0</v>
      </c>
      <c r="D505" s="53" t="n">
        <v>0</v>
      </c>
      <c r="E505" s="53" t="n">
        <v>0</v>
      </c>
    </row>
    <row r="506" customFormat="false" ht="12" hidden="false" customHeight="true" outlineLevel="0" collapsed="false">
      <c r="A506" s="99" t="n">
        <v>37169</v>
      </c>
      <c r="B506" s="100" t="s">
        <v>40</v>
      </c>
      <c r="C506" s="53" t="n">
        <v>0</v>
      </c>
      <c r="D506" s="53" t="n">
        <v>0</v>
      </c>
      <c r="E506" s="53" t="n">
        <v>0</v>
      </c>
    </row>
    <row r="507" customFormat="false" ht="12" hidden="false" customHeight="true" outlineLevel="0" collapsed="false">
      <c r="A507" s="99" t="n">
        <v>37172</v>
      </c>
      <c r="B507" s="100" t="s">
        <v>40</v>
      </c>
      <c r="C507" s="53" t="n">
        <v>0</v>
      </c>
      <c r="D507" s="53" t="n">
        <v>0</v>
      </c>
      <c r="E507" s="53" t="n">
        <v>0</v>
      </c>
    </row>
    <row r="508" customFormat="false" ht="12" hidden="false" customHeight="true" outlineLevel="0" collapsed="false">
      <c r="A508" s="99" t="n">
        <v>37173</v>
      </c>
      <c r="B508" s="100" t="s">
        <v>40</v>
      </c>
      <c r="C508" s="53" t="n">
        <v>0</v>
      </c>
      <c r="D508" s="53" t="n">
        <v>0</v>
      </c>
      <c r="E508" s="53" t="n">
        <v>0</v>
      </c>
    </row>
    <row r="509" customFormat="false" ht="12" hidden="false" customHeight="true" outlineLevel="0" collapsed="false">
      <c r="A509" s="99" t="n">
        <v>37174</v>
      </c>
      <c r="B509" s="100" t="s">
        <v>40</v>
      </c>
      <c r="C509" s="53" t="n">
        <v>0</v>
      </c>
      <c r="D509" s="53" t="n">
        <v>0</v>
      </c>
      <c r="E509" s="53" t="n">
        <v>0</v>
      </c>
    </row>
    <row r="510" customFormat="false" ht="12" hidden="false" customHeight="true" outlineLevel="0" collapsed="false">
      <c r="A510" s="99" t="n">
        <v>37175</v>
      </c>
      <c r="B510" s="100" t="s">
        <v>40</v>
      </c>
      <c r="C510" s="53" t="n">
        <v>0</v>
      </c>
      <c r="D510" s="53" t="n">
        <v>0</v>
      </c>
      <c r="E510" s="53" t="n">
        <v>0</v>
      </c>
    </row>
    <row r="511" customFormat="false" ht="12" hidden="false" customHeight="true" outlineLevel="0" collapsed="false">
      <c r="A511" s="99" t="n">
        <v>37176</v>
      </c>
      <c r="B511" s="100" t="s">
        <v>40</v>
      </c>
      <c r="C511" s="53" t="n">
        <v>0</v>
      </c>
      <c r="D511" s="53" t="n">
        <v>0</v>
      </c>
      <c r="E511" s="53" t="n">
        <v>0</v>
      </c>
    </row>
    <row r="512" customFormat="false" ht="12" hidden="false" customHeight="true" outlineLevel="0" collapsed="false">
      <c r="A512" s="99" t="n">
        <v>37179</v>
      </c>
      <c r="B512" s="100" t="s">
        <v>40</v>
      </c>
      <c r="C512" s="53" t="n">
        <v>0</v>
      </c>
      <c r="D512" s="53" t="n">
        <v>0</v>
      </c>
      <c r="E512" s="53" t="n">
        <v>0</v>
      </c>
    </row>
    <row r="513" customFormat="false" ht="12" hidden="false" customHeight="true" outlineLevel="0" collapsed="false">
      <c r="A513" s="99" t="n">
        <v>37180</v>
      </c>
      <c r="B513" s="100" t="s">
        <v>40</v>
      </c>
      <c r="C513" s="53" t="n">
        <v>0</v>
      </c>
      <c r="D513" s="53" t="n">
        <v>0</v>
      </c>
      <c r="E513" s="53" t="n">
        <v>0</v>
      </c>
    </row>
    <row r="514" customFormat="false" ht="12" hidden="false" customHeight="true" outlineLevel="0" collapsed="false">
      <c r="A514" s="99" t="n">
        <v>37181</v>
      </c>
      <c r="B514" s="100" t="s">
        <v>40</v>
      </c>
      <c r="C514" s="53" t="n">
        <v>0</v>
      </c>
      <c r="D514" s="53" t="n">
        <v>0</v>
      </c>
      <c r="E514" s="53" t="n">
        <v>0</v>
      </c>
    </row>
    <row r="515" customFormat="false" ht="12" hidden="false" customHeight="true" outlineLevel="0" collapsed="false">
      <c r="A515" s="99" t="n">
        <v>37182</v>
      </c>
      <c r="B515" s="100" t="s">
        <v>40</v>
      </c>
      <c r="C515" s="53" t="n">
        <v>0</v>
      </c>
      <c r="D515" s="53" t="n">
        <v>0</v>
      </c>
      <c r="E515" s="53" t="n">
        <v>0</v>
      </c>
    </row>
    <row r="516" customFormat="false" ht="12" hidden="false" customHeight="true" outlineLevel="0" collapsed="false">
      <c r="A516" s="99" t="n">
        <v>37183</v>
      </c>
      <c r="B516" s="100" t="s">
        <v>40</v>
      </c>
      <c r="C516" s="53" t="n">
        <v>0</v>
      </c>
      <c r="D516" s="53" t="n">
        <v>0</v>
      </c>
      <c r="E516" s="53" t="n">
        <v>0</v>
      </c>
    </row>
    <row r="517" customFormat="false" ht="12" hidden="false" customHeight="true" outlineLevel="0" collapsed="false">
      <c r="A517" s="99" t="n">
        <v>37186</v>
      </c>
      <c r="B517" s="100" t="s">
        <v>40</v>
      </c>
      <c r="C517" s="53" t="n">
        <v>0</v>
      </c>
      <c r="D517" s="53" t="n">
        <v>0</v>
      </c>
      <c r="E517" s="53" t="n">
        <v>0</v>
      </c>
    </row>
    <row r="518" customFormat="false" ht="12" hidden="false" customHeight="true" outlineLevel="0" collapsed="false">
      <c r="A518" s="99" t="n">
        <v>37187</v>
      </c>
      <c r="B518" s="100" t="s">
        <v>40</v>
      </c>
      <c r="C518" s="53" t="n">
        <v>0</v>
      </c>
      <c r="D518" s="53" t="n">
        <v>0</v>
      </c>
      <c r="E518" s="53" t="n">
        <v>0</v>
      </c>
    </row>
    <row r="519" customFormat="false" ht="12" hidden="false" customHeight="true" outlineLevel="0" collapsed="false">
      <c r="A519" s="99" t="n">
        <v>37188</v>
      </c>
      <c r="B519" s="100" t="s">
        <v>40</v>
      </c>
      <c r="C519" s="53" t="n">
        <v>0</v>
      </c>
      <c r="D519" s="53" t="n">
        <v>0</v>
      </c>
      <c r="E519" s="53" t="n">
        <v>0</v>
      </c>
    </row>
    <row r="520" customFormat="false" ht="12" hidden="false" customHeight="true" outlineLevel="0" collapsed="false">
      <c r="A520" s="99" t="n">
        <v>37189</v>
      </c>
      <c r="B520" s="100" t="s">
        <v>40</v>
      </c>
      <c r="C520" s="53" t="n">
        <v>0</v>
      </c>
      <c r="D520" s="53" t="n">
        <v>0</v>
      </c>
      <c r="E520" s="53" t="n">
        <v>0</v>
      </c>
    </row>
    <row r="521" customFormat="false" ht="12" hidden="false" customHeight="true" outlineLevel="0" collapsed="false">
      <c r="A521" s="99" t="n">
        <v>37190</v>
      </c>
      <c r="B521" s="100" t="s">
        <v>40</v>
      </c>
      <c r="C521" s="53" t="n">
        <v>0</v>
      </c>
      <c r="D521" s="53" t="n">
        <v>0</v>
      </c>
      <c r="E521" s="53" t="n">
        <v>0</v>
      </c>
    </row>
    <row r="522" customFormat="false" ht="12" hidden="false" customHeight="true" outlineLevel="0" collapsed="false">
      <c r="A522" s="99" t="n">
        <v>37193</v>
      </c>
      <c r="B522" s="100" t="s">
        <v>40</v>
      </c>
      <c r="C522" s="53" t="n">
        <v>0</v>
      </c>
      <c r="D522" s="53" t="n">
        <v>0</v>
      </c>
      <c r="E522" s="53" t="n">
        <v>0</v>
      </c>
    </row>
    <row r="523" customFormat="false" ht="12" hidden="false" customHeight="true" outlineLevel="0" collapsed="false">
      <c r="A523" s="99" t="n">
        <v>37194</v>
      </c>
      <c r="B523" s="100" t="s">
        <v>40</v>
      </c>
      <c r="C523" s="53" t="n">
        <v>0</v>
      </c>
      <c r="D523" s="53" t="n">
        <v>0</v>
      </c>
      <c r="E523" s="53" t="n">
        <v>0</v>
      </c>
    </row>
    <row r="524" customFormat="false" ht="12" hidden="false" customHeight="true" outlineLevel="0" collapsed="false">
      <c r="A524" s="99" t="n">
        <v>37195</v>
      </c>
      <c r="B524" s="100" t="s">
        <v>40</v>
      </c>
      <c r="C524" s="53" t="n">
        <v>0</v>
      </c>
      <c r="D524" s="53" t="n">
        <v>0</v>
      </c>
      <c r="E524" s="53" t="n">
        <v>0</v>
      </c>
    </row>
    <row r="525" customFormat="false" ht="12" hidden="false" customHeight="true" outlineLevel="0" collapsed="false">
      <c r="A525" s="99" t="n">
        <v>37196</v>
      </c>
      <c r="B525" s="100" t="s">
        <v>40</v>
      </c>
      <c r="C525" s="53" t="n">
        <v>0</v>
      </c>
      <c r="D525" s="53" t="n">
        <v>0</v>
      </c>
      <c r="E525" s="53" t="n">
        <v>0</v>
      </c>
    </row>
    <row r="526" customFormat="false" ht="12" hidden="false" customHeight="true" outlineLevel="0" collapsed="false">
      <c r="A526" s="99" t="n">
        <v>37197</v>
      </c>
      <c r="B526" s="100" t="s">
        <v>40</v>
      </c>
      <c r="C526" s="53" t="n">
        <v>0</v>
      </c>
      <c r="D526" s="53" t="n">
        <v>0</v>
      </c>
      <c r="E526" s="53" t="n">
        <v>0</v>
      </c>
    </row>
    <row r="527" customFormat="false" ht="12" hidden="false" customHeight="true" outlineLevel="0" collapsed="false">
      <c r="A527" s="99" t="n">
        <v>37200</v>
      </c>
      <c r="B527" s="100" t="s">
        <v>40</v>
      </c>
      <c r="C527" s="53" t="n">
        <v>0</v>
      </c>
      <c r="D527" s="53" t="n">
        <v>0</v>
      </c>
      <c r="E527" s="53" t="n">
        <v>0</v>
      </c>
    </row>
    <row r="528" customFormat="false" ht="12" hidden="false" customHeight="true" outlineLevel="0" collapsed="false">
      <c r="A528" s="99" t="n">
        <v>37201</v>
      </c>
      <c r="B528" s="100" t="s">
        <v>40</v>
      </c>
      <c r="C528" s="53" t="n">
        <v>0</v>
      </c>
      <c r="D528" s="53" t="n">
        <v>0</v>
      </c>
      <c r="E528" s="53" t="n">
        <v>0</v>
      </c>
    </row>
    <row r="529" customFormat="false" ht="12" hidden="false" customHeight="true" outlineLevel="0" collapsed="false">
      <c r="A529" s="99" t="n">
        <v>37202</v>
      </c>
      <c r="B529" s="100" t="s">
        <v>40</v>
      </c>
      <c r="C529" s="53" t="n">
        <v>-47668.6874855992</v>
      </c>
      <c r="D529" s="53" t="n">
        <v>0</v>
      </c>
      <c r="E529" s="53" t="n">
        <v>280460.861479339</v>
      </c>
    </row>
    <row r="530" customFormat="false" ht="12" hidden="false" customHeight="true" outlineLevel="0" collapsed="false">
      <c r="A530" s="99" t="n">
        <v>37203</v>
      </c>
      <c r="B530" s="100" t="s">
        <v>40</v>
      </c>
      <c r="C530" s="53" t="n">
        <v>-48240.1073593399</v>
      </c>
      <c r="D530" s="53" t="n">
        <v>-55959.4843823079</v>
      </c>
      <c r="E530" s="53" t="n">
        <v>224033.458361595</v>
      </c>
    </row>
    <row r="531" customFormat="false" ht="12" hidden="false" customHeight="true" outlineLevel="0" collapsed="false">
      <c r="A531" s="99" t="n">
        <v>37204</v>
      </c>
      <c r="B531" s="100" t="s">
        <v>40</v>
      </c>
      <c r="C531" s="53" t="n">
        <v>-48239.0335160164</v>
      </c>
      <c r="D531" s="53" t="n">
        <v>0</v>
      </c>
      <c r="E531" s="53" t="n">
        <v>223907.382240552</v>
      </c>
    </row>
    <row r="532" customFormat="false" ht="12" hidden="false" customHeight="true" outlineLevel="0" collapsed="false">
      <c r="A532" s="99" t="n">
        <v>37207</v>
      </c>
      <c r="B532" s="100" t="s">
        <v>40</v>
      </c>
      <c r="C532" s="53" t="n">
        <v>-48299.3723433636</v>
      </c>
      <c r="D532" s="53" t="n">
        <v>0</v>
      </c>
      <c r="E532" s="53" t="n">
        <v>223945.454702429</v>
      </c>
    </row>
    <row r="533" customFormat="false" ht="12" hidden="false" customHeight="true" outlineLevel="0" collapsed="false">
      <c r="A533" s="99" t="n">
        <v>37208</v>
      </c>
      <c r="B533" s="100" t="s">
        <v>40</v>
      </c>
      <c r="C533" s="53" t="n">
        <v>-48278.0820495896</v>
      </c>
      <c r="D533" s="53" t="n">
        <v>0</v>
      </c>
      <c r="E533" s="53" t="n">
        <v>223672.576699283</v>
      </c>
    </row>
    <row r="534" customFormat="false" ht="12" hidden="false" customHeight="true" outlineLevel="0" collapsed="false">
      <c r="A534" s="99" t="n">
        <v>37209</v>
      </c>
      <c r="B534" s="100" t="s">
        <v>40</v>
      </c>
      <c r="C534" s="53" t="n">
        <v>-48168.5940458341</v>
      </c>
      <c r="D534" s="53" t="n">
        <v>0</v>
      </c>
      <c r="E534" s="53" t="n">
        <v>222838.242100718</v>
      </c>
    </row>
    <row r="535" customFormat="false" ht="12" hidden="false" customHeight="true" outlineLevel="0" collapsed="false">
      <c r="A535" s="99" t="n">
        <v>37210</v>
      </c>
      <c r="B535" s="100" t="s">
        <v>40</v>
      </c>
      <c r="C535" s="53" t="n">
        <v>-47358.4864069477</v>
      </c>
      <c r="D535" s="53" t="n">
        <v>55652.0336562806</v>
      </c>
      <c r="E535" s="53" t="n">
        <v>276896.057423802</v>
      </c>
    </row>
    <row r="536" customFormat="false" ht="12" hidden="false" customHeight="true" outlineLevel="0" collapsed="false">
      <c r="A536" s="99" t="n">
        <v>37211</v>
      </c>
      <c r="B536" s="100" t="s">
        <v>40</v>
      </c>
      <c r="C536" s="53" t="n">
        <v>-47309.3865579787</v>
      </c>
      <c r="D536" s="53" t="n">
        <v>0</v>
      </c>
      <c r="E536" s="53" t="n">
        <v>276397.018320314</v>
      </c>
    </row>
    <row r="537" customFormat="false" ht="12" hidden="false" customHeight="true" outlineLevel="0" collapsed="false">
      <c r="A537" s="99" t="n">
        <v>37214</v>
      </c>
      <c r="B537" s="100" t="s">
        <v>40</v>
      </c>
      <c r="C537" s="53" t="n">
        <v>0</v>
      </c>
      <c r="D537" s="53" t="n">
        <v>55318.9307008306</v>
      </c>
      <c r="E537" s="53" t="n">
        <v>332909.032847994</v>
      </c>
    </row>
    <row r="538" customFormat="false" ht="12" hidden="false" customHeight="true" outlineLevel="0" collapsed="false">
      <c r="A538" s="99" t="n">
        <v>37215</v>
      </c>
      <c r="B538" s="100" t="s">
        <v>40</v>
      </c>
      <c r="C538" s="53" t="n">
        <v>0</v>
      </c>
      <c r="D538" s="53" t="n">
        <v>0</v>
      </c>
      <c r="E538" s="53" t="n">
        <v>332701.805952708</v>
      </c>
    </row>
    <row r="539" customFormat="false" ht="12" hidden="false" customHeight="true" outlineLevel="0" collapsed="false">
      <c r="A539" s="99" t="n">
        <v>37216</v>
      </c>
      <c r="B539" s="100" t="s">
        <v>40</v>
      </c>
      <c r="C539" s="53" t="n">
        <v>0</v>
      </c>
      <c r="D539" s="53" t="n">
        <v>0</v>
      </c>
      <c r="E539" s="53" t="n">
        <v>331934.394602613</v>
      </c>
    </row>
    <row r="540" customFormat="false" ht="12" hidden="false" customHeight="true" outlineLevel="0" collapsed="false">
      <c r="A540" s="99" t="n">
        <v>37217</v>
      </c>
      <c r="B540" s="100" t="s">
        <v>40</v>
      </c>
      <c r="C540" s="53" t="n">
        <v>0</v>
      </c>
      <c r="D540" s="53" t="n">
        <v>0</v>
      </c>
      <c r="E540" s="53" t="n">
        <v>331934.394602613</v>
      </c>
    </row>
    <row r="541" customFormat="false" ht="12" hidden="false" customHeight="true" outlineLevel="0" collapsed="false">
      <c r="A541" s="99" t="n">
        <v>37218</v>
      </c>
      <c r="B541" s="100" t="s">
        <v>40</v>
      </c>
      <c r="C541" s="53" t="n">
        <v>0</v>
      </c>
      <c r="D541" s="53" t="n">
        <v>0</v>
      </c>
      <c r="E541" s="53" t="n">
        <v>331934.394602613</v>
      </c>
    </row>
    <row r="542" customFormat="false" ht="12" hidden="false" customHeight="true" outlineLevel="0" collapsed="false">
      <c r="A542" s="99" t="n">
        <v>37221</v>
      </c>
      <c r="B542" s="100" t="s">
        <v>40</v>
      </c>
      <c r="C542" s="53" t="n">
        <v>0</v>
      </c>
      <c r="D542" s="53" t="n">
        <v>-4.3E-010</v>
      </c>
      <c r="E542" s="53" t="n">
        <v>331304.900111817</v>
      </c>
    </row>
    <row r="543" customFormat="false" ht="12" hidden="false" customHeight="true" outlineLevel="0" collapsed="false">
      <c r="A543" s="99" t="n">
        <v>37222</v>
      </c>
      <c r="B543" s="100" t="s">
        <v>40</v>
      </c>
      <c r="C543" s="53" t="n">
        <v>0</v>
      </c>
      <c r="D543" s="53" t="n">
        <v>0</v>
      </c>
      <c r="E543" s="53" t="n">
        <v>332129.070163061</v>
      </c>
    </row>
    <row r="544" customFormat="false" ht="12" hidden="false" customHeight="true" outlineLevel="0" collapsed="false">
      <c r="A544" s="99" t="n">
        <v>37223</v>
      </c>
      <c r="B544" s="100" t="s">
        <v>40</v>
      </c>
      <c r="C544" s="53" t="n">
        <v>0</v>
      </c>
      <c r="D544" s="53" t="n">
        <v>0</v>
      </c>
      <c r="E544" s="53" t="n">
        <v>332118.988733269</v>
      </c>
    </row>
    <row r="545" customFormat="false" ht="12" hidden="false" customHeight="true" outlineLevel="0" collapsed="false">
      <c r="A545" s="99" t="n">
        <v>37224</v>
      </c>
      <c r="B545" s="100" t="s">
        <v>40</v>
      </c>
      <c r="C545" s="53" t="n">
        <v>0</v>
      </c>
      <c r="D545" s="53" t="n">
        <v>-3.8E-010</v>
      </c>
      <c r="E545" s="53" t="n">
        <v>333141.861332001</v>
      </c>
    </row>
    <row r="546" customFormat="false" ht="12" hidden="false" customHeight="true" outlineLevel="0" collapsed="false">
      <c r="A546" s="99" t="n">
        <v>37225</v>
      </c>
      <c r="B546" s="100" t="s">
        <v>40</v>
      </c>
      <c r="C546" s="53" t="n">
        <v>0</v>
      </c>
      <c r="D546" s="53" t="n">
        <v>0</v>
      </c>
      <c r="E546" s="53" t="n">
        <v>333169.716197331</v>
      </c>
    </row>
    <row r="547" customFormat="false" ht="12" hidden="false" customHeight="true" outlineLevel="0" collapsed="false">
      <c r="A547" s="99" t="n">
        <v>37228</v>
      </c>
      <c r="B547" s="100" t="s">
        <v>40</v>
      </c>
      <c r="C547" s="53" t="n">
        <v>0</v>
      </c>
      <c r="D547" s="53" t="n">
        <v>0</v>
      </c>
      <c r="E547" s="53" t="n">
        <v>0</v>
      </c>
    </row>
    <row r="548" customFormat="false" ht="12" hidden="false" customHeight="true" outlineLevel="0" collapsed="false">
      <c r="A548" s="99" t="n">
        <v>37229</v>
      </c>
      <c r="B548" s="100" t="s">
        <v>40</v>
      </c>
      <c r="C548" s="53" t="n">
        <v>0</v>
      </c>
      <c r="D548" s="53" t="n">
        <v>0</v>
      </c>
      <c r="E548" s="53" t="n">
        <v>0</v>
      </c>
    </row>
    <row r="549" customFormat="false" ht="12" hidden="false" customHeight="true" outlineLevel="0" collapsed="false">
      <c r="A549" s="99" t="n">
        <v>37230</v>
      </c>
      <c r="B549" s="100" t="s">
        <v>40</v>
      </c>
      <c r="C549" s="53" t="n">
        <v>0</v>
      </c>
      <c r="D549" s="53" t="n">
        <v>0</v>
      </c>
      <c r="E549" s="53" t="n">
        <v>0</v>
      </c>
    </row>
    <row r="550" customFormat="false" ht="12" hidden="false" customHeight="true" outlineLevel="0" collapsed="false">
      <c r="A550" s="99" t="n">
        <v>37231</v>
      </c>
      <c r="B550" s="100" t="s">
        <v>40</v>
      </c>
      <c r="C550" s="53" t="n">
        <v>0</v>
      </c>
      <c r="D550" s="53" t="n">
        <v>0</v>
      </c>
      <c r="E550" s="53" t="n">
        <v>331991.289690734</v>
      </c>
    </row>
    <row r="551" customFormat="false" ht="12" hidden="false" customHeight="true" outlineLevel="0" collapsed="false">
      <c r="A551" s="99" t="n">
        <v>37232</v>
      </c>
      <c r="B551" s="100" t="s">
        <v>40</v>
      </c>
      <c r="C551" s="53" t="n">
        <v>0</v>
      </c>
      <c r="D551" s="53" t="n">
        <v>0</v>
      </c>
      <c r="E551" s="53" t="n">
        <v>332231.462111692</v>
      </c>
    </row>
    <row r="552" customFormat="false" ht="12" hidden="false" customHeight="true" outlineLevel="0" collapsed="false">
      <c r="A552" s="99" t="n">
        <v>37235</v>
      </c>
      <c r="B552" s="100" t="s">
        <v>40</v>
      </c>
      <c r="C552" s="53" t="n">
        <v>0</v>
      </c>
      <c r="D552" s="53" t="n">
        <v>2E-011</v>
      </c>
      <c r="E552" s="53" t="n">
        <v>332934.761877094</v>
      </c>
    </row>
    <row r="553" customFormat="false" ht="12" hidden="false" customHeight="true" outlineLevel="0" collapsed="false">
      <c r="A553" s="99" t="n">
        <v>37236</v>
      </c>
      <c r="B553" s="100" t="s">
        <v>40</v>
      </c>
      <c r="C553" s="53" t="n">
        <v>0</v>
      </c>
      <c r="D553" s="53" t="n">
        <v>0</v>
      </c>
      <c r="E553" s="53" t="n">
        <v>333496.85781603</v>
      </c>
    </row>
    <row r="554" customFormat="false" ht="12" hidden="false" customHeight="true" outlineLevel="0" collapsed="false">
      <c r="A554" s="99" t="n">
        <v>37237</v>
      </c>
      <c r="B554" s="100" t="s">
        <v>40</v>
      </c>
      <c r="C554" s="53" t="n">
        <v>0</v>
      </c>
      <c r="D554" s="53" t="n">
        <v>0</v>
      </c>
      <c r="E554" s="53" t="n">
        <v>333776.710434386</v>
      </c>
    </row>
    <row r="555" customFormat="false" ht="12" hidden="false" customHeight="true" outlineLevel="0" collapsed="false">
      <c r="A555" s="99" t="n">
        <v>37238</v>
      </c>
      <c r="B555" s="100" t="s">
        <v>40</v>
      </c>
      <c r="C555" s="53" t="n">
        <v>0</v>
      </c>
      <c r="D555" s="53" t="n">
        <v>0</v>
      </c>
      <c r="E555" s="53" t="n">
        <v>333137.452584734</v>
      </c>
    </row>
    <row r="556" customFormat="false" ht="12" hidden="false" customHeight="true" outlineLevel="0" collapsed="false">
      <c r="A556" s="99" t="n">
        <v>36893</v>
      </c>
      <c r="B556" s="100" t="s">
        <v>41</v>
      </c>
      <c r="C556" s="53" t="n">
        <v>-16041656.1425066</v>
      </c>
      <c r="D556" s="53" t="n">
        <v>-40172000.8902116</v>
      </c>
      <c r="E556" s="53" t="n">
        <v>124969892.010878</v>
      </c>
    </row>
    <row r="557" customFormat="false" ht="12" hidden="false" customHeight="true" outlineLevel="0" collapsed="false">
      <c r="A557" s="99" t="n">
        <v>36894</v>
      </c>
      <c r="B557" s="100" t="s">
        <v>41</v>
      </c>
      <c r="C557" s="53" t="n">
        <v>-14133260.4483729</v>
      </c>
      <c r="D557" s="53" t="n">
        <v>919059.437833417</v>
      </c>
      <c r="E557" s="53" t="n">
        <v>114571422.653958</v>
      </c>
    </row>
    <row r="558" customFormat="false" ht="12" hidden="false" customHeight="true" outlineLevel="0" collapsed="false">
      <c r="A558" s="99" t="n">
        <v>36895</v>
      </c>
      <c r="B558" s="100" t="s">
        <v>41</v>
      </c>
      <c r="C558" s="53" t="n">
        <v>-17018671.0585443</v>
      </c>
      <c r="D558" s="53" t="n">
        <v>27781050.798965</v>
      </c>
      <c r="E558" s="53" t="n">
        <v>146051408.875248</v>
      </c>
    </row>
    <row r="559" customFormat="false" ht="12" hidden="false" customHeight="true" outlineLevel="0" collapsed="false">
      <c r="A559" s="99" t="n">
        <v>36896</v>
      </c>
      <c r="B559" s="100" t="s">
        <v>41</v>
      </c>
      <c r="C559" s="53" t="n">
        <v>-22999363.384199</v>
      </c>
      <c r="D559" s="53" t="n">
        <v>14578772.7596939</v>
      </c>
      <c r="E559" s="53" t="n">
        <v>127585010.136748</v>
      </c>
    </row>
    <row r="560" customFormat="false" ht="12" hidden="false" customHeight="true" outlineLevel="0" collapsed="false">
      <c r="A560" s="99" t="n">
        <v>36899</v>
      </c>
      <c r="B560" s="100" t="s">
        <v>41</v>
      </c>
      <c r="C560" s="53" t="n">
        <v>-24763755.4761982</v>
      </c>
      <c r="D560" s="53" t="n">
        <v>15107132.1973367</v>
      </c>
      <c r="E560" s="53" t="n">
        <v>144178090.523594</v>
      </c>
    </row>
    <row r="561" customFormat="false" ht="12" hidden="false" customHeight="true" outlineLevel="0" collapsed="false">
      <c r="A561" s="99" t="n">
        <v>36900</v>
      </c>
      <c r="B561" s="100" t="s">
        <v>41</v>
      </c>
      <c r="C561" s="53" t="n">
        <v>-24249550.3531401</v>
      </c>
      <c r="D561" s="53" t="n">
        <v>12884051.8507618</v>
      </c>
      <c r="E561" s="53" t="n">
        <v>152986954.121428</v>
      </c>
    </row>
    <row r="562" customFormat="false" ht="12" hidden="false" customHeight="true" outlineLevel="0" collapsed="false">
      <c r="A562" s="99" t="n">
        <v>36901</v>
      </c>
      <c r="B562" s="100" t="s">
        <v>41</v>
      </c>
      <c r="C562" s="53" t="n">
        <v>-25063341.2343488</v>
      </c>
      <c r="D562" s="53" t="n">
        <v>10217577.3643347</v>
      </c>
      <c r="E562" s="53" t="n">
        <v>161433514.059186</v>
      </c>
    </row>
    <row r="563" customFormat="false" ht="12" hidden="false" customHeight="true" outlineLevel="0" collapsed="false">
      <c r="A563" s="99" t="n">
        <v>36902</v>
      </c>
      <c r="B563" s="100" t="s">
        <v>41</v>
      </c>
      <c r="C563" s="53" t="n">
        <v>-23847615.3366568</v>
      </c>
      <c r="D563" s="53" t="n">
        <v>-6655449.06850212</v>
      </c>
      <c r="E563" s="53" t="n">
        <v>157558228.954065</v>
      </c>
    </row>
    <row r="564" customFormat="false" ht="12" hidden="false" customHeight="true" outlineLevel="0" collapsed="false">
      <c r="A564" s="99" t="n">
        <v>36903</v>
      </c>
      <c r="B564" s="100" t="s">
        <v>41</v>
      </c>
      <c r="C564" s="53" t="n">
        <v>-36008855.2062866</v>
      </c>
      <c r="D564" s="53" t="n">
        <v>6309599.82829594</v>
      </c>
      <c r="E564" s="53" t="n">
        <v>159776151.339727</v>
      </c>
    </row>
    <row r="565" customFormat="false" ht="12" hidden="false" customHeight="true" outlineLevel="0" collapsed="false">
      <c r="A565" s="99" t="n">
        <v>36906</v>
      </c>
      <c r="B565" s="100" t="s">
        <v>41</v>
      </c>
      <c r="C565" s="53" t="n">
        <v>0</v>
      </c>
      <c r="D565" s="53" t="n">
        <v>0</v>
      </c>
      <c r="E565" s="53" t="n">
        <v>0</v>
      </c>
    </row>
    <row r="566" customFormat="false" ht="12" hidden="false" customHeight="true" outlineLevel="0" collapsed="false">
      <c r="A566" s="99" t="n">
        <v>36907</v>
      </c>
      <c r="B566" s="100" t="s">
        <v>41</v>
      </c>
      <c r="C566" s="53" t="n">
        <v>-34784396.7946123</v>
      </c>
      <c r="D566" s="53" t="n">
        <v>-6484267.46727952</v>
      </c>
      <c r="E566" s="53" t="n">
        <v>148377113.240902</v>
      </c>
    </row>
    <row r="567" customFormat="false" ht="12" hidden="false" customHeight="true" outlineLevel="0" collapsed="false">
      <c r="A567" s="99" t="n">
        <v>36908</v>
      </c>
      <c r="B567" s="100" t="s">
        <v>41</v>
      </c>
      <c r="C567" s="53" t="n">
        <v>-32702023.069092</v>
      </c>
      <c r="D567" s="53" t="n">
        <v>-30070390.4824526</v>
      </c>
      <c r="E567" s="53" t="n">
        <v>103926421.480126</v>
      </c>
    </row>
    <row r="568" customFormat="false" ht="12" hidden="false" customHeight="true" outlineLevel="0" collapsed="false">
      <c r="A568" s="99" t="n">
        <v>36909</v>
      </c>
      <c r="B568" s="100" t="s">
        <v>41</v>
      </c>
      <c r="C568" s="53" t="n">
        <v>-30455864.5525241</v>
      </c>
      <c r="D568" s="53" t="n">
        <v>6877523.48107011</v>
      </c>
      <c r="E568" s="53" t="n">
        <v>109821171.364449</v>
      </c>
    </row>
    <row r="569" customFormat="false" ht="12" hidden="false" customHeight="true" outlineLevel="0" collapsed="false">
      <c r="A569" s="99" t="n">
        <v>36910</v>
      </c>
      <c r="B569" s="100" t="s">
        <v>41</v>
      </c>
      <c r="C569" s="53" t="n">
        <v>-30391124.2394268</v>
      </c>
      <c r="D569" s="53" t="n">
        <v>-472296.043673721</v>
      </c>
      <c r="E569" s="53" t="n">
        <v>110099372.863696</v>
      </c>
    </row>
    <row r="570" customFormat="false" ht="12" hidden="false" customHeight="true" outlineLevel="0" collapsed="false">
      <c r="A570" s="99" t="n">
        <v>36913</v>
      </c>
      <c r="B570" s="100" t="s">
        <v>41</v>
      </c>
      <c r="C570" s="53" t="n">
        <v>-31571711.2246014</v>
      </c>
      <c r="D570" s="53" t="n">
        <v>-6281347.27838637</v>
      </c>
      <c r="E570" s="53" t="n">
        <v>102001459.471673</v>
      </c>
    </row>
    <row r="571" customFormat="false" ht="12" hidden="false" customHeight="true" outlineLevel="0" collapsed="false">
      <c r="A571" s="99" t="n">
        <v>36914</v>
      </c>
      <c r="B571" s="100" t="s">
        <v>41</v>
      </c>
      <c r="C571" s="53" t="n">
        <v>-32608395.12576</v>
      </c>
      <c r="D571" s="53" t="n">
        <v>-22554114.6388448</v>
      </c>
      <c r="E571" s="53" t="n">
        <v>80245910.189544</v>
      </c>
    </row>
    <row r="572" customFormat="false" ht="12" hidden="false" customHeight="true" outlineLevel="0" collapsed="false">
      <c r="A572" s="99" t="n">
        <v>36915</v>
      </c>
      <c r="B572" s="100" t="s">
        <v>41</v>
      </c>
      <c r="C572" s="53" t="n">
        <v>-31306548.2714968</v>
      </c>
      <c r="D572" s="53" t="n">
        <v>-424244.919539495</v>
      </c>
      <c r="E572" s="53" t="n">
        <v>78706817.4196892</v>
      </c>
    </row>
    <row r="573" customFormat="false" ht="12" hidden="false" customHeight="true" outlineLevel="0" collapsed="false">
      <c r="A573" s="99" t="n">
        <v>36916</v>
      </c>
      <c r="B573" s="100" t="s">
        <v>41</v>
      </c>
      <c r="C573" s="53" t="n">
        <v>-31902594.8268325</v>
      </c>
      <c r="D573" s="53" t="n">
        <v>10035910.5220309</v>
      </c>
      <c r="E573" s="53" t="n">
        <v>86824579.7729706</v>
      </c>
    </row>
    <row r="574" customFormat="false" ht="12" hidden="false" customHeight="true" outlineLevel="0" collapsed="false">
      <c r="A574" s="99" t="n">
        <v>36917</v>
      </c>
      <c r="B574" s="100" t="s">
        <v>41</v>
      </c>
      <c r="C574" s="53" t="n">
        <v>-30925319.669339</v>
      </c>
      <c r="D574" s="53" t="n">
        <v>2524711.44656615</v>
      </c>
      <c r="E574" s="53" t="n">
        <v>87537093.4826619</v>
      </c>
    </row>
    <row r="575" customFormat="false" ht="12" hidden="false" customHeight="true" outlineLevel="0" collapsed="false">
      <c r="A575" s="99" t="n">
        <v>36920</v>
      </c>
      <c r="B575" s="100" t="s">
        <v>41</v>
      </c>
      <c r="C575" s="53" t="n">
        <v>-23439708.6031138</v>
      </c>
      <c r="D575" s="53" t="n">
        <v>-16143548.817287</v>
      </c>
      <c r="E575" s="53" t="n">
        <v>75711079.3206574</v>
      </c>
    </row>
    <row r="576" customFormat="false" ht="12" hidden="false" customHeight="true" outlineLevel="0" collapsed="false">
      <c r="A576" s="99" t="n">
        <v>36921</v>
      </c>
      <c r="B576" s="100" t="s">
        <v>41</v>
      </c>
      <c r="C576" s="53" t="n">
        <v>-24849664.6298307</v>
      </c>
      <c r="D576" s="53" t="n">
        <v>138977.591669335</v>
      </c>
      <c r="E576" s="53" t="n">
        <v>59414148.9137514</v>
      </c>
    </row>
    <row r="577" customFormat="false" ht="12" hidden="false" customHeight="true" outlineLevel="0" collapsed="false">
      <c r="A577" s="99" t="n">
        <v>36922</v>
      </c>
      <c r="B577" s="100" t="s">
        <v>41</v>
      </c>
      <c r="C577" s="53" t="n">
        <v>-24152045.2374479</v>
      </c>
      <c r="D577" s="53" t="n">
        <v>1909011.09583038</v>
      </c>
      <c r="E577" s="53" t="n">
        <v>56920959.2605554</v>
      </c>
    </row>
    <row r="578" customFormat="false" ht="12" hidden="false" customHeight="true" outlineLevel="0" collapsed="false">
      <c r="A578" s="99" t="n">
        <v>36923</v>
      </c>
      <c r="B578" s="100" t="s">
        <v>41</v>
      </c>
      <c r="C578" s="53" t="n">
        <v>-25378285.7819108</v>
      </c>
      <c r="D578" s="53" t="n">
        <v>11621533.3468202</v>
      </c>
      <c r="E578" s="53" t="n">
        <v>67981961.0773914</v>
      </c>
    </row>
    <row r="579" customFormat="false" ht="12" hidden="false" customHeight="true" outlineLevel="0" collapsed="false">
      <c r="A579" s="99" t="n">
        <v>36924</v>
      </c>
      <c r="B579" s="100" t="s">
        <v>41</v>
      </c>
      <c r="C579" s="53" t="n">
        <v>-26992035.5775411</v>
      </c>
      <c r="D579" s="53" t="n">
        <v>16897882.2282891</v>
      </c>
      <c r="E579" s="53" t="n">
        <v>84103106.028417</v>
      </c>
    </row>
    <row r="580" customFormat="false" ht="12" hidden="false" customHeight="true" outlineLevel="0" collapsed="false">
      <c r="A580" s="99" t="n">
        <v>36927</v>
      </c>
      <c r="B580" s="100" t="s">
        <v>41</v>
      </c>
      <c r="C580" s="53" t="n">
        <v>-26359852.4585228</v>
      </c>
      <c r="D580" s="53" t="n">
        <v>-19560489.6972131</v>
      </c>
      <c r="E580" s="53" t="n">
        <v>64923573.6115751</v>
      </c>
    </row>
    <row r="581" customFormat="false" ht="12" hidden="false" customHeight="true" outlineLevel="0" collapsed="false">
      <c r="A581" s="99" t="n">
        <v>36928</v>
      </c>
      <c r="B581" s="100" t="s">
        <v>41</v>
      </c>
      <c r="C581" s="53" t="n">
        <v>-24391700.9573109</v>
      </c>
      <c r="D581" s="53" t="n">
        <v>56941.6331124103</v>
      </c>
      <c r="E581" s="53" t="n">
        <v>62406304.7485537</v>
      </c>
    </row>
    <row r="582" customFormat="false" ht="12" hidden="false" customHeight="true" outlineLevel="0" collapsed="false">
      <c r="A582" s="99" t="n">
        <v>36929</v>
      </c>
      <c r="B582" s="100" t="s">
        <v>41</v>
      </c>
      <c r="C582" s="53" t="n">
        <v>-25985757.6335593</v>
      </c>
      <c r="D582" s="53" t="n">
        <v>14401190.605469</v>
      </c>
      <c r="E582" s="53" t="n">
        <v>76788459.2165453</v>
      </c>
    </row>
    <row r="583" customFormat="false" ht="12" hidden="false" customHeight="true" outlineLevel="0" collapsed="false">
      <c r="A583" s="99" t="n">
        <v>36930</v>
      </c>
      <c r="B583" s="100" t="s">
        <v>41</v>
      </c>
      <c r="C583" s="53" t="n">
        <v>-26499412.9004345</v>
      </c>
      <c r="D583" s="53" t="n">
        <v>-1258895.75157085</v>
      </c>
      <c r="E583" s="53" t="n">
        <v>83495380.0696838</v>
      </c>
    </row>
    <row r="584" customFormat="false" ht="12" hidden="false" customHeight="true" outlineLevel="0" collapsed="false">
      <c r="A584" s="99" t="n">
        <v>36931</v>
      </c>
      <c r="B584" s="100" t="s">
        <v>41</v>
      </c>
      <c r="C584" s="53" t="n">
        <v>-26924586.6279404</v>
      </c>
      <c r="D584" s="53" t="n">
        <v>5740143.97340391</v>
      </c>
      <c r="E584" s="53" t="n">
        <v>84483432.432184</v>
      </c>
    </row>
    <row r="585" customFormat="false" ht="12" hidden="false" customHeight="true" outlineLevel="0" collapsed="false">
      <c r="A585" s="99" t="n">
        <v>36934</v>
      </c>
      <c r="B585" s="100" t="s">
        <v>41</v>
      </c>
      <c r="C585" s="53" t="n">
        <v>-26277970.0821104</v>
      </c>
      <c r="D585" s="53" t="n">
        <v>-10758019.4783787</v>
      </c>
      <c r="E585" s="53" t="n">
        <v>73174137.8975436</v>
      </c>
    </row>
    <row r="586" customFormat="false" ht="12" hidden="false" customHeight="true" outlineLevel="0" collapsed="false">
      <c r="A586" s="99" t="n">
        <v>36935</v>
      </c>
      <c r="B586" s="100" t="s">
        <v>41</v>
      </c>
      <c r="C586" s="53" t="n">
        <v>-26888836.7033571</v>
      </c>
      <c r="D586" s="53" t="n">
        <v>3662454.42107592</v>
      </c>
      <c r="E586" s="53" t="n">
        <v>76250384.525822</v>
      </c>
    </row>
    <row r="587" customFormat="false" ht="12" hidden="false" customHeight="true" outlineLevel="0" collapsed="false">
      <c r="A587" s="99" t="n">
        <v>36936</v>
      </c>
      <c r="B587" s="100" t="s">
        <v>41</v>
      </c>
      <c r="C587" s="53" t="n">
        <v>-29314000.6583793</v>
      </c>
      <c r="D587" s="53" t="n">
        <v>-2188388.5328881</v>
      </c>
      <c r="E587" s="53" t="n">
        <v>73757396.1355939</v>
      </c>
    </row>
    <row r="588" customFormat="false" ht="12" hidden="false" customHeight="true" outlineLevel="0" collapsed="false">
      <c r="A588" s="99" t="n">
        <v>36937</v>
      </c>
      <c r="B588" s="100" t="s">
        <v>41</v>
      </c>
      <c r="C588" s="53" t="n">
        <v>-22200848.0358632</v>
      </c>
      <c r="D588" s="53" t="n">
        <v>-2634070.96015385</v>
      </c>
      <c r="E588" s="53" t="n">
        <v>57628286.6225749</v>
      </c>
    </row>
    <row r="589" customFormat="false" ht="12" hidden="false" customHeight="true" outlineLevel="0" collapsed="false">
      <c r="A589" s="99" t="n">
        <v>36938</v>
      </c>
      <c r="B589" s="100" t="s">
        <v>41</v>
      </c>
      <c r="C589" s="53" t="n">
        <v>-23463348.2943113</v>
      </c>
      <c r="D589" s="53" t="n">
        <v>1421754.70931198</v>
      </c>
      <c r="E589" s="53" t="n">
        <v>54990247.6128199</v>
      </c>
    </row>
    <row r="590" customFormat="false" ht="12" hidden="false" customHeight="true" outlineLevel="0" collapsed="false">
      <c r="A590" s="99" t="n">
        <v>36941</v>
      </c>
      <c r="B590" s="100" t="s">
        <v>41</v>
      </c>
      <c r="C590" s="53" t="n">
        <v>0</v>
      </c>
      <c r="D590" s="53" t="n">
        <v>0</v>
      </c>
      <c r="E590" s="53" t="n">
        <v>0</v>
      </c>
    </row>
    <row r="591" customFormat="false" ht="12" hidden="false" customHeight="true" outlineLevel="0" collapsed="false">
      <c r="A591" s="99" t="n">
        <v>36942</v>
      </c>
      <c r="B591" s="100" t="s">
        <v>41</v>
      </c>
      <c r="C591" s="53" t="n">
        <v>-26629037.5382626</v>
      </c>
      <c r="D591" s="53" t="n">
        <v>-4588873.60303647</v>
      </c>
      <c r="E591" s="53" t="n">
        <v>30347706.3830692</v>
      </c>
    </row>
    <row r="592" customFormat="false" ht="12" hidden="false" customHeight="true" outlineLevel="0" collapsed="false">
      <c r="A592" s="99" t="n">
        <v>36943</v>
      </c>
      <c r="B592" s="100" t="s">
        <v>41</v>
      </c>
      <c r="C592" s="53" t="n">
        <v>-16563130.8393507</v>
      </c>
      <c r="D592" s="53" t="n">
        <v>-10365039.1022044</v>
      </c>
      <c r="E592" s="53" t="n">
        <v>20365228.1641701</v>
      </c>
    </row>
    <row r="593" customFormat="false" ht="12" hidden="false" customHeight="true" outlineLevel="0" collapsed="false">
      <c r="A593" s="99" t="n">
        <v>36944</v>
      </c>
      <c r="B593" s="100" t="s">
        <v>41</v>
      </c>
      <c r="C593" s="53" t="n">
        <v>-19256022.7384203</v>
      </c>
      <c r="D593" s="53" t="n">
        <v>-3063040.48101255</v>
      </c>
      <c r="E593" s="53" t="n">
        <v>15884501.3366919</v>
      </c>
    </row>
    <row r="594" customFormat="false" ht="12" hidden="false" customHeight="true" outlineLevel="0" collapsed="false">
      <c r="A594" s="99" t="n">
        <v>36945</v>
      </c>
      <c r="B594" s="100" t="s">
        <v>41</v>
      </c>
      <c r="C594" s="53" t="n">
        <v>-21144967.8862805</v>
      </c>
      <c r="D594" s="53" t="n">
        <v>5970821.40113062</v>
      </c>
      <c r="E594" s="53" t="n">
        <v>20007191.9294815</v>
      </c>
    </row>
    <row r="595" customFormat="false" ht="12" hidden="false" customHeight="true" outlineLevel="0" collapsed="false">
      <c r="A595" s="99" t="n">
        <v>36948</v>
      </c>
      <c r="B595" s="100" t="s">
        <v>41</v>
      </c>
      <c r="C595" s="53" t="n">
        <v>-22017103.213846</v>
      </c>
      <c r="D595" s="53" t="n">
        <v>-955886.849091927</v>
      </c>
      <c r="E595" s="53" t="n">
        <v>13385549.5992732</v>
      </c>
    </row>
    <row r="596" customFormat="false" ht="12" hidden="false" customHeight="true" outlineLevel="0" collapsed="false">
      <c r="A596" s="99" t="n">
        <v>36949</v>
      </c>
      <c r="B596" s="100" t="s">
        <v>41</v>
      </c>
      <c r="C596" s="53" t="n">
        <v>-24826287.4665879</v>
      </c>
      <c r="D596" s="53" t="n">
        <v>7231638.65168501</v>
      </c>
      <c r="E596" s="53" t="n">
        <v>-8927826.18518409</v>
      </c>
    </row>
    <row r="597" customFormat="false" ht="12" hidden="false" customHeight="true" outlineLevel="0" collapsed="false">
      <c r="A597" s="99" t="n">
        <v>36950</v>
      </c>
      <c r="B597" s="100" t="s">
        <v>41</v>
      </c>
      <c r="C597" s="53" t="n">
        <v>-25030320.0946865</v>
      </c>
      <c r="D597" s="53" t="n">
        <v>-3837180.81409604</v>
      </c>
      <c r="E597" s="53" t="n">
        <v>-16626525.9648594</v>
      </c>
    </row>
    <row r="598" customFormat="false" ht="12" hidden="false" customHeight="true" outlineLevel="0" collapsed="false">
      <c r="A598" s="99" t="n">
        <v>36951</v>
      </c>
      <c r="B598" s="100" t="s">
        <v>41</v>
      </c>
      <c r="C598" s="53" t="n">
        <v>-20853882.0359215</v>
      </c>
      <c r="D598" s="53" t="n">
        <v>-9011998.11925251</v>
      </c>
      <c r="E598" s="53" t="n">
        <v>-23827789.726673</v>
      </c>
    </row>
    <row r="599" customFormat="false" ht="12" hidden="false" customHeight="true" outlineLevel="0" collapsed="false">
      <c r="A599" s="99" t="n">
        <v>36952</v>
      </c>
      <c r="B599" s="100" t="s">
        <v>41</v>
      </c>
      <c r="C599" s="53" t="n">
        <v>-20539735.4410442</v>
      </c>
      <c r="D599" s="53" t="n">
        <v>1553036.98292011</v>
      </c>
      <c r="E599" s="53" t="n">
        <v>-20330234.4656519</v>
      </c>
    </row>
    <row r="600" customFormat="false" ht="12" hidden="false" customHeight="true" outlineLevel="0" collapsed="false">
      <c r="A600" s="99" t="n">
        <v>36955</v>
      </c>
      <c r="B600" s="100" t="s">
        <v>41</v>
      </c>
      <c r="C600" s="53" t="n">
        <v>-17521513.8844113</v>
      </c>
      <c r="D600" s="53" t="n">
        <v>5602916.20037154</v>
      </c>
      <c r="E600" s="53" t="n">
        <v>-15932386.2527349</v>
      </c>
    </row>
    <row r="601" customFormat="false" ht="12" hidden="false" customHeight="true" outlineLevel="0" collapsed="false">
      <c r="A601" s="99" t="n">
        <v>36956</v>
      </c>
      <c r="B601" s="100" t="s">
        <v>41</v>
      </c>
      <c r="C601" s="53" t="n">
        <v>-17773642.8242779</v>
      </c>
      <c r="D601" s="53" t="n">
        <v>622367.57663635</v>
      </c>
      <c r="E601" s="53" t="n">
        <v>-14523602.3407601</v>
      </c>
    </row>
    <row r="602" customFormat="false" ht="12" hidden="false" customHeight="true" outlineLevel="0" collapsed="false">
      <c r="A602" s="99" t="n">
        <v>36957</v>
      </c>
      <c r="B602" s="100" t="s">
        <v>41</v>
      </c>
      <c r="C602" s="53" t="n">
        <v>-18104607.948408</v>
      </c>
      <c r="D602" s="53" t="n">
        <v>-4587754.24699094</v>
      </c>
      <c r="E602" s="53" t="n">
        <v>-34965128.0532279</v>
      </c>
    </row>
    <row r="603" customFormat="false" ht="12" hidden="false" customHeight="true" outlineLevel="0" collapsed="false">
      <c r="A603" s="99" t="n">
        <v>36958</v>
      </c>
      <c r="B603" s="100" t="s">
        <v>41</v>
      </c>
      <c r="C603" s="53" t="n">
        <v>-17518047.692969</v>
      </c>
      <c r="D603" s="53" t="n">
        <v>4191880.4483345</v>
      </c>
      <c r="E603" s="53" t="n">
        <v>-33401286.4900524</v>
      </c>
    </row>
    <row r="604" customFormat="false" ht="12" hidden="false" customHeight="true" outlineLevel="0" collapsed="false">
      <c r="A604" s="99" t="n">
        <v>36959</v>
      </c>
      <c r="B604" s="100" t="s">
        <v>41</v>
      </c>
      <c r="C604" s="53" t="n">
        <v>-11379757.8492837</v>
      </c>
      <c r="D604" s="53" t="n">
        <v>-2612196.59216365</v>
      </c>
      <c r="E604" s="53" t="n">
        <v>-32083995.5545269</v>
      </c>
    </row>
    <row r="605" customFormat="false" ht="12" hidden="false" customHeight="true" outlineLevel="0" collapsed="false">
      <c r="A605" s="99" t="n">
        <v>36962</v>
      </c>
      <c r="B605" s="100" t="s">
        <v>41</v>
      </c>
      <c r="C605" s="53" t="n">
        <v>-11273118.4867238</v>
      </c>
      <c r="D605" s="53" t="n">
        <v>-4893577.704591</v>
      </c>
      <c r="E605" s="53" t="n">
        <v>-36476019.0640541</v>
      </c>
    </row>
    <row r="606" customFormat="false" ht="12" hidden="false" customHeight="true" outlineLevel="0" collapsed="false">
      <c r="A606" s="99" t="n">
        <v>36963</v>
      </c>
      <c r="B606" s="100" t="s">
        <v>41</v>
      </c>
      <c r="C606" s="53" t="n">
        <v>-10301548.5314864</v>
      </c>
      <c r="D606" s="53" t="n">
        <v>-8919103.21471172</v>
      </c>
      <c r="E606" s="53" t="n">
        <v>-46149164.4460922</v>
      </c>
    </row>
    <row r="607" customFormat="false" ht="12" hidden="false" customHeight="true" outlineLevel="0" collapsed="false">
      <c r="A607" s="99" t="n">
        <v>36964</v>
      </c>
      <c r="B607" s="100" t="s">
        <v>41</v>
      </c>
      <c r="C607" s="53" t="n">
        <v>-9954198.8568058</v>
      </c>
      <c r="D607" s="53" t="n">
        <v>741621.316720796</v>
      </c>
      <c r="E607" s="53" t="n">
        <v>-42988972.9032112</v>
      </c>
    </row>
    <row r="608" customFormat="false" ht="12" hidden="false" customHeight="true" outlineLevel="0" collapsed="false">
      <c r="A608" s="99" t="n">
        <v>36965</v>
      </c>
      <c r="B608" s="100" t="s">
        <v>41</v>
      </c>
      <c r="C608" s="53" t="n">
        <v>-12714037.9010519</v>
      </c>
      <c r="D608" s="53" t="n">
        <v>2445762.86032026</v>
      </c>
      <c r="E608" s="53" t="n">
        <v>-40522727.0622345</v>
      </c>
    </row>
    <row r="609" customFormat="false" ht="12" hidden="false" customHeight="true" outlineLevel="0" collapsed="false">
      <c r="A609" s="99" t="n">
        <v>36966</v>
      </c>
      <c r="B609" s="100" t="s">
        <v>41</v>
      </c>
      <c r="C609" s="53" t="n">
        <v>-11744955.3255034</v>
      </c>
      <c r="D609" s="53" t="n">
        <v>3204807.49372135</v>
      </c>
      <c r="E609" s="53" t="n">
        <v>-40132949.5264564</v>
      </c>
    </row>
    <row r="610" customFormat="false" ht="12" hidden="false" customHeight="true" outlineLevel="0" collapsed="false">
      <c r="A610" s="99" t="n">
        <v>36969</v>
      </c>
      <c r="B610" s="100" t="s">
        <v>41</v>
      </c>
      <c r="C610" s="53" t="n">
        <v>-11327033.6833344</v>
      </c>
      <c r="D610" s="53" t="n">
        <v>5503995.63034815</v>
      </c>
      <c r="E610" s="53" t="n">
        <v>-38605062.5345166</v>
      </c>
    </row>
    <row r="611" customFormat="false" ht="12" hidden="false" customHeight="true" outlineLevel="0" collapsed="false">
      <c r="A611" s="99" t="n">
        <v>36970</v>
      </c>
      <c r="B611" s="100" t="s">
        <v>41</v>
      </c>
      <c r="C611" s="53" t="n">
        <v>-12875054.5986582</v>
      </c>
      <c r="D611" s="53" t="n">
        <v>8523309.17834443</v>
      </c>
      <c r="E611" s="53" t="n">
        <v>-29770760.5088753</v>
      </c>
    </row>
    <row r="612" customFormat="false" ht="12" hidden="false" customHeight="true" outlineLevel="0" collapsed="false">
      <c r="A612" s="99" t="n">
        <v>36971</v>
      </c>
      <c r="B612" s="100" t="s">
        <v>41</v>
      </c>
      <c r="C612" s="53" t="n">
        <v>-19092323.1835091</v>
      </c>
      <c r="D612" s="53" t="n">
        <v>-2398734.63041999</v>
      </c>
      <c r="E612" s="53" t="n">
        <v>-74904930.7482268</v>
      </c>
    </row>
    <row r="613" customFormat="false" ht="12" hidden="false" customHeight="true" outlineLevel="0" collapsed="false">
      <c r="A613" s="99" t="n">
        <v>36972</v>
      </c>
      <c r="B613" s="100" t="s">
        <v>41</v>
      </c>
      <c r="C613" s="53" t="n">
        <v>-19806673.4114905</v>
      </c>
      <c r="D613" s="53" t="n">
        <v>-10838423.0332901</v>
      </c>
      <c r="E613" s="53" t="n">
        <v>-66106015.4703194</v>
      </c>
    </row>
    <row r="614" customFormat="false" ht="12" hidden="false" customHeight="true" outlineLevel="0" collapsed="false">
      <c r="A614" s="99" t="n">
        <v>36973</v>
      </c>
      <c r="B614" s="100" t="s">
        <v>41</v>
      </c>
      <c r="C614" s="53" t="n">
        <v>-24713610.5384709</v>
      </c>
      <c r="D614" s="53" t="n">
        <v>-4872560.88106619</v>
      </c>
      <c r="E614" s="53" t="n">
        <v>-73905229.523766</v>
      </c>
    </row>
    <row r="615" customFormat="false" ht="12" hidden="false" customHeight="true" outlineLevel="0" collapsed="false">
      <c r="A615" s="99" t="n">
        <v>36976</v>
      </c>
      <c r="B615" s="100" t="s">
        <v>41</v>
      </c>
      <c r="C615" s="53" t="n">
        <v>-21691926.5254134</v>
      </c>
      <c r="D615" s="53" t="n">
        <v>4405817.24270933</v>
      </c>
      <c r="E615" s="53" t="n">
        <v>-74006555.9854887</v>
      </c>
    </row>
    <row r="616" customFormat="false" ht="12" hidden="false" customHeight="true" outlineLevel="0" collapsed="false">
      <c r="A616" s="99" t="n">
        <v>36977</v>
      </c>
      <c r="B616" s="100" t="s">
        <v>41</v>
      </c>
      <c r="C616" s="53" t="n">
        <v>-23128698.2427443</v>
      </c>
      <c r="D616" s="53" t="n">
        <v>-6260946.55935472</v>
      </c>
      <c r="E616" s="53" t="n">
        <v>-42877866.1405287</v>
      </c>
    </row>
    <row r="617" customFormat="false" ht="12" hidden="false" customHeight="true" outlineLevel="0" collapsed="false">
      <c r="A617" s="99" t="n">
        <v>36978</v>
      </c>
      <c r="B617" s="100" t="s">
        <v>41</v>
      </c>
      <c r="C617" s="53" t="n">
        <v>-22253422.574017</v>
      </c>
      <c r="D617" s="53" t="n">
        <v>4141138.95128109</v>
      </c>
      <c r="E617" s="53" t="n">
        <v>-23124420.5878021</v>
      </c>
    </row>
    <row r="618" customFormat="false" ht="12" hidden="false" customHeight="true" outlineLevel="0" collapsed="false">
      <c r="A618" s="99" t="n">
        <v>36979</v>
      </c>
      <c r="B618" s="100" t="s">
        <v>41</v>
      </c>
      <c r="C618" s="53" t="n">
        <v>-23723988.7055963</v>
      </c>
      <c r="D618" s="53" t="n">
        <v>-1400922.69551702</v>
      </c>
      <c r="E618" s="53" t="n">
        <v>-50934915.0033949</v>
      </c>
    </row>
    <row r="619" customFormat="false" ht="12" hidden="false" customHeight="true" outlineLevel="0" collapsed="false">
      <c r="A619" s="99" t="n">
        <v>36980</v>
      </c>
      <c r="B619" s="100" t="s">
        <v>41</v>
      </c>
      <c r="C619" s="53" t="n">
        <v>-21248174.4652857</v>
      </c>
      <c r="D619" s="53" t="n">
        <v>5804164.48203499</v>
      </c>
      <c r="E619" s="53" t="n">
        <v>-8853783.50261708</v>
      </c>
    </row>
    <row r="620" customFormat="false" ht="12" hidden="false" customHeight="true" outlineLevel="0" collapsed="false">
      <c r="A620" s="99" t="n">
        <v>36981</v>
      </c>
      <c r="B620" s="100" t="s">
        <v>41</v>
      </c>
      <c r="C620" s="53" t="n">
        <v>-25346464.9386074</v>
      </c>
      <c r="D620" s="53" t="n">
        <v>5072242.16955195</v>
      </c>
      <c r="E620" s="53" t="n">
        <v>-169780630.514654</v>
      </c>
    </row>
    <row r="621" customFormat="false" ht="12" hidden="false" customHeight="true" outlineLevel="0" collapsed="false">
      <c r="A621" s="99" t="n">
        <v>36983</v>
      </c>
      <c r="B621" s="100" t="s">
        <v>41</v>
      </c>
      <c r="C621" s="53" t="n">
        <v>-25477861.0850896</v>
      </c>
      <c r="D621" s="53" t="n">
        <v>-1134883.13229105</v>
      </c>
      <c r="E621" s="53" t="n">
        <v>-23743870.9011301</v>
      </c>
    </row>
    <row r="622" customFormat="false" ht="12" hidden="false" customHeight="true" outlineLevel="0" collapsed="false">
      <c r="A622" s="99" t="n">
        <v>36984</v>
      </c>
      <c r="B622" s="100" t="s">
        <v>41</v>
      </c>
      <c r="C622" s="53" t="n">
        <v>-22910619.9312409</v>
      </c>
      <c r="D622" s="53" t="n">
        <v>-4241902.80390928</v>
      </c>
      <c r="E622" s="53" t="n">
        <v>-246698123.916155</v>
      </c>
    </row>
    <row r="623" customFormat="false" ht="12" hidden="false" customHeight="true" outlineLevel="0" collapsed="false">
      <c r="A623" s="99" t="n">
        <v>36985</v>
      </c>
      <c r="B623" s="100" t="s">
        <v>41</v>
      </c>
      <c r="C623" s="53" t="n">
        <v>-24894761.3147696</v>
      </c>
      <c r="D623" s="53" t="n">
        <v>-366992.268211057</v>
      </c>
      <c r="E623" s="53" t="n">
        <v>-248281564.02732</v>
      </c>
    </row>
    <row r="624" customFormat="false" ht="12" hidden="false" customHeight="true" outlineLevel="0" collapsed="false">
      <c r="A624" s="99" t="n">
        <v>36986</v>
      </c>
      <c r="B624" s="100" t="s">
        <v>41</v>
      </c>
      <c r="C624" s="53" t="n">
        <v>-25960128.6590714</v>
      </c>
      <c r="D624" s="53" t="n">
        <v>3672354.06949467</v>
      </c>
      <c r="E624" s="53" t="n">
        <v>-245229326.800843</v>
      </c>
    </row>
    <row r="625" customFormat="false" ht="12" hidden="false" customHeight="true" outlineLevel="0" collapsed="false">
      <c r="A625" s="99" t="n">
        <v>36987</v>
      </c>
      <c r="B625" s="100" t="s">
        <v>41</v>
      </c>
      <c r="C625" s="53" t="n">
        <v>-27823665.56401</v>
      </c>
      <c r="D625" s="53" t="n">
        <v>-1588126.30093558</v>
      </c>
      <c r="E625" s="53" t="n">
        <v>-247221672.317074</v>
      </c>
    </row>
    <row r="626" customFormat="false" ht="12" hidden="false" customHeight="true" outlineLevel="0" collapsed="false">
      <c r="A626" s="99" t="n">
        <v>36990</v>
      </c>
      <c r="B626" s="100" t="s">
        <v>41</v>
      </c>
      <c r="C626" s="53" t="n">
        <v>-24730938.8145678</v>
      </c>
      <c r="D626" s="53" t="n">
        <v>6394545.51991242</v>
      </c>
      <c r="E626" s="53" t="n">
        <v>-235874121.881712</v>
      </c>
    </row>
    <row r="627" customFormat="false" ht="12" hidden="false" customHeight="true" outlineLevel="0" collapsed="false">
      <c r="A627" s="99" t="n">
        <v>36991</v>
      </c>
      <c r="B627" s="100" t="s">
        <v>41</v>
      </c>
      <c r="C627" s="53" t="n">
        <v>-25763218.818959</v>
      </c>
      <c r="D627" s="53" t="n">
        <v>15791862.5891065</v>
      </c>
      <c r="E627" s="53" t="n">
        <v>-217554406.709424</v>
      </c>
    </row>
    <row r="628" customFormat="false" ht="12" hidden="false" customHeight="true" outlineLevel="0" collapsed="false">
      <c r="A628" s="99" t="n">
        <v>36992</v>
      </c>
      <c r="B628" s="100" t="s">
        <v>41</v>
      </c>
      <c r="C628" s="53" t="n">
        <v>-25564593.6158171</v>
      </c>
      <c r="D628" s="53" t="n">
        <v>-2382367.6087946</v>
      </c>
      <c r="E628" s="53" t="n">
        <v>-215409277.289583</v>
      </c>
    </row>
    <row r="629" customFormat="false" ht="12" hidden="false" customHeight="true" outlineLevel="0" collapsed="false">
      <c r="A629" s="99" t="n">
        <v>36993</v>
      </c>
      <c r="B629" s="100" t="s">
        <v>41</v>
      </c>
      <c r="C629" s="53" t="n">
        <v>-25725630.2786925</v>
      </c>
      <c r="D629" s="53" t="n">
        <v>6306341.35200377</v>
      </c>
      <c r="E629" s="53" t="n">
        <v>-207509792.927512</v>
      </c>
    </row>
    <row r="630" customFormat="false" ht="12" hidden="false" customHeight="true" outlineLevel="0" collapsed="false">
      <c r="A630" s="99" t="n">
        <v>36997</v>
      </c>
      <c r="B630" s="100" t="s">
        <v>41</v>
      </c>
      <c r="C630" s="53" t="n">
        <v>-24418107.6162884</v>
      </c>
      <c r="D630" s="53" t="n">
        <v>-13711257.2177589</v>
      </c>
      <c r="E630" s="53" t="n">
        <v>-221029473.110066</v>
      </c>
    </row>
    <row r="631" customFormat="false" ht="12" hidden="false" customHeight="true" outlineLevel="0" collapsed="false">
      <c r="A631" s="99" t="n">
        <v>36998</v>
      </c>
      <c r="B631" s="100" t="s">
        <v>41</v>
      </c>
      <c r="C631" s="53" t="n">
        <v>-25463427.5911446</v>
      </c>
      <c r="D631" s="53" t="n">
        <v>-11575244.4474981</v>
      </c>
      <c r="E631" s="53" t="n">
        <v>-221923465.207554</v>
      </c>
    </row>
    <row r="632" customFormat="false" ht="12" hidden="false" customHeight="true" outlineLevel="0" collapsed="false">
      <c r="A632" s="99" t="n">
        <v>36999</v>
      </c>
      <c r="B632" s="100" t="s">
        <v>41</v>
      </c>
      <c r="C632" s="53" t="n">
        <v>-29516515.4119517</v>
      </c>
      <c r="D632" s="53" t="n">
        <v>4090102.60939604</v>
      </c>
      <c r="E632" s="53" t="n">
        <v>-217876296.32251</v>
      </c>
    </row>
    <row r="633" customFormat="false" ht="12" hidden="false" customHeight="true" outlineLevel="0" collapsed="false">
      <c r="A633" s="99" t="n">
        <v>37000</v>
      </c>
      <c r="B633" s="100" t="s">
        <v>41</v>
      </c>
      <c r="C633" s="53" t="n">
        <v>-31754132.6919094</v>
      </c>
      <c r="D633" s="53" t="n">
        <v>-3217011.59185711</v>
      </c>
      <c r="E633" s="53" t="n">
        <v>-218367490.003458</v>
      </c>
    </row>
    <row r="634" customFormat="false" ht="12" hidden="false" customHeight="true" outlineLevel="0" collapsed="false">
      <c r="A634" s="99" t="n">
        <v>37001</v>
      </c>
      <c r="B634" s="100" t="s">
        <v>41</v>
      </c>
      <c r="C634" s="53" t="n">
        <v>-31455249.9894314</v>
      </c>
      <c r="D634" s="53" t="n">
        <v>-6178777.51623261</v>
      </c>
      <c r="E634" s="53" t="n">
        <v>-222482894.115015</v>
      </c>
    </row>
    <row r="635" customFormat="false" ht="12" hidden="false" customHeight="true" outlineLevel="0" collapsed="false">
      <c r="A635" s="99" t="n">
        <v>37004</v>
      </c>
      <c r="B635" s="100" t="s">
        <v>41</v>
      </c>
      <c r="C635" s="53" t="n">
        <v>-30668142.5235233</v>
      </c>
      <c r="D635" s="53" t="n">
        <v>-294137.778725272</v>
      </c>
      <c r="E635" s="53" t="n">
        <v>-225860334.872041</v>
      </c>
    </row>
    <row r="636" customFormat="false" ht="12" hidden="false" customHeight="true" outlineLevel="0" collapsed="false">
      <c r="A636" s="99" t="n">
        <v>37005</v>
      </c>
      <c r="B636" s="100" t="s">
        <v>41</v>
      </c>
      <c r="C636" s="53" t="n">
        <v>-32459648.8257231</v>
      </c>
      <c r="D636" s="53" t="n">
        <v>2687525.07879513</v>
      </c>
      <c r="E636" s="53" t="n">
        <v>-220832197.046143</v>
      </c>
    </row>
    <row r="637" customFormat="false" ht="12" hidden="false" customHeight="true" outlineLevel="0" collapsed="false">
      <c r="A637" s="99" t="n">
        <v>37006</v>
      </c>
      <c r="B637" s="100" t="s">
        <v>41</v>
      </c>
      <c r="C637" s="53" t="n">
        <v>-32041291.7041203</v>
      </c>
      <c r="D637" s="53" t="n">
        <v>3625317.5821523</v>
      </c>
      <c r="E637" s="53" t="n">
        <v>-213180558.944349</v>
      </c>
    </row>
    <row r="638" customFormat="false" ht="12" hidden="false" customHeight="true" outlineLevel="0" collapsed="false">
      <c r="A638" s="99" t="n">
        <v>37007</v>
      </c>
      <c r="B638" s="100" t="s">
        <v>41</v>
      </c>
      <c r="C638" s="53" t="n">
        <v>-36009297.4009806</v>
      </c>
      <c r="D638" s="53" t="n">
        <v>-8567870.05408267</v>
      </c>
      <c r="E638" s="53" t="n">
        <v>-219774244.301102</v>
      </c>
    </row>
    <row r="639" customFormat="false" ht="12" hidden="false" customHeight="true" outlineLevel="0" collapsed="false">
      <c r="A639" s="99" t="n">
        <v>37008</v>
      </c>
      <c r="B639" s="100" t="s">
        <v>41</v>
      </c>
      <c r="C639" s="53" t="n">
        <v>-33680109.0982199</v>
      </c>
      <c r="D639" s="53" t="n">
        <v>2253109.90038691</v>
      </c>
      <c r="E639" s="53" t="n">
        <v>-226688862.737328</v>
      </c>
    </row>
    <row r="640" customFormat="false" ht="12" hidden="false" customHeight="true" outlineLevel="0" collapsed="false">
      <c r="A640" s="99" t="n">
        <v>37011</v>
      </c>
      <c r="B640" s="100" t="s">
        <v>41</v>
      </c>
      <c r="C640" s="53" t="n">
        <v>-33299468.5652408</v>
      </c>
      <c r="D640" s="53" t="n">
        <v>18915308.5695389</v>
      </c>
      <c r="E640" s="53" t="n">
        <v>-203167306.668107</v>
      </c>
    </row>
    <row r="641" customFormat="false" ht="12" hidden="false" customHeight="true" outlineLevel="0" collapsed="false">
      <c r="A641" s="99" t="n">
        <v>37012</v>
      </c>
      <c r="B641" s="100" t="s">
        <v>41</v>
      </c>
      <c r="C641" s="53" t="n">
        <v>-34670130.711812</v>
      </c>
      <c r="D641" s="53" t="n">
        <v>16048391.1564594</v>
      </c>
      <c r="E641" s="53" t="n">
        <v>-177648593.383242</v>
      </c>
    </row>
    <row r="642" customFormat="false" ht="12" hidden="false" customHeight="true" outlineLevel="0" collapsed="false">
      <c r="A642" s="99" t="n">
        <v>37013</v>
      </c>
      <c r="B642" s="100" t="s">
        <v>41</v>
      </c>
      <c r="C642" s="53" t="n">
        <v>-35411513.7178453</v>
      </c>
      <c r="D642" s="53" t="n">
        <v>22052967.4906895</v>
      </c>
      <c r="E642" s="53" t="n">
        <v>-148960670.296635</v>
      </c>
    </row>
    <row r="643" customFormat="false" ht="12" hidden="false" customHeight="true" outlineLevel="0" collapsed="false">
      <c r="A643" s="99" t="n">
        <v>37014</v>
      </c>
      <c r="B643" s="100" t="s">
        <v>41</v>
      </c>
      <c r="C643" s="53" t="n">
        <v>-28483356.8847196</v>
      </c>
      <c r="D643" s="53" t="n">
        <v>8961758.99573503</v>
      </c>
      <c r="E643" s="53" t="n">
        <v>-136971323.544052</v>
      </c>
    </row>
    <row r="644" customFormat="false" ht="12" hidden="false" customHeight="true" outlineLevel="0" collapsed="false">
      <c r="A644" s="99" t="n">
        <v>37015</v>
      </c>
      <c r="B644" s="100" t="s">
        <v>41</v>
      </c>
      <c r="C644" s="53" t="n">
        <v>-31028991.7774912</v>
      </c>
      <c r="D644" s="53" t="n">
        <v>-4423103.86249886</v>
      </c>
      <c r="E644" s="53" t="n">
        <v>-136489107.902573</v>
      </c>
    </row>
    <row r="645" customFormat="false" ht="12" hidden="false" customHeight="true" outlineLevel="0" collapsed="false">
      <c r="A645" s="99" t="n">
        <v>37018</v>
      </c>
      <c r="B645" s="100" t="s">
        <v>41</v>
      </c>
      <c r="C645" s="53" t="n">
        <v>-23935785.7878624</v>
      </c>
      <c r="D645" s="53" t="n">
        <v>40875316.7967004</v>
      </c>
      <c r="E645" s="53" t="n">
        <v>-84084790.3340457</v>
      </c>
    </row>
    <row r="646" customFormat="false" ht="12" hidden="false" customHeight="true" outlineLevel="0" collapsed="false">
      <c r="A646" s="99" t="n">
        <v>37019</v>
      </c>
      <c r="B646" s="100" t="s">
        <v>41</v>
      </c>
      <c r="C646" s="53" t="n">
        <v>-19690532.2730734</v>
      </c>
      <c r="D646" s="53" t="n">
        <v>-17738140.4136307</v>
      </c>
      <c r="E646" s="53" t="n">
        <v>-99698884.9763435</v>
      </c>
    </row>
    <row r="647" customFormat="false" ht="12" hidden="false" customHeight="true" outlineLevel="0" collapsed="false">
      <c r="A647" s="99" t="n">
        <v>37020</v>
      </c>
      <c r="B647" s="100" t="s">
        <v>41</v>
      </c>
      <c r="C647" s="53" t="n">
        <v>-18799775.6429131</v>
      </c>
      <c r="D647" s="53" t="n">
        <v>15582556.895768</v>
      </c>
      <c r="E647" s="53" t="n">
        <v>-73985758.0785146</v>
      </c>
    </row>
    <row r="648" customFormat="false" ht="12" hidden="false" customHeight="true" outlineLevel="0" collapsed="false">
      <c r="A648" s="99" t="n">
        <v>37021</v>
      </c>
      <c r="B648" s="100" t="s">
        <v>41</v>
      </c>
      <c r="C648" s="53" t="n">
        <v>-18566261.0932571</v>
      </c>
      <c r="D648" s="53" t="n">
        <v>-1823951.41171039</v>
      </c>
      <c r="E648" s="53" t="n">
        <v>-61616428.876606</v>
      </c>
    </row>
    <row r="649" customFormat="false" ht="12" hidden="false" customHeight="true" outlineLevel="0" collapsed="false">
      <c r="A649" s="99" t="n">
        <v>37022</v>
      </c>
      <c r="B649" s="100" t="s">
        <v>41</v>
      </c>
      <c r="C649" s="53" t="n">
        <v>-20011427.6861872</v>
      </c>
      <c r="D649" s="53" t="n">
        <v>-1930317.23693045</v>
      </c>
      <c r="E649" s="53" t="n">
        <v>-58973422.222414</v>
      </c>
    </row>
    <row r="650" customFormat="false" ht="12" hidden="false" customHeight="true" outlineLevel="0" collapsed="false">
      <c r="A650" s="99" t="n">
        <v>37025</v>
      </c>
      <c r="B650" s="100" t="s">
        <v>41</v>
      </c>
      <c r="C650" s="53" t="n">
        <v>-21327533.9788719</v>
      </c>
      <c r="D650" s="53" t="n">
        <v>2993972.64993432</v>
      </c>
      <c r="E650" s="53" t="n">
        <v>-57814086.2761494</v>
      </c>
    </row>
    <row r="651" customFormat="false" ht="12" hidden="false" customHeight="true" outlineLevel="0" collapsed="false">
      <c r="A651" s="99" t="n">
        <v>37026</v>
      </c>
      <c r="B651" s="100" t="s">
        <v>41</v>
      </c>
      <c r="C651" s="53" t="n">
        <v>-19846992.936672</v>
      </c>
      <c r="D651" s="53" t="n">
        <v>-5950671.7802034</v>
      </c>
      <c r="E651" s="53" t="n">
        <v>-63127951.6893769</v>
      </c>
    </row>
    <row r="652" customFormat="false" ht="12" hidden="false" customHeight="true" outlineLevel="0" collapsed="false">
      <c r="A652" s="99" t="n">
        <v>37027</v>
      </c>
      <c r="B652" s="100" t="s">
        <v>41</v>
      </c>
      <c r="C652" s="53" t="n">
        <v>-18963861.7292538</v>
      </c>
      <c r="D652" s="53" t="n">
        <v>7233437.03268661</v>
      </c>
      <c r="E652" s="53" t="n">
        <v>-48476169.9297602</v>
      </c>
    </row>
    <row r="653" customFormat="false" ht="12" hidden="false" customHeight="true" outlineLevel="0" collapsed="false">
      <c r="A653" s="99" t="n">
        <v>37028</v>
      </c>
      <c r="B653" s="100" t="s">
        <v>41</v>
      </c>
      <c r="C653" s="53" t="n">
        <v>-19047217.0106052</v>
      </c>
      <c r="D653" s="53" t="n">
        <v>14383250.4398709</v>
      </c>
      <c r="E653" s="53" t="n">
        <v>-31744220.9475436</v>
      </c>
    </row>
    <row r="654" customFormat="false" ht="12" hidden="false" customHeight="true" outlineLevel="0" collapsed="false">
      <c r="A654" s="99" t="n">
        <v>37029</v>
      </c>
      <c r="B654" s="100" t="s">
        <v>41</v>
      </c>
      <c r="C654" s="53" t="n">
        <v>-19905702.2278887</v>
      </c>
      <c r="D654" s="53" t="n">
        <v>408614.384238018</v>
      </c>
      <c r="E654" s="53" t="n">
        <v>-31133333.9656306</v>
      </c>
    </row>
    <row r="655" customFormat="false" ht="12" hidden="false" customHeight="true" outlineLevel="0" collapsed="false">
      <c r="A655" s="99" t="n">
        <v>37032</v>
      </c>
      <c r="B655" s="100" t="s">
        <v>41</v>
      </c>
      <c r="C655" s="53" t="n">
        <v>-16789684.1909485</v>
      </c>
      <c r="D655" s="53" t="n">
        <v>10669390.7896895</v>
      </c>
      <c r="E655" s="53" t="n">
        <v>-16577899.2819545</v>
      </c>
    </row>
    <row r="656" customFormat="false" ht="12" hidden="false" customHeight="true" outlineLevel="0" collapsed="false">
      <c r="A656" s="99" t="n">
        <v>37033</v>
      </c>
      <c r="B656" s="100" t="s">
        <v>41</v>
      </c>
      <c r="C656" s="53" t="n">
        <v>-12524241.4407131</v>
      </c>
      <c r="D656" s="53" t="n">
        <v>-13461580.7675955</v>
      </c>
      <c r="E656" s="53" t="n">
        <v>-26302030.9377066</v>
      </c>
    </row>
    <row r="657" customFormat="false" ht="12" hidden="false" customHeight="true" outlineLevel="0" collapsed="false">
      <c r="A657" s="99" t="n">
        <v>37034</v>
      </c>
      <c r="B657" s="100" t="s">
        <v>41</v>
      </c>
      <c r="C657" s="53" t="n">
        <v>-12788260.7756855</v>
      </c>
      <c r="D657" s="53" t="n">
        <v>-3883481.17389622</v>
      </c>
      <c r="E657" s="53" t="n">
        <v>-31217397.9120426</v>
      </c>
    </row>
    <row r="658" customFormat="false" ht="12" hidden="false" customHeight="true" outlineLevel="0" collapsed="false">
      <c r="A658" s="99" t="n">
        <v>37035</v>
      </c>
      <c r="B658" s="100" t="s">
        <v>41</v>
      </c>
      <c r="C658" s="53" t="n">
        <v>-17102170.3813738</v>
      </c>
      <c r="D658" s="53" t="n">
        <v>-406685.518532129</v>
      </c>
      <c r="E658" s="53" t="n">
        <v>-29708347.5506027</v>
      </c>
    </row>
    <row r="659" customFormat="false" ht="12" hidden="false" customHeight="true" outlineLevel="0" collapsed="false">
      <c r="A659" s="99" t="n">
        <v>37036</v>
      </c>
      <c r="B659" s="100" t="s">
        <v>41</v>
      </c>
      <c r="C659" s="53" t="n">
        <v>-16397803.0492571</v>
      </c>
      <c r="D659" s="53" t="n">
        <v>15237796.7177427</v>
      </c>
      <c r="E659" s="53" t="n">
        <v>-12120131.6419018</v>
      </c>
    </row>
    <row r="660" customFormat="false" ht="12" hidden="false" customHeight="true" outlineLevel="0" collapsed="false">
      <c r="A660" s="99" t="n">
        <v>37039</v>
      </c>
      <c r="B660" s="100" t="s">
        <v>41</v>
      </c>
      <c r="C660" s="53" t="n">
        <v>0</v>
      </c>
      <c r="D660" s="53" t="n">
        <v>0</v>
      </c>
      <c r="E660" s="53" t="n">
        <v>0</v>
      </c>
    </row>
    <row r="661" customFormat="false" ht="12" hidden="false" customHeight="true" outlineLevel="0" collapsed="false">
      <c r="A661" s="99" t="n">
        <v>37040</v>
      </c>
      <c r="B661" s="100" t="s">
        <v>41</v>
      </c>
      <c r="C661" s="53" t="n">
        <v>-15424142.7005979</v>
      </c>
      <c r="D661" s="53" t="n">
        <v>10143830.4462981</v>
      </c>
      <c r="E661" s="53" t="n">
        <v>11886070.2648237</v>
      </c>
    </row>
    <row r="662" customFormat="false" ht="12" hidden="false" customHeight="true" outlineLevel="0" collapsed="false">
      <c r="A662" s="99" t="n">
        <v>37041</v>
      </c>
      <c r="B662" s="100" t="s">
        <v>41</v>
      </c>
      <c r="C662" s="53" t="n">
        <v>-13251154.0462106</v>
      </c>
      <c r="D662" s="53" t="n">
        <v>21328670.267897</v>
      </c>
      <c r="E662" s="53" t="n">
        <v>30382808.2024105</v>
      </c>
    </row>
    <row r="663" customFormat="false" ht="12" hidden="false" customHeight="true" outlineLevel="0" collapsed="false">
      <c r="A663" s="99" t="n">
        <v>37042</v>
      </c>
      <c r="B663" s="100" t="s">
        <v>41</v>
      </c>
      <c r="C663" s="53" t="n">
        <v>-11933237.8149766</v>
      </c>
      <c r="D663" s="53" t="n">
        <v>4755257.20042824</v>
      </c>
      <c r="E663" s="53" t="n">
        <v>39951162.5826088</v>
      </c>
    </row>
    <row r="664" customFormat="false" ht="12" hidden="false" customHeight="true" outlineLevel="0" collapsed="false">
      <c r="A664" s="99" t="n">
        <v>37043</v>
      </c>
      <c r="B664" s="100" t="s">
        <v>41</v>
      </c>
      <c r="C664" s="53" t="n">
        <v>-12412467.1358782</v>
      </c>
      <c r="D664" s="53" t="n">
        <v>-9876562.62831337</v>
      </c>
      <c r="E664" s="53" t="n">
        <v>26659386.9631225</v>
      </c>
    </row>
    <row r="665" customFormat="false" ht="12" hidden="false" customHeight="true" outlineLevel="0" collapsed="false">
      <c r="A665" s="99" t="n">
        <v>37046</v>
      </c>
      <c r="B665" s="100" t="s">
        <v>41</v>
      </c>
      <c r="C665" s="53" t="n">
        <v>-18985769.945356</v>
      </c>
      <c r="D665" s="53" t="n">
        <v>6864803.24735151</v>
      </c>
      <c r="E665" s="53" t="n">
        <v>25328450.4188842</v>
      </c>
    </row>
    <row r="666" customFormat="false" ht="12" hidden="false" customHeight="true" outlineLevel="0" collapsed="false">
      <c r="A666" s="99" t="n">
        <v>37047</v>
      </c>
      <c r="B666" s="100" t="s">
        <v>41</v>
      </c>
      <c r="C666" s="53" t="n">
        <v>-18035948.3541674</v>
      </c>
      <c r="D666" s="53" t="n">
        <v>2266255.30014622</v>
      </c>
      <c r="E666" s="53" t="n">
        <v>31339622.777261</v>
      </c>
    </row>
    <row r="667" customFormat="false" ht="12" hidden="false" customHeight="true" outlineLevel="0" collapsed="false">
      <c r="A667" s="99" t="n">
        <v>37048</v>
      </c>
      <c r="B667" s="100" t="s">
        <v>41</v>
      </c>
      <c r="C667" s="53" t="n">
        <v>-26050661.2262488</v>
      </c>
      <c r="D667" s="53" t="n">
        <v>11961251.6645954</v>
      </c>
      <c r="E667" s="53" t="n">
        <v>48724248.0762881</v>
      </c>
    </row>
    <row r="668" customFormat="false" ht="12" hidden="false" customHeight="true" outlineLevel="0" collapsed="false">
      <c r="A668" s="99" t="n">
        <v>37049</v>
      </c>
      <c r="B668" s="100" t="s">
        <v>41</v>
      </c>
      <c r="C668" s="53" t="n">
        <v>-21866270.210415</v>
      </c>
      <c r="D668" s="53" t="n">
        <v>-3372872.69412785</v>
      </c>
      <c r="E668" s="53" t="n">
        <v>46986572.6168124</v>
      </c>
    </row>
    <row r="669" customFormat="false" ht="12" hidden="false" customHeight="true" outlineLevel="0" collapsed="false">
      <c r="A669" s="99" t="n">
        <v>37050</v>
      </c>
      <c r="B669" s="100" t="s">
        <v>41</v>
      </c>
      <c r="C669" s="53" t="n">
        <v>-21785449.1344825</v>
      </c>
      <c r="D669" s="53" t="n">
        <v>-9958390.72287788</v>
      </c>
      <c r="E669" s="53" t="n">
        <v>37447835.9794565</v>
      </c>
    </row>
    <row r="670" customFormat="false" ht="12" hidden="false" customHeight="true" outlineLevel="0" collapsed="false">
      <c r="A670" s="99" t="n">
        <v>37053</v>
      </c>
      <c r="B670" s="100" t="s">
        <v>41</v>
      </c>
      <c r="C670" s="53" t="n">
        <v>-22905441.8009351</v>
      </c>
      <c r="D670" s="53" t="n">
        <v>-14512548.6861788</v>
      </c>
      <c r="E670" s="53" t="n">
        <v>15613466.0925487</v>
      </c>
    </row>
    <row r="671" customFormat="false" ht="12" hidden="false" customHeight="true" outlineLevel="0" collapsed="false">
      <c r="A671" s="99" t="n">
        <v>37054</v>
      </c>
      <c r="B671" s="100" t="s">
        <v>41</v>
      </c>
      <c r="C671" s="53" t="n">
        <v>-20827308.0699461</v>
      </c>
      <c r="D671" s="53" t="n">
        <v>7280537.29095626</v>
      </c>
      <c r="E671" s="53" t="n">
        <v>47355398.717367</v>
      </c>
    </row>
    <row r="672" customFormat="false" ht="12" hidden="false" customHeight="true" outlineLevel="0" collapsed="false">
      <c r="A672" s="99" t="n">
        <v>37055</v>
      </c>
      <c r="B672" s="100" t="s">
        <v>41</v>
      </c>
      <c r="C672" s="53" t="n">
        <v>-21196638.849427</v>
      </c>
      <c r="D672" s="53" t="n">
        <v>29323744.917612</v>
      </c>
      <c r="E672" s="53" t="n">
        <v>68989586.8633245</v>
      </c>
    </row>
    <row r="673" customFormat="false" ht="12" hidden="false" customHeight="true" outlineLevel="0" collapsed="false">
      <c r="A673" s="99" t="n">
        <v>37056</v>
      </c>
      <c r="B673" s="100" t="s">
        <v>41</v>
      </c>
      <c r="C673" s="53" t="n">
        <v>-22617906.8787286</v>
      </c>
      <c r="D673" s="53" t="n">
        <v>18457106.8881335</v>
      </c>
      <c r="E673" s="53" t="n">
        <v>77439180.8851494</v>
      </c>
    </row>
    <row r="674" customFormat="false" ht="12" hidden="false" customHeight="true" outlineLevel="0" collapsed="false">
      <c r="A674" s="99" t="n">
        <v>37057</v>
      </c>
      <c r="B674" s="100" t="s">
        <v>41</v>
      </c>
      <c r="C674" s="53" t="n">
        <v>-16480219.6969792</v>
      </c>
      <c r="D674" s="53" t="n">
        <v>13146531.4849704</v>
      </c>
      <c r="E674" s="53" t="n">
        <v>102352504.839884</v>
      </c>
    </row>
    <row r="675" customFormat="false" ht="12" hidden="false" customHeight="true" outlineLevel="0" collapsed="false">
      <c r="A675" s="99" t="n">
        <v>37060</v>
      </c>
      <c r="B675" s="100" t="s">
        <v>41</v>
      </c>
      <c r="C675" s="53" t="n">
        <v>-14567374.7974377</v>
      </c>
      <c r="D675" s="53" t="n">
        <v>1336264.3612798</v>
      </c>
      <c r="E675" s="53" t="n">
        <v>103820975.758239</v>
      </c>
    </row>
    <row r="676" customFormat="false" ht="12" hidden="false" customHeight="true" outlineLevel="0" collapsed="false">
      <c r="A676" s="99" t="n">
        <v>37061</v>
      </c>
      <c r="B676" s="100" t="s">
        <v>41</v>
      </c>
      <c r="C676" s="53" t="n">
        <v>-12622004.0432225</v>
      </c>
      <c r="D676" s="53" t="n">
        <v>8284230.02202545</v>
      </c>
      <c r="E676" s="53" t="n">
        <v>109442754.699511</v>
      </c>
    </row>
    <row r="677" customFormat="false" ht="12" hidden="false" customHeight="true" outlineLevel="0" collapsed="false">
      <c r="A677" s="99" t="n">
        <v>37062</v>
      </c>
      <c r="B677" s="100" t="s">
        <v>41</v>
      </c>
      <c r="C677" s="53" t="n">
        <v>-14309325.3389391</v>
      </c>
      <c r="D677" s="53" t="n">
        <v>28541869.7998361</v>
      </c>
      <c r="E677" s="53" t="n">
        <v>116881228.978926</v>
      </c>
    </row>
    <row r="678" customFormat="false" ht="12" hidden="false" customHeight="true" outlineLevel="0" collapsed="false">
      <c r="A678" s="99" t="n">
        <v>37063</v>
      </c>
      <c r="B678" s="100" t="s">
        <v>41</v>
      </c>
      <c r="C678" s="53" t="n">
        <v>-16067779.9102282</v>
      </c>
      <c r="D678" s="53" t="n">
        <v>-6678503.78752301</v>
      </c>
      <c r="E678" s="53" t="n">
        <v>112991638.752668</v>
      </c>
    </row>
    <row r="679" customFormat="false" ht="12" hidden="false" customHeight="true" outlineLevel="0" collapsed="false">
      <c r="A679" s="99" t="n">
        <v>37064</v>
      </c>
      <c r="B679" s="100" t="s">
        <v>41</v>
      </c>
      <c r="C679" s="53" t="n">
        <v>-15412313.3146388</v>
      </c>
      <c r="D679" s="53" t="n">
        <v>5407655.87006996</v>
      </c>
      <c r="E679" s="53" t="n">
        <v>119731583.62964</v>
      </c>
    </row>
    <row r="680" customFormat="false" ht="12" hidden="false" customHeight="true" outlineLevel="0" collapsed="false">
      <c r="A680" s="99" t="n">
        <v>37067</v>
      </c>
      <c r="B680" s="100" t="s">
        <v>41</v>
      </c>
      <c r="C680" s="53" t="n">
        <v>-14340714.4328543</v>
      </c>
      <c r="D680" s="53" t="n">
        <v>42243434.0950734</v>
      </c>
      <c r="E680" s="53" t="n">
        <v>161847111.615088</v>
      </c>
    </row>
    <row r="681" customFormat="false" ht="12" hidden="false" customHeight="true" outlineLevel="0" collapsed="false">
      <c r="A681" s="99" t="n">
        <v>37068</v>
      </c>
      <c r="B681" s="100" t="s">
        <v>41</v>
      </c>
      <c r="C681" s="53" t="n">
        <v>-13986618.4653308</v>
      </c>
      <c r="D681" s="53" t="n">
        <v>1643475.80374756</v>
      </c>
      <c r="E681" s="53" t="n">
        <v>162004381.467838</v>
      </c>
    </row>
    <row r="682" customFormat="false" ht="12" hidden="false" customHeight="true" outlineLevel="0" collapsed="false">
      <c r="A682" s="99" t="n">
        <v>37069</v>
      </c>
      <c r="B682" s="100" t="s">
        <v>41</v>
      </c>
      <c r="C682" s="53" t="n">
        <v>-13325548.9258272</v>
      </c>
      <c r="D682" s="53" t="n">
        <v>4542829.22511786</v>
      </c>
      <c r="E682" s="53" t="n">
        <v>190772871.267012</v>
      </c>
    </row>
    <row r="683" customFormat="false" ht="12" hidden="false" customHeight="true" outlineLevel="0" collapsed="false">
      <c r="A683" s="99" t="n">
        <v>37070</v>
      </c>
      <c r="B683" s="100" t="s">
        <v>41</v>
      </c>
      <c r="C683" s="53" t="n">
        <v>-13657214.5249847</v>
      </c>
      <c r="D683" s="53" t="n">
        <v>4146588.55110423</v>
      </c>
      <c r="E683" s="53" t="n">
        <v>186846056.756967</v>
      </c>
    </row>
    <row r="684" customFormat="false" ht="12" hidden="false" customHeight="true" outlineLevel="0" collapsed="false">
      <c r="A684" s="99" t="n">
        <v>37071</v>
      </c>
      <c r="B684" s="100" t="s">
        <v>41</v>
      </c>
      <c r="C684" s="53" t="n">
        <v>-14073150.6719255</v>
      </c>
      <c r="D684" s="53" t="n">
        <v>5455474.3074272</v>
      </c>
      <c r="E684" s="53" t="n">
        <v>194868591.544912</v>
      </c>
    </row>
    <row r="685" customFormat="false" ht="12" hidden="false" customHeight="true" outlineLevel="0" collapsed="false">
      <c r="A685" s="99" t="n">
        <v>37074</v>
      </c>
      <c r="B685" s="100" t="s">
        <v>41</v>
      </c>
      <c r="C685" s="53" t="n">
        <v>-18392583.5378713</v>
      </c>
      <c r="D685" s="53" t="n">
        <v>15426715.1016969</v>
      </c>
      <c r="E685" s="53" t="n">
        <v>210864661.72631</v>
      </c>
    </row>
    <row r="686" customFormat="false" ht="12" hidden="false" customHeight="true" outlineLevel="0" collapsed="false">
      <c r="A686" s="99" t="n">
        <v>37075</v>
      </c>
      <c r="B686" s="100" t="s">
        <v>41</v>
      </c>
      <c r="C686" s="53" t="n">
        <v>-17877585.609137</v>
      </c>
      <c r="D686" s="53" t="n">
        <v>-14537216.5644963</v>
      </c>
      <c r="E686" s="53" t="n">
        <v>194944480.594965</v>
      </c>
    </row>
    <row r="687" customFormat="false" ht="12" hidden="false" customHeight="true" outlineLevel="0" collapsed="false">
      <c r="A687" s="99" t="n">
        <v>37076</v>
      </c>
      <c r="B687" s="100" t="s">
        <v>41</v>
      </c>
      <c r="C687" s="53" t="n">
        <v>0</v>
      </c>
      <c r="D687" s="53" t="n">
        <v>0</v>
      </c>
      <c r="E687" s="53" t="n">
        <v>0</v>
      </c>
    </row>
    <row r="688" customFormat="false" ht="12" hidden="false" customHeight="true" outlineLevel="0" collapsed="false">
      <c r="A688" s="99" t="n">
        <v>37077</v>
      </c>
      <c r="B688" s="100" t="s">
        <v>41</v>
      </c>
      <c r="C688" s="53" t="n">
        <v>-15799568.8053875</v>
      </c>
      <c r="D688" s="53" t="n">
        <v>-13920000.1977358</v>
      </c>
      <c r="E688" s="53" t="n">
        <v>176313675.872528</v>
      </c>
    </row>
    <row r="689" customFormat="false" ht="12" hidden="false" customHeight="true" outlineLevel="0" collapsed="false">
      <c r="A689" s="99" t="n">
        <v>37078</v>
      </c>
      <c r="B689" s="100" t="s">
        <v>41</v>
      </c>
      <c r="C689" s="53" t="n">
        <v>-17929674.0346483</v>
      </c>
      <c r="D689" s="53" t="n">
        <v>-19824614.9667029</v>
      </c>
      <c r="E689" s="53" t="n">
        <v>159402602.412578</v>
      </c>
    </row>
    <row r="690" customFormat="false" ht="12" hidden="false" customHeight="true" outlineLevel="0" collapsed="false">
      <c r="A690" s="99" t="n">
        <v>37081</v>
      </c>
      <c r="B690" s="100" t="s">
        <v>41</v>
      </c>
      <c r="C690" s="53" t="n">
        <v>-16897771.2369605</v>
      </c>
      <c r="D690" s="53" t="n">
        <v>4414903.66430673</v>
      </c>
      <c r="E690" s="53" t="n">
        <v>157382181.874752</v>
      </c>
    </row>
    <row r="691" customFormat="false" ht="12" hidden="false" customHeight="true" outlineLevel="0" collapsed="false">
      <c r="A691" s="99" t="n">
        <v>37082</v>
      </c>
      <c r="B691" s="100" t="s">
        <v>41</v>
      </c>
      <c r="C691" s="53" t="n">
        <v>-18137356.4852858</v>
      </c>
      <c r="D691" s="53" t="n">
        <v>-15233087.8595487</v>
      </c>
      <c r="E691" s="53" t="n">
        <v>137619913.686007</v>
      </c>
    </row>
    <row r="692" customFormat="false" ht="12" hidden="false" customHeight="true" outlineLevel="0" collapsed="false">
      <c r="A692" s="99" t="n">
        <v>37083</v>
      </c>
      <c r="B692" s="100" t="s">
        <v>41</v>
      </c>
      <c r="C692" s="53" t="n">
        <v>-20391917.4600871</v>
      </c>
      <c r="D692" s="53" t="n">
        <v>392882.816784827</v>
      </c>
      <c r="E692" s="53" t="n">
        <v>131934467.471075</v>
      </c>
    </row>
    <row r="693" customFormat="false" ht="12" hidden="false" customHeight="true" outlineLevel="0" collapsed="false">
      <c r="A693" s="99" t="n">
        <v>37084</v>
      </c>
      <c r="B693" s="100" t="s">
        <v>41</v>
      </c>
      <c r="C693" s="53" t="n">
        <v>-22429402.2514772</v>
      </c>
      <c r="D693" s="53" t="n">
        <v>-3662766.44944886</v>
      </c>
      <c r="E693" s="53" t="n">
        <v>119096403.067321</v>
      </c>
    </row>
    <row r="694" customFormat="false" ht="12" hidden="false" customHeight="true" outlineLevel="0" collapsed="false">
      <c r="A694" s="99" t="n">
        <v>37085</v>
      </c>
      <c r="B694" s="100" t="s">
        <v>41</v>
      </c>
      <c r="C694" s="53" t="n">
        <v>-18122397.1658297</v>
      </c>
      <c r="D694" s="53" t="n">
        <v>15135266.7239418</v>
      </c>
      <c r="E694" s="53" t="n">
        <v>129865356.052048</v>
      </c>
    </row>
    <row r="695" customFormat="false" ht="12" hidden="false" customHeight="true" outlineLevel="0" collapsed="false">
      <c r="A695" s="99" t="n">
        <v>37088</v>
      </c>
      <c r="B695" s="100" t="s">
        <v>41</v>
      </c>
      <c r="C695" s="53" t="n">
        <v>-17818669.5780952</v>
      </c>
      <c r="D695" s="53" t="n">
        <v>17162753.4597815</v>
      </c>
      <c r="E695" s="53" t="n">
        <v>142260115.604853</v>
      </c>
    </row>
    <row r="696" customFormat="false" ht="12" hidden="false" customHeight="true" outlineLevel="0" collapsed="false">
      <c r="A696" s="99" t="n">
        <v>37089</v>
      </c>
      <c r="B696" s="100" t="s">
        <v>41</v>
      </c>
      <c r="C696" s="53" t="n">
        <v>-18132646.6180038</v>
      </c>
      <c r="D696" s="53" t="n">
        <v>-5128194.33955726</v>
      </c>
      <c r="E696" s="53" t="n">
        <v>134701361.539181</v>
      </c>
    </row>
    <row r="697" customFormat="false" ht="12" hidden="false" customHeight="true" outlineLevel="0" collapsed="false">
      <c r="A697" s="99" t="n">
        <v>37090</v>
      </c>
      <c r="B697" s="100" t="s">
        <v>41</v>
      </c>
      <c r="C697" s="53" t="n">
        <v>-21016360.5333334</v>
      </c>
      <c r="D697" s="53" t="n">
        <v>1746480.80021788</v>
      </c>
      <c r="E697" s="53" t="n">
        <v>130879864.366318</v>
      </c>
    </row>
    <row r="698" customFormat="false" ht="12" hidden="false" customHeight="true" outlineLevel="0" collapsed="false">
      <c r="A698" s="99" t="n">
        <v>37091</v>
      </c>
      <c r="B698" s="100" t="s">
        <v>41</v>
      </c>
      <c r="C698" s="53" t="n">
        <v>-23739143.0875152</v>
      </c>
      <c r="D698" s="53" t="n">
        <v>5453697.03429446</v>
      </c>
      <c r="E698" s="53" t="n">
        <v>128662492.958519</v>
      </c>
    </row>
    <row r="699" customFormat="false" ht="12" hidden="false" customHeight="true" outlineLevel="0" collapsed="false">
      <c r="A699" s="99" t="n">
        <v>37092</v>
      </c>
      <c r="B699" s="100" t="s">
        <v>41</v>
      </c>
      <c r="C699" s="53" t="n">
        <v>-24101017.8341675</v>
      </c>
      <c r="D699" s="53" t="n">
        <v>474673.983676169</v>
      </c>
      <c r="E699" s="53" t="n">
        <v>122457844.583028</v>
      </c>
    </row>
    <row r="700" customFormat="false" ht="12" hidden="false" customHeight="true" outlineLevel="0" collapsed="false">
      <c r="A700" s="99" t="n">
        <v>37095</v>
      </c>
      <c r="B700" s="100" t="s">
        <v>41</v>
      </c>
      <c r="C700" s="53" t="n">
        <v>-25093002.7513998</v>
      </c>
      <c r="D700" s="53" t="n">
        <v>-6280834.19483986</v>
      </c>
      <c r="E700" s="53" t="n">
        <v>121794666.154553</v>
      </c>
    </row>
    <row r="701" customFormat="false" ht="12" hidden="false" customHeight="true" outlineLevel="0" collapsed="false">
      <c r="A701" s="99" t="n">
        <v>37096</v>
      </c>
      <c r="B701" s="100" t="s">
        <v>41</v>
      </c>
      <c r="C701" s="53" t="n">
        <v>-16776469.1783278</v>
      </c>
      <c r="D701" s="53" t="n">
        <v>-20602661.9940717</v>
      </c>
      <c r="E701" s="53" t="n">
        <v>100536176.985355</v>
      </c>
    </row>
    <row r="702" customFormat="false" ht="12" hidden="false" customHeight="true" outlineLevel="0" collapsed="false">
      <c r="A702" s="99" t="n">
        <v>37097</v>
      </c>
      <c r="B702" s="100" t="s">
        <v>41</v>
      </c>
      <c r="C702" s="53" t="n">
        <v>-21584114.7514023</v>
      </c>
      <c r="D702" s="53" t="n">
        <v>-15115209.8643841</v>
      </c>
      <c r="E702" s="53" t="n">
        <v>88332433.7940382</v>
      </c>
    </row>
    <row r="703" customFormat="false" ht="12" hidden="false" customHeight="true" outlineLevel="0" collapsed="false">
      <c r="A703" s="99" t="n">
        <v>37098</v>
      </c>
      <c r="B703" s="100" t="s">
        <v>41</v>
      </c>
      <c r="C703" s="53" t="n">
        <v>-21357794.5583232</v>
      </c>
      <c r="D703" s="53" t="n">
        <v>-17871235.0513322</v>
      </c>
      <c r="E703" s="53" t="n">
        <v>56645416.7238243</v>
      </c>
    </row>
    <row r="704" customFormat="false" ht="12" hidden="false" customHeight="true" outlineLevel="0" collapsed="false">
      <c r="A704" s="99" t="n">
        <v>37099</v>
      </c>
      <c r="B704" s="100" t="s">
        <v>41</v>
      </c>
      <c r="C704" s="53" t="n">
        <v>-16641873.4974295</v>
      </c>
      <c r="D704" s="53" t="n">
        <v>15311643.3536794</v>
      </c>
      <c r="E704" s="53" t="n">
        <v>68955729.2720317</v>
      </c>
    </row>
    <row r="705" customFormat="false" ht="12" hidden="false" customHeight="true" outlineLevel="0" collapsed="false">
      <c r="A705" s="99" t="n">
        <v>37102</v>
      </c>
      <c r="B705" s="100" t="s">
        <v>41</v>
      </c>
      <c r="C705" s="53" t="n">
        <v>-16722878.7520891</v>
      </c>
      <c r="D705" s="53" t="n">
        <v>7876723.28074943</v>
      </c>
      <c r="E705" s="53" t="n">
        <v>84351425.3667058</v>
      </c>
    </row>
    <row r="706" customFormat="false" ht="12" hidden="false" customHeight="true" outlineLevel="0" collapsed="false">
      <c r="A706" s="99" t="n">
        <v>37103</v>
      </c>
      <c r="B706" s="100" t="s">
        <v>41</v>
      </c>
      <c r="C706" s="53" t="n">
        <v>-14017400.2886604</v>
      </c>
      <c r="D706" s="53" t="n">
        <v>-7572796.47499278</v>
      </c>
      <c r="E706" s="53" t="n">
        <v>76614188.6539238</v>
      </c>
    </row>
    <row r="707" customFormat="false" ht="12" hidden="false" customHeight="true" outlineLevel="0" collapsed="false">
      <c r="A707" s="99" t="n">
        <v>37104</v>
      </c>
      <c r="B707" s="100" t="s">
        <v>41</v>
      </c>
      <c r="C707" s="53" t="n">
        <v>-13188860.1221126</v>
      </c>
      <c r="D707" s="53" t="n">
        <v>-3026931.8079229</v>
      </c>
      <c r="E707" s="53" t="n">
        <v>79580046.6328296</v>
      </c>
    </row>
    <row r="708" customFormat="false" ht="12" hidden="false" customHeight="true" outlineLevel="0" collapsed="false">
      <c r="A708" s="99" t="n">
        <v>37105</v>
      </c>
      <c r="B708" s="100" t="s">
        <v>41</v>
      </c>
      <c r="C708" s="53" t="n">
        <v>-22593966.9381786</v>
      </c>
      <c r="D708" s="53" t="n">
        <v>5853952.98982327</v>
      </c>
      <c r="E708" s="53" t="n">
        <v>78028234.6584526</v>
      </c>
    </row>
    <row r="709" customFormat="false" ht="12" hidden="false" customHeight="true" outlineLevel="0" collapsed="false">
      <c r="A709" s="99" t="n">
        <v>37106</v>
      </c>
      <c r="B709" s="100" t="s">
        <v>41</v>
      </c>
      <c r="C709" s="53" t="n">
        <v>-20969360.4236601</v>
      </c>
      <c r="D709" s="53" t="n">
        <v>11273048.5014253</v>
      </c>
      <c r="E709" s="53" t="n">
        <v>87723577.8508408</v>
      </c>
    </row>
    <row r="710" customFormat="false" ht="12" hidden="false" customHeight="true" outlineLevel="0" collapsed="false">
      <c r="A710" s="99" t="n">
        <v>37109</v>
      </c>
      <c r="B710" s="100" t="s">
        <v>41</v>
      </c>
      <c r="C710" s="53" t="n">
        <v>-18096995.1425373</v>
      </c>
      <c r="D710" s="53" t="n">
        <v>-43335617.4148422</v>
      </c>
      <c r="E710" s="53" t="n">
        <v>46579848.49961</v>
      </c>
    </row>
    <row r="711" customFormat="false" ht="12" hidden="false" customHeight="true" outlineLevel="0" collapsed="false">
      <c r="A711" s="99" t="n">
        <v>37110</v>
      </c>
      <c r="B711" s="100" t="s">
        <v>41</v>
      </c>
      <c r="C711" s="53" t="n">
        <v>-15952767.5344756</v>
      </c>
      <c r="D711" s="53" t="n">
        <v>1621751.69126005</v>
      </c>
      <c r="E711" s="53" t="n">
        <v>48854319.6321664</v>
      </c>
    </row>
    <row r="712" customFormat="false" ht="12" hidden="false" customHeight="true" outlineLevel="0" collapsed="false">
      <c r="A712" s="99" t="n">
        <v>37111</v>
      </c>
      <c r="B712" s="100" t="s">
        <v>41</v>
      </c>
      <c r="C712" s="53" t="n">
        <v>-12723307.1707109</v>
      </c>
      <c r="D712" s="53" t="n">
        <v>-4645933.67474713</v>
      </c>
      <c r="E712" s="53" t="n">
        <v>49364402.997603</v>
      </c>
    </row>
    <row r="713" customFormat="false" ht="12" hidden="false" customHeight="true" outlineLevel="0" collapsed="false">
      <c r="A713" s="99" t="n">
        <v>37112</v>
      </c>
      <c r="B713" s="100" t="s">
        <v>41</v>
      </c>
      <c r="C713" s="53" t="n">
        <v>-11093294.1436341</v>
      </c>
      <c r="D713" s="53" t="n">
        <v>-827631.871004848</v>
      </c>
      <c r="E713" s="53" t="n">
        <v>51682007.8147449</v>
      </c>
    </row>
    <row r="714" customFormat="false" ht="12" hidden="false" customHeight="true" outlineLevel="0" collapsed="false">
      <c r="A714" s="99" t="n">
        <v>37113</v>
      </c>
      <c r="B714" s="100" t="s">
        <v>41</v>
      </c>
      <c r="C714" s="53" t="n">
        <v>-12027195.4267933</v>
      </c>
      <c r="D714" s="53" t="n">
        <v>-1011487.30116811</v>
      </c>
      <c r="E714" s="53" t="n">
        <v>51769898.4150238</v>
      </c>
    </row>
    <row r="715" customFormat="false" ht="12" hidden="false" customHeight="true" outlineLevel="0" collapsed="false">
      <c r="A715" s="99" t="n">
        <v>37116</v>
      </c>
      <c r="B715" s="100" t="s">
        <v>41</v>
      </c>
      <c r="C715" s="53" t="n">
        <v>-11872796.3656157</v>
      </c>
      <c r="D715" s="53" t="n">
        <v>1871348.4953437</v>
      </c>
      <c r="E715" s="53" t="n">
        <v>46709107.4968825</v>
      </c>
    </row>
    <row r="716" customFormat="false" ht="12" hidden="false" customHeight="true" outlineLevel="0" collapsed="false">
      <c r="A716" s="99" t="n">
        <v>37117</v>
      </c>
      <c r="B716" s="100" t="s">
        <v>41</v>
      </c>
      <c r="C716" s="53" t="n">
        <v>-16854639.8784572</v>
      </c>
      <c r="D716" s="53" t="n">
        <v>3422704.82167039</v>
      </c>
      <c r="E716" s="53" t="n">
        <v>46818168.9995966</v>
      </c>
    </row>
    <row r="717" customFormat="false" ht="12" hidden="false" customHeight="true" outlineLevel="0" collapsed="false">
      <c r="A717" s="99" t="n">
        <v>37118</v>
      </c>
      <c r="B717" s="100" t="s">
        <v>41</v>
      </c>
      <c r="C717" s="53" t="n">
        <v>-22222754.9997537</v>
      </c>
      <c r="D717" s="53" t="n">
        <v>31174599.7283904</v>
      </c>
      <c r="E717" s="53" t="n">
        <v>70113525.3525464</v>
      </c>
    </row>
    <row r="718" customFormat="false" ht="12" hidden="false" customHeight="true" outlineLevel="0" collapsed="false">
      <c r="A718" s="99" t="n">
        <v>37119</v>
      </c>
      <c r="B718" s="100" t="s">
        <v>41</v>
      </c>
      <c r="C718" s="53" t="n">
        <v>-20958110.3649264</v>
      </c>
      <c r="D718" s="53" t="n">
        <v>-1249646.61799537</v>
      </c>
      <c r="E718" s="53" t="n">
        <v>63754855.7992507</v>
      </c>
    </row>
    <row r="719" customFormat="false" ht="12" hidden="false" customHeight="true" outlineLevel="0" collapsed="false">
      <c r="A719" s="99" t="n">
        <v>37120</v>
      </c>
      <c r="B719" s="100" t="s">
        <v>41</v>
      </c>
      <c r="C719" s="53" t="n">
        <v>-16594352.5078087</v>
      </c>
      <c r="D719" s="53" t="n">
        <v>-10116718.026645</v>
      </c>
      <c r="E719" s="53" t="n">
        <v>48721963.1354985</v>
      </c>
    </row>
    <row r="720" customFormat="false" ht="12" hidden="false" customHeight="true" outlineLevel="0" collapsed="false">
      <c r="A720" s="99" t="n">
        <v>37123</v>
      </c>
      <c r="B720" s="100" t="s">
        <v>41</v>
      </c>
      <c r="C720" s="53" t="n">
        <v>-12865542.0822762</v>
      </c>
      <c r="D720" s="53" t="n">
        <v>-3366386.21347578</v>
      </c>
      <c r="E720" s="53" t="n">
        <v>44550796.7738766</v>
      </c>
    </row>
    <row r="721" customFormat="false" ht="12" hidden="false" customHeight="true" outlineLevel="0" collapsed="false">
      <c r="A721" s="99" t="n">
        <v>37124</v>
      </c>
      <c r="B721" s="100" t="s">
        <v>41</v>
      </c>
      <c r="C721" s="53" t="n">
        <v>-13985586.9288059</v>
      </c>
      <c r="D721" s="53" t="n">
        <v>-952394.257464868</v>
      </c>
      <c r="E721" s="53" t="n">
        <v>38555063.3146967</v>
      </c>
    </row>
    <row r="722" customFormat="false" ht="12" hidden="false" customHeight="true" outlineLevel="0" collapsed="false">
      <c r="A722" s="99" t="n">
        <v>37125</v>
      </c>
      <c r="B722" s="100" t="s">
        <v>41</v>
      </c>
      <c r="C722" s="53" t="n">
        <v>-14236275.1767211</v>
      </c>
      <c r="D722" s="53" t="n">
        <v>1070208.69169715</v>
      </c>
      <c r="E722" s="53" t="n">
        <v>35476316.9854088</v>
      </c>
    </row>
    <row r="723" customFormat="false" ht="12" hidden="false" customHeight="true" outlineLevel="0" collapsed="false">
      <c r="A723" s="99" t="n">
        <v>37126</v>
      </c>
      <c r="B723" s="100" t="s">
        <v>41</v>
      </c>
      <c r="C723" s="53" t="n">
        <v>-15913893.9343434</v>
      </c>
      <c r="D723" s="53" t="n">
        <v>-4561104.19563836</v>
      </c>
      <c r="E723" s="53" t="n">
        <v>24091012.5320367</v>
      </c>
    </row>
    <row r="724" customFormat="false" ht="12" hidden="false" customHeight="true" outlineLevel="0" collapsed="false">
      <c r="A724" s="99" t="n">
        <v>37127</v>
      </c>
      <c r="B724" s="100" t="s">
        <v>41</v>
      </c>
      <c r="C724" s="53" t="n">
        <v>-15943444.8667239</v>
      </c>
      <c r="D724" s="53" t="n">
        <v>11819161.6975858</v>
      </c>
      <c r="E724" s="53" t="n">
        <v>28335709.4989345</v>
      </c>
    </row>
    <row r="725" customFormat="false" ht="12" hidden="false" customHeight="true" outlineLevel="0" collapsed="false">
      <c r="A725" s="99" t="n">
        <v>37130</v>
      </c>
      <c r="B725" s="100" t="s">
        <v>41</v>
      </c>
      <c r="C725" s="53" t="n">
        <v>-16260718.5434384</v>
      </c>
      <c r="D725" s="53" t="n">
        <v>10362667.6511601</v>
      </c>
      <c r="E725" s="53" t="n">
        <v>37906510.7754167</v>
      </c>
    </row>
    <row r="726" customFormat="false" ht="12" hidden="false" customHeight="true" outlineLevel="0" collapsed="false">
      <c r="A726" s="99" t="n">
        <v>37131</v>
      </c>
      <c r="B726" s="100" t="s">
        <v>41</v>
      </c>
      <c r="C726" s="53" t="n">
        <v>-16718970.6027128</v>
      </c>
      <c r="D726" s="53" t="n">
        <v>-1888373.19061233</v>
      </c>
      <c r="E726" s="53" t="n">
        <v>30110305.613265</v>
      </c>
    </row>
    <row r="727" customFormat="false" ht="12" hidden="false" customHeight="true" outlineLevel="0" collapsed="false">
      <c r="A727" s="99" t="n">
        <v>37132</v>
      </c>
      <c r="B727" s="100" t="s">
        <v>41</v>
      </c>
      <c r="C727" s="53" t="n">
        <v>-12721580.619877</v>
      </c>
      <c r="D727" s="53" t="n">
        <v>-1026268.87086443</v>
      </c>
      <c r="E727" s="53" t="n">
        <v>63429990.3679224</v>
      </c>
    </row>
    <row r="728" customFormat="false" ht="12" hidden="false" customHeight="true" outlineLevel="0" collapsed="false">
      <c r="A728" s="99" t="n">
        <v>37133</v>
      </c>
      <c r="B728" s="100" t="s">
        <v>41</v>
      </c>
      <c r="C728" s="53" t="n">
        <v>-13516981.0989739</v>
      </c>
      <c r="D728" s="53" t="n">
        <v>-1701491.98335229</v>
      </c>
      <c r="E728" s="53" t="n">
        <v>34761253.9284176</v>
      </c>
    </row>
    <row r="729" customFormat="false" ht="12" hidden="false" customHeight="true" outlineLevel="0" collapsed="false">
      <c r="A729" s="99" t="n">
        <v>37134</v>
      </c>
      <c r="B729" s="100" t="s">
        <v>41</v>
      </c>
      <c r="C729" s="53" t="n">
        <v>-15209728.755869</v>
      </c>
      <c r="D729" s="53" t="n">
        <v>-3282784.67143252</v>
      </c>
      <c r="E729" s="53" t="n">
        <v>29300828.0526736</v>
      </c>
    </row>
    <row r="730" customFormat="false" ht="12" hidden="false" customHeight="true" outlineLevel="0" collapsed="false">
      <c r="A730" s="99" t="n">
        <v>37137</v>
      </c>
      <c r="B730" s="100" t="s">
        <v>41</v>
      </c>
      <c r="C730" s="53" t="n">
        <v>0</v>
      </c>
      <c r="D730" s="53" t="n">
        <v>0</v>
      </c>
      <c r="E730" s="53" t="n">
        <v>0</v>
      </c>
    </row>
    <row r="731" customFormat="false" ht="12" hidden="false" customHeight="true" outlineLevel="0" collapsed="false">
      <c r="A731" s="99" t="n">
        <v>37138</v>
      </c>
      <c r="B731" s="100" t="s">
        <v>41</v>
      </c>
      <c r="C731" s="53" t="n">
        <v>-13342541.3546545</v>
      </c>
      <c r="D731" s="53" t="n">
        <v>-1482068.0657353</v>
      </c>
      <c r="E731" s="53" t="n">
        <v>28233627.9121907</v>
      </c>
    </row>
    <row r="732" customFormat="false" ht="12" hidden="false" customHeight="true" outlineLevel="0" collapsed="false">
      <c r="A732" s="99" t="n">
        <v>37139</v>
      </c>
      <c r="B732" s="100" t="s">
        <v>41</v>
      </c>
      <c r="C732" s="53" t="n">
        <v>-13510543.8435861</v>
      </c>
      <c r="D732" s="53" t="n">
        <v>5892361.26763059</v>
      </c>
      <c r="E732" s="53" t="n">
        <v>33909372.2942527</v>
      </c>
    </row>
    <row r="733" customFormat="false" ht="12" hidden="false" customHeight="true" outlineLevel="0" collapsed="false">
      <c r="A733" s="99" t="n">
        <v>37140</v>
      </c>
      <c r="B733" s="100" t="s">
        <v>41</v>
      </c>
      <c r="C733" s="53" t="n">
        <v>-14306871.3614338</v>
      </c>
      <c r="D733" s="53" t="n">
        <v>4711478.21773143</v>
      </c>
      <c r="E733" s="53" t="n">
        <v>42273098.239087</v>
      </c>
    </row>
    <row r="734" customFormat="false" ht="12" hidden="false" customHeight="true" outlineLevel="0" collapsed="false">
      <c r="A734" s="99" t="n">
        <v>37141</v>
      </c>
      <c r="B734" s="100" t="s">
        <v>41</v>
      </c>
      <c r="C734" s="53" t="n">
        <v>-15519632.4787197</v>
      </c>
      <c r="D734" s="53" t="n">
        <v>4609540.31264737</v>
      </c>
      <c r="E734" s="53" t="n">
        <v>44425043.711229</v>
      </c>
    </row>
    <row r="735" customFormat="false" ht="12" hidden="false" customHeight="true" outlineLevel="0" collapsed="false">
      <c r="A735" s="99" t="n">
        <v>37144</v>
      </c>
      <c r="B735" s="100" t="s">
        <v>41</v>
      </c>
      <c r="C735" s="53" t="n">
        <v>-18051631.3727414</v>
      </c>
      <c r="D735" s="53" t="n">
        <v>1860391.55482144</v>
      </c>
      <c r="E735" s="53" t="n">
        <v>45985309.3881119</v>
      </c>
    </row>
    <row r="736" customFormat="false" ht="12" hidden="false" customHeight="true" outlineLevel="0" collapsed="false">
      <c r="A736" s="99" t="n">
        <v>37145</v>
      </c>
      <c r="B736" s="100" t="s">
        <v>41</v>
      </c>
      <c r="C736" s="53" t="n">
        <v>0</v>
      </c>
      <c r="D736" s="53" t="n">
        <v>0</v>
      </c>
      <c r="E736" s="53" t="n">
        <v>0</v>
      </c>
    </row>
    <row r="737" customFormat="false" ht="12" hidden="false" customHeight="true" outlineLevel="0" collapsed="false">
      <c r="A737" s="99" t="n">
        <v>37146</v>
      </c>
      <c r="B737" s="100" t="s">
        <v>41</v>
      </c>
      <c r="C737" s="53" t="n">
        <v>-17979934.011587</v>
      </c>
      <c r="D737" s="53" t="n">
        <v>-22815351.3294101</v>
      </c>
      <c r="E737" s="53" t="n">
        <v>19462301.7847317</v>
      </c>
    </row>
    <row r="738" customFormat="false" ht="12" hidden="false" customHeight="true" outlineLevel="0" collapsed="false">
      <c r="A738" s="99" t="n">
        <v>37147</v>
      </c>
      <c r="B738" s="100" t="s">
        <v>41</v>
      </c>
      <c r="C738" s="53" t="n">
        <v>-20446759.4107882</v>
      </c>
      <c r="D738" s="53" t="n">
        <v>-15083375.1997152</v>
      </c>
      <c r="E738" s="53" t="n">
        <v>9665530.18720016</v>
      </c>
    </row>
    <row r="739" customFormat="false" ht="12" hidden="false" customHeight="true" outlineLevel="0" collapsed="false">
      <c r="A739" s="99" t="n">
        <v>37148</v>
      </c>
      <c r="B739" s="100" t="s">
        <v>41</v>
      </c>
      <c r="C739" s="53" t="n">
        <v>-19427766.8720978</v>
      </c>
      <c r="D739" s="53" t="n">
        <v>4122331.77532963</v>
      </c>
      <c r="E739" s="53" t="n">
        <v>19252600.8182293</v>
      </c>
    </row>
    <row r="740" customFormat="false" ht="12" hidden="false" customHeight="true" outlineLevel="0" collapsed="false">
      <c r="A740" s="99" t="n">
        <v>37151</v>
      </c>
      <c r="B740" s="100" t="s">
        <v>41</v>
      </c>
      <c r="C740" s="53" t="n">
        <v>-12851327.3125569</v>
      </c>
      <c r="D740" s="53" t="n">
        <v>-16351577.5067141</v>
      </c>
      <c r="E740" s="53" t="n">
        <v>1310508.67323677</v>
      </c>
    </row>
    <row r="741" customFormat="false" ht="12" hidden="false" customHeight="true" outlineLevel="0" collapsed="false">
      <c r="A741" s="99" t="n">
        <v>37152</v>
      </c>
      <c r="B741" s="100" t="s">
        <v>41</v>
      </c>
      <c r="C741" s="53" t="n">
        <v>-11083444.6711514</v>
      </c>
      <c r="D741" s="53" t="n">
        <v>-14700605.2965624</v>
      </c>
      <c r="E741" s="53" t="n">
        <v>-10708194.0657836</v>
      </c>
    </row>
    <row r="742" customFormat="false" ht="12" hidden="false" customHeight="true" outlineLevel="0" collapsed="false">
      <c r="A742" s="99" t="n">
        <v>37153</v>
      </c>
      <c r="B742" s="100" t="s">
        <v>41</v>
      </c>
      <c r="C742" s="53" t="n">
        <v>-11627361.2525829</v>
      </c>
      <c r="D742" s="53" t="n">
        <v>-7549629.55039224</v>
      </c>
      <c r="E742" s="53" t="n">
        <v>-19116123.9807731</v>
      </c>
    </row>
    <row r="743" customFormat="false" ht="12" hidden="false" customHeight="true" outlineLevel="0" collapsed="false">
      <c r="A743" s="99" t="n">
        <v>37154</v>
      </c>
      <c r="B743" s="100" t="s">
        <v>41</v>
      </c>
      <c r="C743" s="53" t="n">
        <v>-13463376.518138</v>
      </c>
      <c r="D743" s="53" t="n">
        <v>821993.836818575</v>
      </c>
      <c r="E743" s="53" t="n">
        <v>-18710969.5619296</v>
      </c>
    </row>
    <row r="744" customFormat="false" ht="12" hidden="false" customHeight="true" outlineLevel="0" collapsed="false">
      <c r="A744" s="99" t="n">
        <v>37155</v>
      </c>
      <c r="B744" s="100" t="s">
        <v>41</v>
      </c>
      <c r="C744" s="53" t="n">
        <v>-15644613.105221</v>
      </c>
      <c r="D744" s="53" t="n">
        <v>4857454.26804514</v>
      </c>
      <c r="E744" s="53" t="n">
        <v>-14336074.2365911</v>
      </c>
    </row>
    <row r="745" customFormat="false" ht="12" hidden="false" customHeight="true" outlineLevel="0" collapsed="false">
      <c r="A745" s="99" t="n">
        <v>37158</v>
      </c>
      <c r="B745" s="100" t="s">
        <v>41</v>
      </c>
      <c r="C745" s="53" t="n">
        <v>-15250587.0022095</v>
      </c>
      <c r="D745" s="53" t="n">
        <v>13669366.1599641</v>
      </c>
      <c r="E745" s="53" t="n">
        <v>1124981.56202999</v>
      </c>
    </row>
    <row r="746" customFormat="false" ht="12" hidden="false" customHeight="true" outlineLevel="0" collapsed="false">
      <c r="A746" s="99" t="n">
        <v>37159</v>
      </c>
      <c r="B746" s="100" t="s">
        <v>41</v>
      </c>
      <c r="C746" s="53" t="n">
        <v>-16334177.3103887</v>
      </c>
      <c r="D746" s="53" t="n">
        <v>-2461174.20642864</v>
      </c>
      <c r="E746" s="53" t="n">
        <v>-5449389.88664666</v>
      </c>
    </row>
    <row r="747" customFormat="false" ht="12" hidden="false" customHeight="true" outlineLevel="0" collapsed="false">
      <c r="A747" s="99" t="n">
        <v>37160</v>
      </c>
      <c r="B747" s="100" t="s">
        <v>41</v>
      </c>
      <c r="C747" s="53" t="n">
        <v>-17154480.8627402</v>
      </c>
      <c r="D747" s="53" t="n">
        <v>9560245.04739461</v>
      </c>
      <c r="E747" s="53" t="n">
        <v>5099385.58616895</v>
      </c>
    </row>
    <row r="748" customFormat="false" ht="12" hidden="false" customHeight="true" outlineLevel="0" collapsed="false">
      <c r="A748" s="99" t="n">
        <v>37161</v>
      </c>
      <c r="B748" s="100" t="s">
        <v>41</v>
      </c>
      <c r="C748" s="53" t="n">
        <v>-13172339.7512078</v>
      </c>
      <c r="D748" s="53" t="n">
        <v>5747576.12926805</v>
      </c>
      <c r="E748" s="53" t="n">
        <v>-12199833.4586183</v>
      </c>
    </row>
    <row r="749" customFormat="false" ht="12" hidden="false" customHeight="true" outlineLevel="0" collapsed="false">
      <c r="A749" s="99" t="n">
        <v>37162</v>
      </c>
      <c r="B749" s="100" t="s">
        <v>41</v>
      </c>
      <c r="C749" s="53" t="n">
        <v>-12812612.7939376</v>
      </c>
      <c r="D749" s="53" t="n">
        <v>983754.822269035</v>
      </c>
      <c r="E749" s="53" t="n">
        <v>-7472034.96746478</v>
      </c>
    </row>
    <row r="750" customFormat="false" ht="12" hidden="false" customHeight="true" outlineLevel="0" collapsed="false">
      <c r="A750" s="99" t="n">
        <v>37165</v>
      </c>
      <c r="B750" s="100" t="s">
        <v>41</v>
      </c>
      <c r="C750" s="53" t="n">
        <v>-12608971.776658</v>
      </c>
      <c r="D750" s="53" t="n">
        <v>-976288.179159264</v>
      </c>
      <c r="E750" s="53" t="n">
        <v>1727903.0643006</v>
      </c>
    </row>
    <row r="751" customFormat="false" ht="12" hidden="false" customHeight="true" outlineLevel="0" collapsed="false">
      <c r="A751" s="99" t="n">
        <v>37166</v>
      </c>
      <c r="B751" s="100" t="s">
        <v>41</v>
      </c>
      <c r="C751" s="53" t="n">
        <v>-12767603.955397</v>
      </c>
      <c r="D751" s="53" t="n">
        <v>-419023.643948167</v>
      </c>
      <c r="E751" s="53" t="n">
        <v>1709330.72333649</v>
      </c>
    </row>
    <row r="752" customFormat="false" ht="12" hidden="false" customHeight="true" outlineLevel="0" collapsed="false">
      <c r="A752" s="99" t="n">
        <v>37167</v>
      </c>
      <c r="B752" s="100" t="s">
        <v>41</v>
      </c>
      <c r="C752" s="53" t="n">
        <v>-11967494.8511776</v>
      </c>
      <c r="D752" s="53" t="n">
        <v>-4986514.02406509</v>
      </c>
      <c r="E752" s="53" t="n">
        <v>-991359.118589848</v>
      </c>
    </row>
    <row r="753" customFormat="false" ht="12" hidden="false" customHeight="true" outlineLevel="0" collapsed="false">
      <c r="A753" s="99" t="n">
        <v>37168</v>
      </c>
      <c r="B753" s="100" t="s">
        <v>41</v>
      </c>
      <c r="C753" s="53" t="n">
        <v>-12436720.2363842</v>
      </c>
      <c r="D753" s="53" t="n">
        <v>639721.436092115</v>
      </c>
      <c r="E753" s="53" t="n">
        <v>-33543.6148222685</v>
      </c>
    </row>
    <row r="754" customFormat="false" ht="12" hidden="false" customHeight="true" outlineLevel="0" collapsed="false">
      <c r="A754" s="99" t="n">
        <v>37169</v>
      </c>
      <c r="B754" s="100" t="s">
        <v>41</v>
      </c>
      <c r="C754" s="53" t="n">
        <v>-10170059.6189371</v>
      </c>
      <c r="D754" s="53" t="n">
        <v>-4667091.63090557</v>
      </c>
      <c r="E754" s="53" t="n">
        <v>6724497.44423644</v>
      </c>
    </row>
    <row r="755" customFormat="false" ht="12" hidden="false" customHeight="true" outlineLevel="0" collapsed="false">
      <c r="A755" s="99" t="n">
        <v>37172</v>
      </c>
      <c r="B755" s="100" t="s">
        <v>41</v>
      </c>
      <c r="C755" s="53" t="n">
        <v>-9821791.2094491</v>
      </c>
      <c r="D755" s="53" t="n">
        <v>-1639100.97289004</v>
      </c>
      <c r="E755" s="53" t="n">
        <v>-2231351.96959396</v>
      </c>
    </row>
    <row r="756" customFormat="false" ht="12" hidden="false" customHeight="true" outlineLevel="0" collapsed="false">
      <c r="A756" s="99" t="n">
        <v>37173</v>
      </c>
      <c r="B756" s="100" t="s">
        <v>41</v>
      </c>
      <c r="C756" s="53" t="n">
        <v>-10716282.8301104</v>
      </c>
      <c r="D756" s="53" t="n">
        <v>-2063357.78265359</v>
      </c>
      <c r="E756" s="53" t="n">
        <v>-1564994.48252368</v>
      </c>
    </row>
    <row r="757" customFormat="false" ht="12" hidden="false" customHeight="true" outlineLevel="0" collapsed="false">
      <c r="A757" s="99" t="n">
        <v>37174</v>
      </c>
      <c r="B757" s="100" t="s">
        <v>41</v>
      </c>
      <c r="C757" s="53" t="n">
        <v>-11116025.6520515</v>
      </c>
      <c r="D757" s="53" t="n">
        <v>2437233.61113118</v>
      </c>
      <c r="E757" s="53" t="n">
        <v>2516765.56356013</v>
      </c>
    </row>
    <row r="758" customFormat="false" ht="12" hidden="false" customHeight="true" outlineLevel="0" collapsed="false">
      <c r="A758" s="99" t="n">
        <v>37175</v>
      </c>
      <c r="B758" s="100" t="s">
        <v>41</v>
      </c>
      <c r="C758" s="53" t="n">
        <v>-10814302.1088368</v>
      </c>
      <c r="D758" s="53" t="n">
        <v>3397927.41171685</v>
      </c>
      <c r="E758" s="53" t="n">
        <v>10336639.6418909</v>
      </c>
    </row>
    <row r="759" customFormat="false" ht="12" hidden="false" customHeight="true" outlineLevel="0" collapsed="false">
      <c r="A759" s="99" t="n">
        <v>37176</v>
      </c>
      <c r="B759" s="100" t="s">
        <v>41</v>
      </c>
      <c r="C759" s="53" t="n">
        <v>-13269977.7897851</v>
      </c>
      <c r="D759" s="53" t="n">
        <v>-1700637.69559043</v>
      </c>
      <c r="E759" s="53" t="n">
        <v>15085011.9079032</v>
      </c>
    </row>
    <row r="760" customFormat="false" ht="12" hidden="false" customHeight="true" outlineLevel="0" collapsed="false">
      <c r="A760" s="99" t="n">
        <v>37179</v>
      </c>
      <c r="B760" s="100" t="s">
        <v>41</v>
      </c>
      <c r="C760" s="53" t="n">
        <v>-11650073.8013582</v>
      </c>
      <c r="D760" s="53" t="n">
        <v>3086707.3020816</v>
      </c>
      <c r="E760" s="53" t="n">
        <v>17458773.2633668</v>
      </c>
    </row>
    <row r="761" customFormat="false" ht="12" hidden="false" customHeight="true" outlineLevel="0" collapsed="false">
      <c r="A761" s="99" t="n">
        <v>37180</v>
      </c>
      <c r="B761" s="100" t="s">
        <v>41</v>
      </c>
      <c r="C761" s="53" t="n">
        <v>-11397918.08108</v>
      </c>
      <c r="D761" s="53" t="n">
        <v>-3500258.79619027</v>
      </c>
      <c r="E761" s="53" t="n">
        <v>15932419.0762392</v>
      </c>
    </row>
    <row r="762" customFormat="false" ht="12" hidden="false" customHeight="true" outlineLevel="0" collapsed="false">
      <c r="A762" s="99" t="n">
        <v>37181</v>
      </c>
      <c r="B762" s="100" t="s">
        <v>41</v>
      </c>
      <c r="C762" s="53" t="n">
        <v>-11948422.8182017</v>
      </c>
      <c r="D762" s="53" t="n">
        <v>-176324.706687204</v>
      </c>
      <c r="E762" s="53" t="n">
        <v>15962246.6378161</v>
      </c>
    </row>
    <row r="763" customFormat="false" ht="12" hidden="false" customHeight="true" outlineLevel="0" collapsed="false">
      <c r="A763" s="99" t="n">
        <v>37182</v>
      </c>
      <c r="B763" s="100" t="s">
        <v>41</v>
      </c>
      <c r="C763" s="53" t="n">
        <v>-12693139.781522</v>
      </c>
      <c r="D763" s="53" t="n">
        <v>-1325643.3052304</v>
      </c>
      <c r="E763" s="53" t="n">
        <v>14620640.9049576</v>
      </c>
    </row>
    <row r="764" customFormat="false" ht="12" hidden="false" customHeight="true" outlineLevel="0" collapsed="false">
      <c r="A764" s="99" t="n">
        <v>37183</v>
      </c>
      <c r="B764" s="100" t="s">
        <v>41</v>
      </c>
      <c r="C764" s="53" t="n">
        <v>-16072836.4997867</v>
      </c>
      <c r="D764" s="53" t="n">
        <v>-6274575.37534215</v>
      </c>
      <c r="E764" s="53" t="n">
        <v>5395114.88291852</v>
      </c>
    </row>
    <row r="765" customFormat="false" ht="12" hidden="false" customHeight="true" outlineLevel="0" collapsed="false">
      <c r="A765" s="99" t="n">
        <v>37186</v>
      </c>
      <c r="B765" s="100" t="s">
        <v>41</v>
      </c>
      <c r="C765" s="53" t="n">
        <v>-18781407.9049069</v>
      </c>
      <c r="D765" s="53" t="n">
        <v>-5108337.09992116</v>
      </c>
      <c r="E765" s="53" t="n">
        <v>-247860.766422495</v>
      </c>
    </row>
    <row r="766" customFormat="false" ht="12" hidden="false" customHeight="true" outlineLevel="0" collapsed="false">
      <c r="A766" s="99" t="n">
        <v>37187</v>
      </c>
      <c r="B766" s="100" t="s">
        <v>41</v>
      </c>
      <c r="C766" s="53" t="n">
        <v>-15744353.4544525</v>
      </c>
      <c r="D766" s="53" t="n">
        <v>8352112.67618709</v>
      </c>
      <c r="E766" s="53" t="n">
        <v>11621753.4216006</v>
      </c>
    </row>
    <row r="767" customFormat="false" ht="12" hidden="false" customHeight="true" outlineLevel="0" collapsed="false">
      <c r="A767" s="99" t="n">
        <v>37188</v>
      </c>
      <c r="B767" s="100" t="s">
        <v>41</v>
      </c>
      <c r="C767" s="53" t="n">
        <v>-16235700.1675678</v>
      </c>
      <c r="D767" s="53" t="n">
        <v>-18952485.7467463</v>
      </c>
      <c r="E767" s="53" t="n">
        <v>-5545898.31838632</v>
      </c>
    </row>
    <row r="768" customFormat="false" ht="12" hidden="false" customHeight="true" outlineLevel="0" collapsed="false">
      <c r="A768" s="99" t="n">
        <v>37189</v>
      </c>
      <c r="B768" s="100" t="s">
        <v>41</v>
      </c>
      <c r="C768" s="53" t="n">
        <v>-17457186.0384532</v>
      </c>
      <c r="D768" s="53" t="n">
        <v>5761292.64932269</v>
      </c>
      <c r="E768" s="53" t="n">
        <v>1389473.65962408</v>
      </c>
    </row>
    <row r="769" customFormat="false" ht="12" hidden="false" customHeight="true" outlineLevel="0" collapsed="false">
      <c r="A769" s="99" t="n">
        <v>37190</v>
      </c>
      <c r="B769" s="100" t="s">
        <v>41</v>
      </c>
      <c r="C769" s="53" t="n">
        <v>-17985900.8393237</v>
      </c>
      <c r="D769" s="53" t="n">
        <v>1451105.45584566</v>
      </c>
      <c r="E769" s="53" t="n">
        <v>3997481.70157456</v>
      </c>
    </row>
    <row r="770" customFormat="false" ht="12" hidden="false" customHeight="true" outlineLevel="0" collapsed="false">
      <c r="A770" s="99" t="n">
        <v>37193</v>
      </c>
      <c r="B770" s="100" t="s">
        <v>41</v>
      </c>
      <c r="C770" s="53" t="n">
        <v>-18722179.1153139</v>
      </c>
      <c r="D770" s="53" t="n">
        <v>-7229128.36233836</v>
      </c>
      <c r="E770" s="53" t="n">
        <v>-2962421.76545078</v>
      </c>
    </row>
    <row r="771" customFormat="false" ht="12" hidden="false" customHeight="true" outlineLevel="0" collapsed="false">
      <c r="A771" s="99" t="n">
        <v>37194</v>
      </c>
      <c r="B771" s="100" t="s">
        <v>41</v>
      </c>
      <c r="C771" s="53" t="n">
        <v>-19062478.8796963</v>
      </c>
      <c r="D771" s="53" t="n">
        <v>-4470145.82991467</v>
      </c>
      <c r="E771" s="53" t="n">
        <v>-306889.366648242</v>
      </c>
    </row>
    <row r="772" customFormat="false" ht="12" hidden="false" customHeight="true" outlineLevel="0" collapsed="false">
      <c r="A772" s="99" t="n">
        <v>37195</v>
      </c>
      <c r="B772" s="100" t="s">
        <v>41</v>
      </c>
      <c r="C772" s="53" t="n">
        <v>-18201515.1474918</v>
      </c>
      <c r="D772" s="53" t="n">
        <v>-13495251.4189522</v>
      </c>
      <c r="E772" s="53" t="n">
        <v>-13024813.7377958</v>
      </c>
    </row>
    <row r="773" customFormat="false" ht="12" hidden="false" customHeight="true" outlineLevel="0" collapsed="false">
      <c r="A773" s="99" t="n">
        <v>37196</v>
      </c>
      <c r="B773" s="100" t="s">
        <v>41</v>
      </c>
      <c r="C773" s="53" t="n">
        <v>-17127257.3182045</v>
      </c>
      <c r="D773" s="53" t="n">
        <v>2202973.69549575</v>
      </c>
      <c r="E773" s="53" t="n">
        <v>-11255802.8608634</v>
      </c>
    </row>
    <row r="774" customFormat="false" ht="12" hidden="false" customHeight="true" outlineLevel="0" collapsed="false">
      <c r="A774" s="99" t="n">
        <v>37197</v>
      </c>
      <c r="B774" s="100" t="s">
        <v>41</v>
      </c>
      <c r="C774" s="53" t="n">
        <v>-17505108.85246</v>
      </c>
      <c r="D774" s="53" t="n">
        <v>3497782.29795501</v>
      </c>
      <c r="E774" s="53" t="n">
        <v>-5050983.42686559</v>
      </c>
    </row>
    <row r="775" customFormat="false" ht="12" hidden="false" customHeight="true" outlineLevel="0" collapsed="false">
      <c r="A775" s="99" t="n">
        <v>37200</v>
      </c>
      <c r="B775" s="100" t="s">
        <v>41</v>
      </c>
      <c r="C775" s="53" t="n">
        <v>-15995252.3269754</v>
      </c>
      <c r="D775" s="53" t="n">
        <v>26419622.5831094</v>
      </c>
      <c r="E775" s="53" t="n">
        <v>21890463.5193475</v>
      </c>
    </row>
    <row r="776" customFormat="false" ht="12" hidden="false" customHeight="true" outlineLevel="0" collapsed="false">
      <c r="A776" s="99" t="n">
        <v>37201</v>
      </c>
      <c r="B776" s="100" t="s">
        <v>41</v>
      </c>
      <c r="C776" s="53" t="n">
        <v>-14520345.0463565</v>
      </c>
      <c r="D776" s="53" t="n">
        <v>-6463336.48198717</v>
      </c>
      <c r="E776" s="53" t="n">
        <v>10030301.1144848</v>
      </c>
    </row>
    <row r="777" customFormat="false" ht="12" hidden="false" customHeight="true" outlineLevel="0" collapsed="false">
      <c r="A777" s="99" t="n">
        <v>37202</v>
      </c>
      <c r="B777" s="100" t="s">
        <v>41</v>
      </c>
      <c r="C777" s="53" t="n">
        <v>-20096889.4923533</v>
      </c>
      <c r="D777" s="53" t="n">
        <v>-2497047.90731924</v>
      </c>
      <c r="E777" s="53" t="n">
        <v>8407520.66331488</v>
      </c>
    </row>
    <row r="778" customFormat="false" ht="12" hidden="false" customHeight="true" outlineLevel="0" collapsed="false">
      <c r="A778" s="99" t="n">
        <v>37203</v>
      </c>
      <c r="B778" s="100" t="s">
        <v>41</v>
      </c>
      <c r="C778" s="53" t="n">
        <v>-24863211.1716492</v>
      </c>
      <c r="D778" s="53" t="n">
        <v>-14353889.1039435</v>
      </c>
      <c r="E778" s="53" t="n">
        <v>-6679540.06807464</v>
      </c>
    </row>
    <row r="779" customFormat="false" ht="12" hidden="false" customHeight="true" outlineLevel="0" collapsed="false">
      <c r="A779" s="99" t="n">
        <v>37204</v>
      </c>
      <c r="B779" s="100" t="s">
        <v>41</v>
      </c>
      <c r="C779" s="53" t="n">
        <v>-29794788.3039099</v>
      </c>
      <c r="D779" s="53" t="n">
        <v>476308.888551738</v>
      </c>
      <c r="E779" s="53" t="n">
        <v>-5126691.34339003</v>
      </c>
    </row>
    <row r="780" customFormat="false" ht="12" hidden="false" customHeight="true" outlineLevel="0" collapsed="false">
      <c r="A780" s="99" t="n">
        <v>37207</v>
      </c>
      <c r="B780" s="100" t="s">
        <v>41</v>
      </c>
      <c r="C780" s="53" t="n">
        <v>-26369396.8473637</v>
      </c>
      <c r="D780" s="53" t="n">
        <v>25747636.7965333</v>
      </c>
      <c r="E780" s="53" t="n">
        <v>19109781.9184375</v>
      </c>
    </row>
    <row r="781" customFormat="false" ht="12" hidden="false" customHeight="true" outlineLevel="0" collapsed="false">
      <c r="A781" s="99" t="n">
        <v>37208</v>
      </c>
      <c r="B781" s="100" t="s">
        <v>41</v>
      </c>
      <c r="C781" s="53" t="n">
        <v>-19411828.0293582</v>
      </c>
      <c r="D781" s="53" t="n">
        <v>-14607069.74839</v>
      </c>
      <c r="E781" s="53" t="n">
        <v>8185691.77167022</v>
      </c>
    </row>
    <row r="782" customFormat="false" ht="12" hidden="false" customHeight="true" outlineLevel="0" collapsed="false">
      <c r="A782" s="99" t="n">
        <v>37209</v>
      </c>
      <c r="B782" s="100" t="s">
        <v>41</v>
      </c>
      <c r="C782" s="53" t="n">
        <v>-21948660.397527</v>
      </c>
      <c r="D782" s="53" t="n">
        <v>13570954.2432314</v>
      </c>
      <c r="E782" s="53" t="n">
        <v>23234696.9979916</v>
      </c>
    </row>
    <row r="783" customFormat="false" ht="12" hidden="false" customHeight="true" outlineLevel="0" collapsed="false">
      <c r="A783" s="99" t="n">
        <v>37210</v>
      </c>
      <c r="B783" s="100" t="s">
        <v>41</v>
      </c>
      <c r="C783" s="53" t="n">
        <v>-19817413.3656657</v>
      </c>
      <c r="D783" s="53" t="n">
        <v>18419711.8874729</v>
      </c>
      <c r="E783" s="53" t="n">
        <v>41152142.4508319</v>
      </c>
    </row>
    <row r="784" customFormat="false" ht="12" hidden="false" customHeight="true" outlineLevel="0" collapsed="false">
      <c r="A784" s="99" t="n">
        <v>37211</v>
      </c>
      <c r="B784" s="100" t="s">
        <v>41</v>
      </c>
      <c r="C784" s="53" t="n">
        <v>-19442603.0744831</v>
      </c>
      <c r="D784" s="53" t="n">
        <v>-6632095.23291643</v>
      </c>
      <c r="E784" s="53" t="n">
        <v>34648304.7985043</v>
      </c>
    </row>
    <row r="785" customFormat="false" ht="12" hidden="false" customHeight="true" outlineLevel="0" collapsed="false">
      <c r="A785" s="99" t="n">
        <v>37214</v>
      </c>
      <c r="B785" s="100" t="s">
        <v>41</v>
      </c>
      <c r="C785" s="53" t="n">
        <v>-19747070.198988</v>
      </c>
      <c r="D785" s="53" t="n">
        <v>-15887597.4324874</v>
      </c>
      <c r="E785" s="53" t="n">
        <v>14837353.1299303</v>
      </c>
    </row>
    <row r="786" customFormat="false" ht="12" hidden="false" customHeight="true" outlineLevel="0" collapsed="false">
      <c r="A786" s="99" t="n">
        <v>37215</v>
      </c>
      <c r="B786" s="100" t="s">
        <v>41</v>
      </c>
      <c r="C786" s="53" t="n">
        <v>-19425300.6564363</v>
      </c>
      <c r="D786" s="53" t="n">
        <v>-4367206.44191109</v>
      </c>
      <c r="E786" s="53" t="n">
        <v>14212637.2823182</v>
      </c>
    </row>
    <row r="787" customFormat="false" ht="12" hidden="false" customHeight="true" outlineLevel="0" collapsed="false">
      <c r="A787" s="99" t="n">
        <v>37216</v>
      </c>
      <c r="B787" s="100" t="s">
        <v>41</v>
      </c>
      <c r="C787" s="53" t="n">
        <v>-15986277.4178667</v>
      </c>
      <c r="D787" s="53" t="n">
        <v>13745275.8411209</v>
      </c>
      <c r="E787" s="53" t="n">
        <v>34810590.3119565</v>
      </c>
    </row>
    <row r="788" customFormat="false" ht="12" hidden="false" customHeight="true" outlineLevel="0" collapsed="false">
      <c r="A788" s="99" t="n">
        <v>37217</v>
      </c>
      <c r="B788" s="100" t="s">
        <v>41</v>
      </c>
      <c r="C788" s="53" t="n">
        <v>-16247194.4464398</v>
      </c>
      <c r="D788" s="53" t="n">
        <v>13745275.8411209</v>
      </c>
      <c r="E788" s="53" t="n">
        <v>34810590.3119565</v>
      </c>
    </row>
    <row r="789" customFormat="false" ht="12" hidden="false" customHeight="true" outlineLevel="0" collapsed="false">
      <c r="A789" s="99" t="n">
        <v>37218</v>
      </c>
      <c r="B789" s="100" t="s">
        <v>41</v>
      </c>
      <c r="C789" s="53" t="n">
        <v>-16188760.8893546</v>
      </c>
      <c r="D789" s="53" t="n">
        <v>13745275.8411209</v>
      </c>
      <c r="E789" s="53" t="n">
        <v>34810590.3119565</v>
      </c>
    </row>
    <row r="790" customFormat="false" ht="12" hidden="false" customHeight="true" outlineLevel="0" collapsed="false">
      <c r="A790" s="99" t="n">
        <v>37221</v>
      </c>
      <c r="B790" s="100" t="s">
        <v>41</v>
      </c>
      <c r="C790" s="53" t="n">
        <v>-13806475.2466733</v>
      </c>
      <c r="D790" s="53" t="n">
        <v>18941965.1960108</v>
      </c>
      <c r="E790" s="53" t="n">
        <v>53185685.9671813</v>
      </c>
    </row>
    <row r="791" customFormat="false" ht="12" hidden="false" customHeight="true" outlineLevel="0" collapsed="false">
      <c r="A791" s="99" t="n">
        <v>37222</v>
      </c>
      <c r="B791" s="100" t="s">
        <v>41</v>
      </c>
      <c r="C791" s="53" t="n">
        <v>-12317280.0396119</v>
      </c>
      <c r="D791" s="53" t="n">
        <v>-312442.218528137</v>
      </c>
      <c r="E791" s="53" t="n">
        <v>54869200.651198</v>
      </c>
    </row>
    <row r="792" customFormat="false" ht="12" hidden="false" customHeight="true" outlineLevel="0" collapsed="false">
      <c r="A792" s="99" t="n">
        <v>37223</v>
      </c>
      <c r="B792" s="100" t="s">
        <v>41</v>
      </c>
      <c r="C792" s="53" t="n">
        <v>-12365772.4336051</v>
      </c>
      <c r="D792" s="53" t="n">
        <v>7570914.04125689</v>
      </c>
      <c r="E792" s="53" t="n">
        <v>65617534.1479819</v>
      </c>
    </row>
    <row r="793" customFormat="false" ht="12" hidden="false" customHeight="true" outlineLevel="0" collapsed="false">
      <c r="A793" s="99" t="n">
        <v>37224</v>
      </c>
      <c r="B793" s="100" t="s">
        <v>41</v>
      </c>
      <c r="C793" s="53" t="n">
        <v>-13014294.2355159</v>
      </c>
      <c r="D793" s="53" t="n">
        <v>1981885.25021839</v>
      </c>
      <c r="E793" s="53" t="n">
        <v>60607774.7009654</v>
      </c>
    </row>
    <row r="794" customFormat="false" ht="12" hidden="false" customHeight="true" outlineLevel="0" collapsed="false">
      <c r="A794" s="99" t="n">
        <v>37225</v>
      </c>
      <c r="B794" s="100" t="s">
        <v>41</v>
      </c>
      <c r="C794" s="53" t="n">
        <v>-10795171.0431828</v>
      </c>
      <c r="D794" s="53" t="n">
        <v>-18384345.162513</v>
      </c>
      <c r="E794" s="53" t="n">
        <v>40388560.3931913</v>
      </c>
    </row>
    <row r="795" customFormat="false" ht="12" hidden="false" customHeight="true" outlineLevel="0" collapsed="false">
      <c r="A795" s="99" t="n">
        <v>37228</v>
      </c>
      <c r="B795" s="100" t="s">
        <v>41</v>
      </c>
      <c r="C795" s="53" t="n">
        <v>-10591966.190424</v>
      </c>
      <c r="D795" s="53" t="n">
        <v>66798.977378987</v>
      </c>
      <c r="E795" s="53" t="n">
        <v>288186196.98924</v>
      </c>
    </row>
    <row r="796" customFormat="false" ht="12" hidden="false" customHeight="true" outlineLevel="0" collapsed="false">
      <c r="A796" s="99" t="n">
        <v>37229</v>
      </c>
      <c r="B796" s="100" t="s">
        <v>41</v>
      </c>
      <c r="C796" s="53" t="n">
        <v>-12699253.5949112</v>
      </c>
      <c r="D796" s="53" t="n">
        <v>-3067245.37429067</v>
      </c>
      <c r="E796" s="53" t="n">
        <v>91579421.0898159</v>
      </c>
    </row>
    <row r="797" customFormat="false" ht="12" hidden="false" customHeight="true" outlineLevel="0" collapsed="false">
      <c r="A797" s="99" t="n">
        <v>37230</v>
      </c>
      <c r="B797" s="100" t="s">
        <v>41</v>
      </c>
      <c r="C797" s="53" t="n">
        <v>-12145678.7766122</v>
      </c>
      <c r="D797" s="53" t="n">
        <v>4377551.36111222</v>
      </c>
      <c r="E797" s="53" t="n">
        <v>99032390.0394583</v>
      </c>
    </row>
    <row r="798" customFormat="false" ht="12" hidden="false" customHeight="true" outlineLevel="0" collapsed="false">
      <c r="A798" s="99" t="n">
        <v>37231</v>
      </c>
      <c r="B798" s="100" t="s">
        <v>41</v>
      </c>
      <c r="C798" s="53" t="n">
        <v>-12250556.7762247</v>
      </c>
      <c r="D798" s="53" t="n">
        <v>-3333216.30226697</v>
      </c>
      <c r="E798" s="53" t="n">
        <v>97285898.4940054</v>
      </c>
    </row>
    <row r="799" customFormat="false" ht="12" hidden="false" customHeight="true" outlineLevel="0" collapsed="false">
      <c r="A799" s="99" t="n">
        <v>37232</v>
      </c>
      <c r="B799" s="100" t="s">
        <v>41</v>
      </c>
      <c r="C799" s="53" t="n">
        <v>-8639157.48930699</v>
      </c>
      <c r="D799" s="53" t="n">
        <v>-79466.9845925953</v>
      </c>
      <c r="E799" s="53" t="n">
        <v>-29851766.4820791</v>
      </c>
    </row>
    <row r="800" customFormat="false" ht="12" hidden="false" customHeight="true" outlineLevel="0" collapsed="false">
      <c r="A800" s="99" t="n">
        <v>37235</v>
      </c>
      <c r="B800" s="100" t="s">
        <v>41</v>
      </c>
      <c r="C800" s="53" t="n">
        <v>-21620204.4472991</v>
      </c>
      <c r="D800" s="53" t="n">
        <v>-20795221.9577936</v>
      </c>
      <c r="E800" s="53" t="n">
        <v>178340682.109057</v>
      </c>
    </row>
    <row r="801" customFormat="false" ht="12" hidden="false" customHeight="true" outlineLevel="0" collapsed="false">
      <c r="A801" s="99" t="n">
        <v>37236</v>
      </c>
      <c r="B801" s="100" t="s">
        <v>41</v>
      </c>
      <c r="C801" s="53" t="n">
        <v>-26601753.9883035</v>
      </c>
      <c r="D801" s="53" t="n">
        <v>-8108248.33044001</v>
      </c>
      <c r="E801" s="53" t="n">
        <v>288596131.803628</v>
      </c>
    </row>
    <row r="802" customFormat="false" ht="12" hidden="false" customHeight="true" outlineLevel="0" collapsed="false">
      <c r="A802" s="99" t="n">
        <v>37237</v>
      </c>
      <c r="B802" s="100" t="s">
        <v>41</v>
      </c>
      <c r="C802" s="53" t="n">
        <v>-26174015.2933069</v>
      </c>
      <c r="D802" s="53" t="n">
        <v>10485086.6818799</v>
      </c>
      <c r="E802" s="53" t="n">
        <v>295807823.234191</v>
      </c>
    </row>
    <row r="803" customFormat="false" ht="12" hidden="false" customHeight="true" outlineLevel="0" collapsed="false">
      <c r="A803" s="99" t="n">
        <v>37238</v>
      </c>
      <c r="B803" s="100" t="s">
        <v>41</v>
      </c>
      <c r="C803" s="53" t="n">
        <v>-27166807.8597968</v>
      </c>
      <c r="D803" s="53" t="n">
        <v>-1156316.9559392</v>
      </c>
      <c r="E803" s="53" t="n">
        <v>312183589.737852</v>
      </c>
    </row>
    <row r="804" customFormat="false" ht="12" hidden="false" customHeight="true" outlineLevel="0" collapsed="false">
      <c r="A804" s="99" t="n">
        <v>36893</v>
      </c>
      <c r="B804" s="100" t="s">
        <v>42</v>
      </c>
      <c r="C804" s="53" t="n">
        <v>-6831585.16764086</v>
      </c>
      <c r="D804" s="53" t="n">
        <v>-43685197.9471388</v>
      </c>
      <c r="E804" s="53" t="n">
        <v>-18326521.2195082</v>
      </c>
    </row>
    <row r="805" customFormat="false" ht="12" hidden="false" customHeight="true" outlineLevel="0" collapsed="false">
      <c r="A805" s="99" t="n">
        <v>36894</v>
      </c>
      <c r="B805" s="100" t="s">
        <v>42</v>
      </c>
      <c r="C805" s="53" t="n">
        <v>-6365120.03250242</v>
      </c>
      <c r="D805" s="53" t="n">
        <v>-19743143.6345049</v>
      </c>
      <c r="E805" s="53" t="n">
        <v>4551451.01597171</v>
      </c>
    </row>
    <row r="806" customFormat="false" ht="12" hidden="false" customHeight="true" outlineLevel="0" collapsed="false">
      <c r="A806" s="99" t="n">
        <v>36895</v>
      </c>
      <c r="B806" s="100" t="s">
        <v>42</v>
      </c>
      <c r="C806" s="53" t="n">
        <v>-5917060.39639617</v>
      </c>
      <c r="D806" s="53" t="n">
        <v>-4189722.29180723</v>
      </c>
      <c r="E806" s="53" t="n">
        <v>1368674.13947042</v>
      </c>
    </row>
    <row r="807" customFormat="false" ht="12" hidden="false" customHeight="true" outlineLevel="0" collapsed="false">
      <c r="A807" s="99" t="n">
        <v>36896</v>
      </c>
      <c r="B807" s="100" t="s">
        <v>42</v>
      </c>
      <c r="C807" s="53" t="n">
        <v>-5682914.0796707</v>
      </c>
      <c r="D807" s="53" t="n">
        <v>3957075.32213811</v>
      </c>
      <c r="E807" s="53" t="n">
        <v>10024597.3150649</v>
      </c>
    </row>
    <row r="808" customFormat="false" ht="12" hidden="false" customHeight="true" outlineLevel="0" collapsed="false">
      <c r="A808" s="99" t="n">
        <v>36899</v>
      </c>
      <c r="B808" s="100" t="s">
        <v>42</v>
      </c>
      <c r="C808" s="53" t="n">
        <v>-5434074.11686256</v>
      </c>
      <c r="D808" s="53" t="n">
        <v>-14320571.1761484</v>
      </c>
      <c r="E808" s="53" t="n">
        <v>-6170905.29014301</v>
      </c>
    </row>
    <row r="809" customFormat="false" ht="12" hidden="false" customHeight="true" outlineLevel="0" collapsed="false">
      <c r="A809" s="99" t="n">
        <v>36900</v>
      </c>
      <c r="B809" s="100" t="s">
        <v>42</v>
      </c>
      <c r="C809" s="53" t="n">
        <v>-5370161.77227826</v>
      </c>
      <c r="D809" s="53" t="n">
        <v>1592310.13062167</v>
      </c>
      <c r="E809" s="53" t="n">
        <v>-1174874.66984853</v>
      </c>
    </row>
    <row r="810" customFormat="false" ht="12" hidden="false" customHeight="true" outlineLevel="0" collapsed="false">
      <c r="A810" s="99" t="n">
        <v>36901</v>
      </c>
      <c r="B810" s="100" t="s">
        <v>42</v>
      </c>
      <c r="C810" s="53" t="n">
        <v>-6077272.17787253</v>
      </c>
      <c r="D810" s="53" t="n">
        <v>-3315229.97784776</v>
      </c>
      <c r="E810" s="53" t="n">
        <v>45585356.0709988</v>
      </c>
    </row>
    <row r="811" customFormat="false" ht="12" hidden="false" customHeight="true" outlineLevel="0" collapsed="false">
      <c r="A811" s="99" t="n">
        <v>36902</v>
      </c>
      <c r="B811" s="100" t="s">
        <v>42</v>
      </c>
      <c r="C811" s="53" t="n">
        <v>-7587249.67107868</v>
      </c>
      <c r="D811" s="53" t="n">
        <v>-21978968.810526</v>
      </c>
      <c r="E811" s="53" t="n">
        <v>29699684.9518062</v>
      </c>
    </row>
    <row r="812" customFormat="false" ht="12" hidden="false" customHeight="true" outlineLevel="0" collapsed="false">
      <c r="A812" s="99" t="n">
        <v>36903</v>
      </c>
      <c r="B812" s="100" t="s">
        <v>42</v>
      </c>
      <c r="C812" s="53" t="n">
        <v>-6889049.75000223</v>
      </c>
      <c r="D812" s="53" t="n">
        <v>-10477897.2144815</v>
      </c>
      <c r="E812" s="53" t="n">
        <v>15625664.7594052</v>
      </c>
    </row>
    <row r="813" customFormat="false" ht="12" hidden="false" customHeight="true" outlineLevel="0" collapsed="false">
      <c r="A813" s="99" t="n">
        <v>36906</v>
      </c>
      <c r="B813" s="100" t="s">
        <v>42</v>
      </c>
      <c r="C813" s="53" t="n">
        <v>0</v>
      </c>
      <c r="D813" s="53" t="n">
        <v>0</v>
      </c>
      <c r="E813" s="53" t="n">
        <v>0</v>
      </c>
    </row>
    <row r="814" customFormat="false" ht="12" hidden="false" customHeight="true" outlineLevel="0" collapsed="false">
      <c r="A814" s="99" t="n">
        <v>36907</v>
      </c>
      <c r="B814" s="100" t="s">
        <v>42</v>
      </c>
      <c r="C814" s="53" t="n">
        <v>-8218568.63325382</v>
      </c>
      <c r="D814" s="53" t="n">
        <v>1106829.78346345</v>
      </c>
      <c r="E814" s="53" t="n">
        <v>15110935.5654245</v>
      </c>
    </row>
    <row r="815" customFormat="false" ht="12" hidden="false" customHeight="true" outlineLevel="0" collapsed="false">
      <c r="A815" s="99" t="n">
        <v>36908</v>
      </c>
      <c r="B815" s="100" t="s">
        <v>42</v>
      </c>
      <c r="C815" s="53" t="n">
        <v>-9700090.45038027</v>
      </c>
      <c r="D815" s="53" t="n">
        <v>4667297.4518762</v>
      </c>
      <c r="E815" s="53" t="n">
        <v>20822917.6804542</v>
      </c>
    </row>
    <row r="816" customFormat="false" ht="12" hidden="false" customHeight="true" outlineLevel="0" collapsed="false">
      <c r="A816" s="99" t="n">
        <v>36909</v>
      </c>
      <c r="B816" s="100" t="s">
        <v>42</v>
      </c>
      <c r="C816" s="53" t="n">
        <v>-5906236.12356803</v>
      </c>
      <c r="D816" s="53" t="n">
        <v>20475521.7661032</v>
      </c>
      <c r="E816" s="53" t="n">
        <v>21200595.9512153</v>
      </c>
    </row>
    <row r="817" customFormat="false" ht="12" hidden="false" customHeight="true" outlineLevel="0" collapsed="false">
      <c r="A817" s="99" t="n">
        <v>36910</v>
      </c>
      <c r="B817" s="100" t="s">
        <v>42</v>
      </c>
      <c r="C817" s="53" t="n">
        <v>-5785179.99104595</v>
      </c>
      <c r="D817" s="53" t="n">
        <v>4655220.52808707</v>
      </c>
      <c r="E817" s="53" t="n">
        <v>16748964.368134</v>
      </c>
    </row>
    <row r="818" customFormat="false" ht="12" hidden="false" customHeight="true" outlineLevel="0" collapsed="false">
      <c r="A818" s="99" t="n">
        <v>36913</v>
      </c>
      <c r="B818" s="100" t="s">
        <v>42</v>
      </c>
      <c r="C818" s="53" t="n">
        <v>-6436768.51095887</v>
      </c>
      <c r="D818" s="53" t="n">
        <v>37378438.6864747</v>
      </c>
      <c r="E818" s="53" t="n">
        <v>54275577.0069962</v>
      </c>
    </row>
    <row r="819" customFormat="false" ht="12" hidden="false" customHeight="true" outlineLevel="0" collapsed="false">
      <c r="A819" s="99" t="n">
        <v>36914</v>
      </c>
      <c r="B819" s="100" t="s">
        <v>42</v>
      </c>
      <c r="C819" s="53" t="n">
        <v>-6781380.40485624</v>
      </c>
      <c r="D819" s="53" t="n">
        <v>23062569.0326762</v>
      </c>
      <c r="E819" s="53" t="n">
        <v>82670084.9609254</v>
      </c>
    </row>
    <row r="820" customFormat="false" ht="12" hidden="false" customHeight="true" outlineLevel="0" collapsed="false">
      <c r="A820" s="99" t="n">
        <v>36915</v>
      </c>
      <c r="B820" s="100" t="s">
        <v>42</v>
      </c>
      <c r="C820" s="53" t="n">
        <v>-7275899.35863336</v>
      </c>
      <c r="D820" s="53" t="n">
        <v>-2743301.33629949</v>
      </c>
      <c r="E820" s="53" t="n">
        <v>79018926.5005304</v>
      </c>
    </row>
    <row r="821" customFormat="false" ht="12" hidden="false" customHeight="true" outlineLevel="0" collapsed="false">
      <c r="A821" s="99" t="n">
        <v>36916</v>
      </c>
      <c r="B821" s="100" t="s">
        <v>42</v>
      </c>
      <c r="C821" s="53" t="n">
        <v>-7434261.46420568</v>
      </c>
      <c r="D821" s="53" t="n">
        <v>-2512655.33809823</v>
      </c>
      <c r="E821" s="53" t="n">
        <v>90982540.5977605</v>
      </c>
    </row>
    <row r="822" customFormat="false" ht="12" hidden="false" customHeight="true" outlineLevel="0" collapsed="false">
      <c r="A822" s="99" t="n">
        <v>36917</v>
      </c>
      <c r="B822" s="100" t="s">
        <v>42</v>
      </c>
      <c r="C822" s="53" t="n">
        <v>-3542282.59444357</v>
      </c>
      <c r="D822" s="53" t="n">
        <v>2375993.90280164</v>
      </c>
      <c r="E822" s="53" t="n">
        <v>38900553.3828286</v>
      </c>
    </row>
    <row r="823" customFormat="false" ht="12" hidden="false" customHeight="true" outlineLevel="0" collapsed="false">
      <c r="A823" s="99" t="n">
        <v>36920</v>
      </c>
      <c r="B823" s="100" t="s">
        <v>42</v>
      </c>
      <c r="C823" s="53" t="n">
        <v>-3410293.84892144</v>
      </c>
      <c r="D823" s="53" t="n">
        <v>-1787049.58434796</v>
      </c>
      <c r="E823" s="53" t="n">
        <v>43313014.7299233</v>
      </c>
    </row>
    <row r="824" customFormat="false" ht="12" hidden="false" customHeight="true" outlineLevel="0" collapsed="false">
      <c r="A824" s="99" t="n">
        <v>36921</v>
      </c>
      <c r="B824" s="100" t="s">
        <v>42</v>
      </c>
      <c r="C824" s="53" t="n">
        <v>-4313643.32463093</v>
      </c>
      <c r="D824" s="53" t="n">
        <v>1535567.88709191</v>
      </c>
      <c r="E824" s="53" t="n">
        <v>48296779.223022</v>
      </c>
    </row>
    <row r="825" customFormat="false" ht="12" hidden="false" customHeight="true" outlineLevel="0" collapsed="false">
      <c r="A825" s="99" t="n">
        <v>36922</v>
      </c>
      <c r="B825" s="100" t="s">
        <v>42</v>
      </c>
      <c r="C825" s="53" t="n">
        <v>-3995317.21598551</v>
      </c>
      <c r="D825" s="53" t="n">
        <v>-1612478.97240819</v>
      </c>
      <c r="E825" s="53" t="n">
        <v>71910391.6360061</v>
      </c>
    </row>
    <row r="826" customFormat="false" ht="12" hidden="false" customHeight="true" outlineLevel="0" collapsed="false">
      <c r="A826" s="99" t="n">
        <v>36923</v>
      </c>
      <c r="B826" s="100" t="s">
        <v>42</v>
      </c>
      <c r="C826" s="53" t="n">
        <v>-3954487.04505386</v>
      </c>
      <c r="D826" s="53" t="n">
        <v>9858165.7135606</v>
      </c>
      <c r="E826" s="53" t="n">
        <v>77281789.4810877</v>
      </c>
    </row>
    <row r="827" customFormat="false" ht="12" hidden="false" customHeight="true" outlineLevel="0" collapsed="false">
      <c r="A827" s="99" t="n">
        <v>36924</v>
      </c>
      <c r="B827" s="100" t="s">
        <v>42</v>
      </c>
      <c r="C827" s="53" t="n">
        <v>-3898593.60523681</v>
      </c>
      <c r="D827" s="53" t="n">
        <v>-9069933.03429223</v>
      </c>
      <c r="E827" s="53" t="n">
        <v>69321148.2193485</v>
      </c>
    </row>
    <row r="828" customFormat="false" ht="12" hidden="false" customHeight="true" outlineLevel="0" collapsed="false">
      <c r="A828" s="99" t="n">
        <v>36927</v>
      </c>
      <c r="B828" s="100" t="s">
        <v>42</v>
      </c>
      <c r="C828" s="53" t="n">
        <v>-4997624.63819313</v>
      </c>
      <c r="D828" s="53" t="n">
        <v>-2961282.27799749</v>
      </c>
      <c r="E828" s="53" t="n">
        <v>67294043.800286</v>
      </c>
    </row>
    <row r="829" customFormat="false" ht="12" hidden="false" customHeight="true" outlineLevel="0" collapsed="false">
      <c r="A829" s="99" t="n">
        <v>36928</v>
      </c>
      <c r="B829" s="100" t="s">
        <v>42</v>
      </c>
      <c r="C829" s="53" t="n">
        <v>-6173741.32917556</v>
      </c>
      <c r="D829" s="53" t="n">
        <v>-2448753.92144479</v>
      </c>
      <c r="E829" s="53" t="n">
        <v>63951969.2003831</v>
      </c>
    </row>
    <row r="830" customFormat="false" ht="12" hidden="false" customHeight="true" outlineLevel="0" collapsed="false">
      <c r="A830" s="99" t="n">
        <v>36929</v>
      </c>
      <c r="B830" s="100" t="s">
        <v>42</v>
      </c>
      <c r="C830" s="53" t="n">
        <v>-7912592.66360625</v>
      </c>
      <c r="D830" s="53" t="n">
        <v>-29478991.4912403</v>
      </c>
      <c r="E830" s="53" t="n">
        <v>49702141.5458601</v>
      </c>
    </row>
    <row r="831" customFormat="false" ht="12" hidden="false" customHeight="true" outlineLevel="0" collapsed="false">
      <c r="A831" s="99" t="n">
        <v>36930</v>
      </c>
      <c r="B831" s="100" t="s">
        <v>42</v>
      </c>
      <c r="C831" s="53" t="n">
        <v>-8292386.98725468</v>
      </c>
      <c r="D831" s="53" t="n">
        <v>-8797951.16367101</v>
      </c>
      <c r="E831" s="53" t="n">
        <v>40758882.0924673</v>
      </c>
    </row>
    <row r="832" customFormat="false" ht="12" hidden="false" customHeight="true" outlineLevel="0" collapsed="false">
      <c r="A832" s="99" t="n">
        <v>36931</v>
      </c>
      <c r="B832" s="100" t="s">
        <v>42</v>
      </c>
      <c r="C832" s="53" t="n">
        <v>-12473064.7385787</v>
      </c>
      <c r="D832" s="53" t="n">
        <v>-11642.5485943875</v>
      </c>
      <c r="E832" s="53" t="n">
        <v>37081785.3613996</v>
      </c>
    </row>
    <row r="833" customFormat="false" ht="12" hidden="false" customHeight="true" outlineLevel="0" collapsed="false">
      <c r="A833" s="99" t="n">
        <v>36934</v>
      </c>
      <c r="B833" s="100" t="s">
        <v>42</v>
      </c>
      <c r="C833" s="53" t="n">
        <v>-11824645.5123939</v>
      </c>
      <c r="D833" s="53" t="n">
        <v>4263373.22970013</v>
      </c>
      <c r="E833" s="53" t="n">
        <v>40990644.3628532</v>
      </c>
    </row>
    <row r="834" customFormat="false" ht="12" hidden="false" customHeight="true" outlineLevel="0" collapsed="false">
      <c r="A834" s="99" t="n">
        <v>36935</v>
      </c>
      <c r="B834" s="100" t="s">
        <v>42</v>
      </c>
      <c r="C834" s="53" t="n">
        <v>-10524670.0323649</v>
      </c>
      <c r="D834" s="53" t="n">
        <v>-4334976.15187724</v>
      </c>
      <c r="E834" s="53" t="n">
        <v>36133209.2541183</v>
      </c>
    </row>
    <row r="835" customFormat="false" ht="12" hidden="false" customHeight="true" outlineLevel="0" collapsed="false">
      <c r="A835" s="99" t="n">
        <v>36936</v>
      </c>
      <c r="B835" s="100" t="s">
        <v>42</v>
      </c>
      <c r="C835" s="53" t="n">
        <v>-6317823.27292304</v>
      </c>
      <c r="D835" s="53" t="n">
        <v>387762.992472118</v>
      </c>
      <c r="E835" s="53" t="n">
        <v>31288186.8415975</v>
      </c>
    </row>
    <row r="836" customFormat="false" ht="12" hidden="false" customHeight="true" outlineLevel="0" collapsed="false">
      <c r="A836" s="99" t="n">
        <v>36937</v>
      </c>
      <c r="B836" s="100" t="s">
        <v>42</v>
      </c>
      <c r="C836" s="53" t="n">
        <v>-5562227.57783086</v>
      </c>
      <c r="D836" s="53" t="n">
        <v>1900315.22804228</v>
      </c>
      <c r="E836" s="53" t="n">
        <v>29408604.7039683</v>
      </c>
    </row>
    <row r="837" customFormat="false" ht="12" hidden="false" customHeight="true" outlineLevel="0" collapsed="false">
      <c r="A837" s="99" t="n">
        <v>36938</v>
      </c>
      <c r="B837" s="100" t="s">
        <v>42</v>
      </c>
      <c r="C837" s="53" t="n">
        <v>-10655592.48573</v>
      </c>
      <c r="D837" s="53" t="n">
        <v>-1466840.98270322</v>
      </c>
      <c r="E837" s="53" t="n">
        <v>75671799.7761117</v>
      </c>
    </row>
    <row r="838" customFormat="false" ht="12" hidden="false" customHeight="true" outlineLevel="0" collapsed="false">
      <c r="A838" s="99" t="n">
        <v>36941</v>
      </c>
      <c r="B838" s="100" t="s">
        <v>42</v>
      </c>
      <c r="C838" s="53" t="n">
        <v>0</v>
      </c>
      <c r="D838" s="53" t="n">
        <v>0</v>
      </c>
      <c r="E838" s="53" t="n">
        <v>0</v>
      </c>
    </row>
    <row r="839" customFormat="false" ht="12" hidden="false" customHeight="true" outlineLevel="0" collapsed="false">
      <c r="A839" s="99" t="n">
        <v>36942</v>
      </c>
      <c r="B839" s="100" t="s">
        <v>42</v>
      </c>
      <c r="C839" s="53" t="n">
        <v>-4601582.01722959</v>
      </c>
      <c r="D839" s="53" t="n">
        <v>-6533702.92565437</v>
      </c>
      <c r="E839" s="53" t="n">
        <v>58598794.072294</v>
      </c>
    </row>
    <row r="840" customFormat="false" ht="12" hidden="false" customHeight="true" outlineLevel="0" collapsed="false">
      <c r="A840" s="99" t="n">
        <v>36943</v>
      </c>
      <c r="B840" s="100" t="s">
        <v>42</v>
      </c>
      <c r="C840" s="53" t="n">
        <v>-3753232.75799128</v>
      </c>
      <c r="D840" s="53" t="n">
        <v>-1216834.24272573</v>
      </c>
      <c r="E840" s="53" t="n">
        <v>65965648.2456083</v>
      </c>
    </row>
    <row r="841" customFormat="false" ht="12" hidden="false" customHeight="true" outlineLevel="0" collapsed="false">
      <c r="A841" s="99" t="n">
        <v>36944</v>
      </c>
      <c r="B841" s="100" t="s">
        <v>42</v>
      </c>
      <c r="C841" s="53" t="n">
        <v>-3793150.17774069</v>
      </c>
      <c r="D841" s="53" t="n">
        <v>-481538.558433407</v>
      </c>
      <c r="E841" s="53" t="n">
        <v>65071597.3582717</v>
      </c>
    </row>
    <row r="842" customFormat="false" ht="12" hidden="false" customHeight="true" outlineLevel="0" collapsed="false">
      <c r="A842" s="99" t="n">
        <v>36945</v>
      </c>
      <c r="B842" s="100" t="s">
        <v>42</v>
      </c>
      <c r="C842" s="53" t="n">
        <v>-3405931.41928952</v>
      </c>
      <c r="D842" s="53" t="n">
        <v>-4834928.52162379</v>
      </c>
      <c r="E842" s="53" t="n">
        <v>61457752.7519092</v>
      </c>
    </row>
    <row r="843" customFormat="false" ht="12" hidden="false" customHeight="true" outlineLevel="0" collapsed="false">
      <c r="A843" s="99" t="n">
        <v>36948</v>
      </c>
      <c r="B843" s="100" t="s">
        <v>42</v>
      </c>
      <c r="C843" s="53" t="n">
        <v>-3397946.93442949</v>
      </c>
      <c r="D843" s="53" t="n">
        <v>-5344245.99304261</v>
      </c>
      <c r="E843" s="53" t="n">
        <v>57570760.7424268</v>
      </c>
    </row>
    <row r="844" customFormat="false" ht="12" hidden="false" customHeight="true" outlineLevel="0" collapsed="false">
      <c r="A844" s="99" t="n">
        <v>36949</v>
      </c>
      <c r="B844" s="100" t="s">
        <v>42</v>
      </c>
      <c r="C844" s="53" t="n">
        <v>-2601564.65153991</v>
      </c>
      <c r="D844" s="53" t="n">
        <v>986652.02192822</v>
      </c>
      <c r="E844" s="53" t="n">
        <v>57817731.5968643</v>
      </c>
    </row>
    <row r="845" customFormat="false" ht="12" hidden="false" customHeight="true" outlineLevel="0" collapsed="false">
      <c r="A845" s="99" t="n">
        <v>36950</v>
      </c>
      <c r="B845" s="100" t="s">
        <v>42</v>
      </c>
      <c r="C845" s="53" t="n">
        <v>-2189559.4232867</v>
      </c>
      <c r="D845" s="53" t="n">
        <v>159078.248248655</v>
      </c>
      <c r="E845" s="53" t="n">
        <v>69480298.9330052</v>
      </c>
    </row>
    <row r="846" customFormat="false" ht="12" hidden="false" customHeight="true" outlineLevel="0" collapsed="false">
      <c r="A846" s="99" t="n">
        <v>36951</v>
      </c>
      <c r="B846" s="100" t="s">
        <v>42</v>
      </c>
      <c r="C846" s="53" t="n">
        <v>-1895849.21225826</v>
      </c>
      <c r="D846" s="53" t="n">
        <v>360821.734394468</v>
      </c>
      <c r="E846" s="53" t="n">
        <v>67645103.4673194</v>
      </c>
    </row>
    <row r="847" customFormat="false" ht="12" hidden="false" customHeight="true" outlineLevel="0" collapsed="false">
      <c r="A847" s="99" t="n">
        <v>36952</v>
      </c>
      <c r="B847" s="100" t="s">
        <v>42</v>
      </c>
      <c r="C847" s="53" t="n">
        <v>-2348856.20915168</v>
      </c>
      <c r="D847" s="53" t="n">
        <v>806895.627636816</v>
      </c>
      <c r="E847" s="53" t="n">
        <v>57765875.8760732</v>
      </c>
    </row>
    <row r="848" customFormat="false" ht="12" hidden="false" customHeight="true" outlineLevel="0" collapsed="false">
      <c r="A848" s="99" t="n">
        <v>36955</v>
      </c>
      <c r="B848" s="100" t="s">
        <v>42</v>
      </c>
      <c r="C848" s="53" t="n">
        <v>-2471376.23492576</v>
      </c>
      <c r="D848" s="53" t="n">
        <v>-3227447.81670235</v>
      </c>
      <c r="E848" s="53" t="n">
        <v>54208705.1143285</v>
      </c>
    </row>
    <row r="849" customFormat="false" ht="12" hidden="false" customHeight="true" outlineLevel="0" collapsed="false">
      <c r="A849" s="99" t="n">
        <v>36956</v>
      </c>
      <c r="B849" s="100" t="s">
        <v>42</v>
      </c>
      <c r="C849" s="53" t="n">
        <v>-2332545.20800016</v>
      </c>
      <c r="D849" s="53" t="n">
        <v>-676247.013180509</v>
      </c>
      <c r="E849" s="53" t="n">
        <v>52340133.0192865</v>
      </c>
    </row>
    <row r="850" customFormat="false" ht="12" hidden="false" customHeight="true" outlineLevel="0" collapsed="false">
      <c r="A850" s="99" t="n">
        <v>36957</v>
      </c>
      <c r="B850" s="100" t="s">
        <v>42</v>
      </c>
      <c r="C850" s="53" t="n">
        <v>-3183769.17642316</v>
      </c>
      <c r="D850" s="53" t="n">
        <v>-741169.081798731</v>
      </c>
      <c r="E850" s="53" t="n">
        <v>56630986.2413784</v>
      </c>
    </row>
    <row r="851" customFormat="false" ht="12" hidden="false" customHeight="true" outlineLevel="0" collapsed="false">
      <c r="A851" s="99" t="n">
        <v>36958</v>
      </c>
      <c r="B851" s="100" t="s">
        <v>42</v>
      </c>
      <c r="C851" s="53" t="n">
        <v>-3316233.2727811</v>
      </c>
      <c r="D851" s="53" t="n">
        <v>-6169090.64859053</v>
      </c>
      <c r="E851" s="53" t="n">
        <v>52185166.0212597</v>
      </c>
    </row>
    <row r="852" customFormat="false" ht="12" hidden="false" customHeight="true" outlineLevel="0" collapsed="false">
      <c r="A852" s="99" t="n">
        <v>36959</v>
      </c>
      <c r="B852" s="100" t="s">
        <v>42</v>
      </c>
      <c r="C852" s="53" t="n">
        <v>-3206396.17613901</v>
      </c>
      <c r="D852" s="53" t="n">
        <v>3041884.80119021</v>
      </c>
      <c r="E852" s="53" t="n">
        <v>58683317.1272161</v>
      </c>
    </row>
    <row r="853" customFormat="false" ht="12" hidden="false" customHeight="true" outlineLevel="0" collapsed="false">
      <c r="A853" s="99" t="n">
        <v>36962</v>
      </c>
      <c r="B853" s="100" t="s">
        <v>42</v>
      </c>
      <c r="C853" s="53" t="n">
        <v>-4219058.41641289</v>
      </c>
      <c r="D853" s="53" t="n">
        <v>-4065030.05099959</v>
      </c>
      <c r="E853" s="53" t="n">
        <v>53523562.1177777</v>
      </c>
    </row>
    <row r="854" customFormat="false" ht="12" hidden="false" customHeight="true" outlineLevel="0" collapsed="false">
      <c r="A854" s="99" t="n">
        <v>36963</v>
      </c>
      <c r="B854" s="100" t="s">
        <v>42</v>
      </c>
      <c r="C854" s="53" t="n">
        <v>-6562399.37664904</v>
      </c>
      <c r="D854" s="53" t="n">
        <v>-237818.585885428</v>
      </c>
      <c r="E854" s="53" t="n">
        <v>65497508.961156</v>
      </c>
    </row>
    <row r="855" customFormat="false" ht="12" hidden="false" customHeight="true" outlineLevel="0" collapsed="false">
      <c r="A855" s="99" t="n">
        <v>36964</v>
      </c>
      <c r="B855" s="100" t="s">
        <v>42</v>
      </c>
      <c r="C855" s="53" t="n">
        <v>-5780389.76985323</v>
      </c>
      <c r="D855" s="53" t="n">
        <v>5697060.11908065</v>
      </c>
      <c r="E855" s="53" t="n">
        <v>61391791.5386732</v>
      </c>
    </row>
    <row r="856" customFormat="false" ht="12" hidden="false" customHeight="true" outlineLevel="0" collapsed="false">
      <c r="A856" s="99" t="n">
        <v>36965</v>
      </c>
      <c r="B856" s="100" t="s">
        <v>42</v>
      </c>
      <c r="C856" s="53" t="n">
        <v>-5799079.76553037</v>
      </c>
      <c r="D856" s="53" t="n">
        <v>-2818197.64978382</v>
      </c>
      <c r="E856" s="53" t="n">
        <v>84722171.8663459</v>
      </c>
    </row>
    <row r="857" customFormat="false" ht="12" hidden="false" customHeight="true" outlineLevel="0" collapsed="false">
      <c r="A857" s="99" t="n">
        <v>36966</v>
      </c>
      <c r="B857" s="100" t="s">
        <v>42</v>
      </c>
      <c r="C857" s="53" t="n">
        <v>-9041390.44299702</v>
      </c>
      <c r="D857" s="53" t="n">
        <v>570598.967687041</v>
      </c>
      <c r="E857" s="53" t="n">
        <v>84807267.4584143</v>
      </c>
    </row>
    <row r="858" customFormat="false" ht="12" hidden="false" customHeight="true" outlineLevel="0" collapsed="false">
      <c r="A858" s="99" t="n">
        <v>36969</v>
      </c>
      <c r="B858" s="100" t="s">
        <v>42</v>
      </c>
      <c r="C858" s="53" t="n">
        <v>-5866895.61881448</v>
      </c>
      <c r="D858" s="53" t="n">
        <v>-5787176.81561978</v>
      </c>
      <c r="E858" s="53" t="n">
        <v>65772117.3336192</v>
      </c>
    </row>
    <row r="859" customFormat="false" ht="12" hidden="false" customHeight="true" outlineLevel="0" collapsed="false">
      <c r="A859" s="99" t="n">
        <v>36970</v>
      </c>
      <c r="B859" s="100" t="s">
        <v>42</v>
      </c>
      <c r="C859" s="53" t="n">
        <v>-5927842.93536018</v>
      </c>
      <c r="D859" s="53" t="n">
        <v>5071793.31899678</v>
      </c>
      <c r="E859" s="53" t="n">
        <v>67126594.1677734</v>
      </c>
    </row>
    <row r="860" customFormat="false" ht="12" hidden="false" customHeight="true" outlineLevel="0" collapsed="false">
      <c r="A860" s="99" t="n">
        <v>36971</v>
      </c>
      <c r="B860" s="100" t="s">
        <v>42</v>
      </c>
      <c r="C860" s="53" t="n">
        <v>-4957928.35033993</v>
      </c>
      <c r="D860" s="53" t="n">
        <v>-3278338.60031651</v>
      </c>
      <c r="E860" s="53" t="n">
        <v>66411475.8274134</v>
      </c>
    </row>
    <row r="861" customFormat="false" ht="12" hidden="false" customHeight="true" outlineLevel="0" collapsed="false">
      <c r="A861" s="99" t="n">
        <v>36972</v>
      </c>
      <c r="B861" s="100" t="s">
        <v>42</v>
      </c>
      <c r="C861" s="53" t="n">
        <v>-4900754.43876636</v>
      </c>
      <c r="D861" s="53" t="n">
        <v>-3316705.51716261</v>
      </c>
      <c r="E861" s="53" t="n">
        <v>65908881.6974573</v>
      </c>
    </row>
    <row r="862" customFormat="false" ht="12" hidden="false" customHeight="true" outlineLevel="0" collapsed="false">
      <c r="A862" s="99" t="n">
        <v>36973</v>
      </c>
      <c r="B862" s="100" t="s">
        <v>42</v>
      </c>
      <c r="C862" s="53" t="n">
        <v>-4896615.19565408</v>
      </c>
      <c r="D862" s="53" t="n">
        <v>2883655.62169749</v>
      </c>
      <c r="E862" s="53" t="n">
        <v>69037136.5332449</v>
      </c>
    </row>
    <row r="863" customFormat="false" ht="12" hidden="false" customHeight="true" outlineLevel="0" collapsed="false">
      <c r="A863" s="99" t="n">
        <v>36976</v>
      </c>
      <c r="B863" s="100" t="s">
        <v>42</v>
      </c>
      <c r="C863" s="53" t="n">
        <v>-3569157.91079871</v>
      </c>
      <c r="D863" s="53" t="n">
        <v>4397757.42503208</v>
      </c>
      <c r="E863" s="53" t="n">
        <v>69001042.6590095</v>
      </c>
    </row>
    <row r="864" customFormat="false" ht="12" hidden="false" customHeight="true" outlineLevel="0" collapsed="false">
      <c r="A864" s="99" t="n">
        <v>36977</v>
      </c>
      <c r="B864" s="100" t="s">
        <v>42</v>
      </c>
      <c r="C864" s="53" t="n">
        <v>-3678321.31147949</v>
      </c>
      <c r="D864" s="53" t="n">
        <v>672101.963674808</v>
      </c>
      <c r="E864" s="53" t="n">
        <v>55696138.4068254</v>
      </c>
    </row>
    <row r="865" customFormat="false" ht="12" hidden="false" customHeight="true" outlineLevel="0" collapsed="false">
      <c r="A865" s="99" t="n">
        <v>36978</v>
      </c>
      <c r="B865" s="100" t="s">
        <v>42</v>
      </c>
      <c r="C865" s="53" t="n">
        <v>-5031022.73140819</v>
      </c>
      <c r="D865" s="53" t="n">
        <v>-3160389.46240104</v>
      </c>
      <c r="E865" s="53" t="n">
        <v>52527801.470885</v>
      </c>
    </row>
    <row r="866" customFormat="false" ht="12" hidden="false" customHeight="true" outlineLevel="0" collapsed="false">
      <c r="A866" s="99" t="n">
        <v>36979</v>
      </c>
      <c r="B866" s="100" t="s">
        <v>42</v>
      </c>
      <c r="C866" s="53" t="n">
        <v>0</v>
      </c>
      <c r="D866" s="53" t="n">
        <v>0</v>
      </c>
      <c r="E866" s="53" t="n">
        <v>0</v>
      </c>
    </row>
    <row r="867" customFormat="false" ht="12" hidden="false" customHeight="true" outlineLevel="0" collapsed="false">
      <c r="A867" s="99" t="n">
        <v>36980</v>
      </c>
      <c r="B867" s="100" t="s">
        <v>42</v>
      </c>
      <c r="C867" s="53" t="n">
        <v>-4793728.55932074</v>
      </c>
      <c r="D867" s="53" t="n">
        <v>-1857572.79587558</v>
      </c>
      <c r="E867" s="53" t="n">
        <v>5620664.11394777</v>
      </c>
    </row>
    <row r="868" customFormat="false" ht="12" hidden="false" customHeight="true" outlineLevel="0" collapsed="false">
      <c r="A868" s="99" t="n">
        <v>36981</v>
      </c>
      <c r="B868" s="100" t="s">
        <v>42</v>
      </c>
      <c r="C868" s="53" t="n">
        <v>0</v>
      </c>
      <c r="D868" s="53" t="n">
        <v>0</v>
      </c>
      <c r="E868" s="53" t="n">
        <v>0</v>
      </c>
    </row>
    <row r="869" customFormat="false" ht="12" hidden="false" customHeight="true" outlineLevel="0" collapsed="false">
      <c r="A869" s="99" t="n">
        <v>36983</v>
      </c>
      <c r="B869" s="100" t="s">
        <v>42</v>
      </c>
      <c r="C869" s="53" t="n">
        <v>-5433597.23254301</v>
      </c>
      <c r="D869" s="53" t="n">
        <v>-5251610.34012131</v>
      </c>
      <c r="E869" s="53" t="n">
        <v>-13563178.4783235</v>
      </c>
    </row>
    <row r="870" customFormat="false" ht="12" hidden="false" customHeight="true" outlineLevel="0" collapsed="false">
      <c r="A870" s="99" t="n">
        <v>36984</v>
      </c>
      <c r="B870" s="100" t="s">
        <v>42</v>
      </c>
      <c r="C870" s="53" t="n">
        <v>-4273440.49712236</v>
      </c>
      <c r="D870" s="53" t="n">
        <v>-3880435.50426756</v>
      </c>
      <c r="E870" s="53" t="n">
        <v>-22841510.1692121</v>
      </c>
    </row>
    <row r="871" customFormat="false" ht="12" hidden="false" customHeight="true" outlineLevel="0" collapsed="false">
      <c r="A871" s="99" t="n">
        <v>36985</v>
      </c>
      <c r="B871" s="100" t="s">
        <v>42</v>
      </c>
      <c r="C871" s="53" t="n">
        <v>-7732038.00625217</v>
      </c>
      <c r="D871" s="53" t="n">
        <v>-9290827.37479764</v>
      </c>
      <c r="E871" s="53" t="n">
        <v>-29339896.9337307</v>
      </c>
    </row>
    <row r="872" customFormat="false" ht="12" hidden="false" customHeight="true" outlineLevel="0" collapsed="false">
      <c r="A872" s="99" t="n">
        <v>36986</v>
      </c>
      <c r="B872" s="100" t="s">
        <v>42</v>
      </c>
      <c r="C872" s="53" t="n">
        <v>-5776790.65869312</v>
      </c>
      <c r="D872" s="53" t="n">
        <v>5620500.37258895</v>
      </c>
      <c r="E872" s="53" t="n">
        <v>-19859206.5182745</v>
      </c>
    </row>
    <row r="873" customFormat="false" ht="12" hidden="false" customHeight="true" outlineLevel="0" collapsed="false">
      <c r="A873" s="99" t="n">
        <v>36987</v>
      </c>
      <c r="B873" s="100" t="s">
        <v>42</v>
      </c>
      <c r="C873" s="53" t="n">
        <v>-6012093.51496658</v>
      </c>
      <c r="D873" s="53" t="n">
        <v>-11815885.255284</v>
      </c>
      <c r="E873" s="53" t="n">
        <v>-29465183.1760885</v>
      </c>
    </row>
    <row r="874" customFormat="false" ht="12" hidden="false" customHeight="true" outlineLevel="0" collapsed="false">
      <c r="A874" s="99" t="n">
        <v>36990</v>
      </c>
      <c r="B874" s="100" t="s">
        <v>42</v>
      </c>
      <c r="C874" s="53" t="n">
        <v>-5203867.94658316</v>
      </c>
      <c r="D874" s="53" t="n">
        <v>-7272842.32013156</v>
      </c>
      <c r="E874" s="53" t="n">
        <v>-35188182.2588486</v>
      </c>
    </row>
    <row r="875" customFormat="false" ht="12" hidden="false" customHeight="true" outlineLevel="0" collapsed="false">
      <c r="A875" s="99" t="n">
        <v>36991</v>
      </c>
      <c r="B875" s="100" t="s">
        <v>42</v>
      </c>
      <c r="C875" s="53" t="n">
        <v>-5098098.95312383</v>
      </c>
      <c r="D875" s="53" t="n">
        <v>-1994823.40550874</v>
      </c>
      <c r="E875" s="53" t="n">
        <v>-34950357.3089057</v>
      </c>
    </row>
    <row r="876" customFormat="false" ht="12" hidden="false" customHeight="true" outlineLevel="0" collapsed="false">
      <c r="A876" s="99" t="n">
        <v>36992</v>
      </c>
      <c r="B876" s="100" t="s">
        <v>42</v>
      </c>
      <c r="C876" s="53" t="n">
        <v>-5428011.17529981</v>
      </c>
      <c r="D876" s="53" t="n">
        <v>-2744877.8988804</v>
      </c>
      <c r="E876" s="53" t="n">
        <v>-36230000.7914029</v>
      </c>
    </row>
    <row r="877" customFormat="false" ht="12" hidden="false" customHeight="true" outlineLevel="0" collapsed="false">
      <c r="A877" s="99" t="n">
        <v>36993</v>
      </c>
      <c r="B877" s="100" t="s">
        <v>42</v>
      </c>
      <c r="C877" s="53" t="n">
        <v>-6168510.29293009</v>
      </c>
      <c r="D877" s="53" t="n">
        <v>-95212.0000664853</v>
      </c>
      <c r="E877" s="53" t="n">
        <v>-33845714.1910645</v>
      </c>
    </row>
    <row r="878" customFormat="false" ht="12" hidden="false" customHeight="true" outlineLevel="0" collapsed="false">
      <c r="A878" s="99" t="n">
        <v>36997</v>
      </c>
      <c r="B878" s="100" t="s">
        <v>42</v>
      </c>
      <c r="C878" s="53" t="n">
        <v>-3949206.66227095</v>
      </c>
      <c r="D878" s="53" t="n">
        <v>421699.321877218</v>
      </c>
      <c r="E878" s="53" t="n">
        <v>-28567493.9803265</v>
      </c>
    </row>
    <row r="879" customFormat="false" ht="12" hidden="false" customHeight="true" outlineLevel="0" collapsed="false">
      <c r="A879" s="99" t="n">
        <v>36998</v>
      </c>
      <c r="B879" s="100" t="s">
        <v>42</v>
      </c>
      <c r="C879" s="53" t="n">
        <v>-3873726.04128155</v>
      </c>
      <c r="D879" s="53" t="n">
        <v>-2530772.61503268</v>
      </c>
      <c r="E879" s="53" t="n">
        <v>-31049804.4464198</v>
      </c>
    </row>
    <row r="880" customFormat="false" ht="12" hidden="false" customHeight="true" outlineLevel="0" collapsed="false">
      <c r="A880" s="99" t="n">
        <v>36999</v>
      </c>
      <c r="B880" s="100" t="s">
        <v>42</v>
      </c>
      <c r="C880" s="53" t="n">
        <v>-4165126.31409563</v>
      </c>
      <c r="D880" s="53" t="n">
        <v>-2924713.16556502</v>
      </c>
      <c r="E880" s="53" t="n">
        <v>-32037284.105886</v>
      </c>
    </row>
    <row r="881" customFormat="false" ht="12" hidden="false" customHeight="true" outlineLevel="0" collapsed="false">
      <c r="A881" s="99" t="n">
        <v>37000</v>
      </c>
      <c r="B881" s="100" t="s">
        <v>42</v>
      </c>
      <c r="C881" s="53" t="n">
        <v>-4160842.0911641</v>
      </c>
      <c r="D881" s="53" t="n">
        <v>-654312.160267011</v>
      </c>
      <c r="E881" s="53" t="n">
        <v>-32087040.8266969</v>
      </c>
    </row>
    <row r="882" customFormat="false" ht="12" hidden="false" customHeight="true" outlineLevel="0" collapsed="false">
      <c r="A882" s="99" t="n">
        <v>37001</v>
      </c>
      <c r="B882" s="100" t="s">
        <v>42</v>
      </c>
      <c r="C882" s="53" t="n">
        <v>-3586001.89063979</v>
      </c>
      <c r="D882" s="53" t="n">
        <v>-2293333.27955487</v>
      </c>
      <c r="E882" s="53" t="n">
        <v>-34266764.8140526</v>
      </c>
    </row>
    <row r="883" customFormat="false" ht="12" hidden="false" customHeight="true" outlineLevel="0" collapsed="false">
      <c r="A883" s="99" t="n">
        <v>37004</v>
      </c>
      <c r="B883" s="100" t="s">
        <v>42</v>
      </c>
      <c r="C883" s="53" t="n">
        <v>-3648540.03738896</v>
      </c>
      <c r="D883" s="53" t="n">
        <v>-1454124.73867105</v>
      </c>
      <c r="E883" s="53" t="n">
        <v>-35865041.2421028</v>
      </c>
    </row>
    <row r="884" customFormat="false" ht="12" hidden="false" customHeight="true" outlineLevel="0" collapsed="false">
      <c r="A884" s="99" t="n">
        <v>37005</v>
      </c>
      <c r="B884" s="100" t="s">
        <v>42</v>
      </c>
      <c r="C884" s="53" t="n">
        <v>-3887226.08803409</v>
      </c>
      <c r="D884" s="53" t="n">
        <v>-403082.202486323</v>
      </c>
      <c r="E884" s="53" t="n">
        <v>-35966418.6390317</v>
      </c>
    </row>
    <row r="885" customFormat="false" ht="12" hidden="false" customHeight="true" outlineLevel="0" collapsed="false">
      <c r="A885" s="99" t="n">
        <v>37006</v>
      </c>
      <c r="B885" s="100" t="s">
        <v>42</v>
      </c>
      <c r="C885" s="53" t="n">
        <v>-4119878.6665308</v>
      </c>
      <c r="D885" s="53" t="n">
        <v>-433742.766421687</v>
      </c>
      <c r="E885" s="53" t="n">
        <v>-36392075.255342</v>
      </c>
    </row>
    <row r="886" customFormat="false" ht="12" hidden="false" customHeight="true" outlineLevel="0" collapsed="false">
      <c r="A886" s="99" t="n">
        <v>37007</v>
      </c>
      <c r="B886" s="100" t="s">
        <v>42</v>
      </c>
      <c r="C886" s="53" t="n">
        <v>-4084560.20955332</v>
      </c>
      <c r="D886" s="53" t="n">
        <v>-5094770.08132568</v>
      </c>
      <c r="E886" s="53" t="n">
        <v>-42814036.2877348</v>
      </c>
    </row>
    <row r="887" customFormat="false" ht="12" hidden="false" customHeight="true" outlineLevel="0" collapsed="false">
      <c r="A887" s="99" t="n">
        <v>37008</v>
      </c>
      <c r="B887" s="100" t="s">
        <v>42</v>
      </c>
      <c r="C887" s="53" t="n">
        <v>-5522839.97785642</v>
      </c>
      <c r="D887" s="53" t="n">
        <v>1313077.11400162</v>
      </c>
      <c r="E887" s="53" t="n">
        <v>-26919356.8074888</v>
      </c>
    </row>
    <row r="888" customFormat="false" ht="12" hidden="false" customHeight="true" outlineLevel="0" collapsed="false">
      <c r="A888" s="99" t="n">
        <v>37011</v>
      </c>
      <c r="B888" s="100" t="s">
        <v>42</v>
      </c>
      <c r="C888" s="53" t="n">
        <v>-3712090.63453631</v>
      </c>
      <c r="D888" s="53" t="n">
        <v>-1741221.8635118</v>
      </c>
      <c r="E888" s="53" t="n">
        <v>-30611355.0937171</v>
      </c>
    </row>
    <row r="889" customFormat="false" ht="12" hidden="false" customHeight="true" outlineLevel="0" collapsed="false">
      <c r="A889" s="99" t="n">
        <v>37012</v>
      </c>
      <c r="B889" s="100" t="s">
        <v>42</v>
      </c>
      <c r="C889" s="53" t="n">
        <v>-3790275.50389504</v>
      </c>
      <c r="D889" s="53" t="n">
        <v>-904536.91733739</v>
      </c>
      <c r="E889" s="53" t="n">
        <v>-31025379.8123106</v>
      </c>
    </row>
    <row r="890" customFormat="false" ht="12" hidden="false" customHeight="true" outlineLevel="0" collapsed="false">
      <c r="A890" s="99" t="n">
        <v>37013</v>
      </c>
      <c r="B890" s="100" t="s">
        <v>42</v>
      </c>
      <c r="C890" s="53" t="n">
        <v>-3761977.70343898</v>
      </c>
      <c r="D890" s="53" t="n">
        <v>-1268336.1745083</v>
      </c>
      <c r="E890" s="53" t="n">
        <v>-32262517.8581139</v>
      </c>
    </row>
    <row r="891" customFormat="false" ht="12" hidden="false" customHeight="true" outlineLevel="0" collapsed="false">
      <c r="A891" s="99" t="n">
        <v>37014</v>
      </c>
      <c r="B891" s="100" t="s">
        <v>42</v>
      </c>
      <c r="C891" s="53" t="n">
        <v>-3739144.2625129</v>
      </c>
      <c r="D891" s="53" t="n">
        <v>4406560.97646669</v>
      </c>
      <c r="E891" s="53" t="n">
        <v>-27640458.4336006</v>
      </c>
    </row>
    <row r="892" customFormat="false" ht="12" hidden="false" customHeight="true" outlineLevel="0" collapsed="false">
      <c r="A892" s="99" t="n">
        <v>37015</v>
      </c>
      <c r="B892" s="100" t="s">
        <v>42</v>
      </c>
      <c r="C892" s="53" t="n">
        <v>-3773802.88415144</v>
      </c>
      <c r="D892" s="53" t="n">
        <v>221294.141513719</v>
      </c>
      <c r="E892" s="53" t="n">
        <v>-27384464.9944657</v>
      </c>
    </row>
    <row r="893" customFormat="false" ht="12" hidden="false" customHeight="true" outlineLevel="0" collapsed="false">
      <c r="A893" s="99" t="n">
        <v>37018</v>
      </c>
      <c r="B893" s="100" t="s">
        <v>42</v>
      </c>
      <c r="C893" s="53" t="n">
        <v>-3369624.02681953</v>
      </c>
      <c r="D893" s="53" t="n">
        <v>-1074319.96002519</v>
      </c>
      <c r="E893" s="53" t="n">
        <v>-28374755.9897448</v>
      </c>
    </row>
    <row r="894" customFormat="false" ht="12" hidden="false" customHeight="true" outlineLevel="0" collapsed="false">
      <c r="A894" s="99" t="n">
        <v>37019</v>
      </c>
      <c r="B894" s="100" t="s">
        <v>42</v>
      </c>
      <c r="C894" s="53" t="n">
        <v>-3291451.20743169</v>
      </c>
      <c r="D894" s="53" t="n">
        <v>-346703.921556717</v>
      </c>
      <c r="E894" s="53" t="n">
        <v>-29006618.6255921</v>
      </c>
    </row>
    <row r="895" customFormat="false" ht="12" hidden="false" customHeight="true" outlineLevel="0" collapsed="false">
      <c r="A895" s="99" t="n">
        <v>37020</v>
      </c>
      <c r="B895" s="100" t="s">
        <v>42</v>
      </c>
      <c r="C895" s="53" t="n">
        <v>-6256644.41402485</v>
      </c>
      <c r="D895" s="53" t="n">
        <v>-913945.322722641</v>
      </c>
      <c r="E895" s="53" t="n">
        <v>-31254154.2632811</v>
      </c>
    </row>
    <row r="896" customFormat="false" ht="12" hidden="false" customHeight="true" outlineLevel="0" collapsed="false">
      <c r="A896" s="99" t="n">
        <v>37021</v>
      </c>
      <c r="B896" s="100" t="s">
        <v>42</v>
      </c>
      <c r="C896" s="53" t="n">
        <v>-7085250.09384408</v>
      </c>
      <c r="D896" s="53" t="n">
        <v>-878340.041070218</v>
      </c>
      <c r="E896" s="53" t="n">
        <v>-32144308.7910617</v>
      </c>
    </row>
    <row r="897" customFormat="false" ht="12" hidden="false" customHeight="true" outlineLevel="0" collapsed="false">
      <c r="A897" s="99" t="n">
        <v>37022</v>
      </c>
      <c r="B897" s="100" t="s">
        <v>42</v>
      </c>
      <c r="C897" s="53" t="n">
        <v>-5002798.04243149</v>
      </c>
      <c r="D897" s="53" t="n">
        <v>-978184.693898428</v>
      </c>
      <c r="E897" s="53" t="n">
        <v>-24519793.0305701</v>
      </c>
    </row>
    <row r="898" customFormat="false" ht="12" hidden="false" customHeight="true" outlineLevel="0" collapsed="false">
      <c r="A898" s="99" t="n">
        <v>37025</v>
      </c>
      <c r="B898" s="100" t="s">
        <v>42</v>
      </c>
      <c r="C898" s="53" t="n">
        <v>-8249124.4863678</v>
      </c>
      <c r="D898" s="53" t="n">
        <v>-2906399.93628537</v>
      </c>
      <c r="E898" s="53" t="n">
        <v>-29395585.3955634</v>
      </c>
    </row>
    <row r="899" customFormat="false" ht="12" hidden="false" customHeight="true" outlineLevel="0" collapsed="false">
      <c r="A899" s="99" t="n">
        <v>37026</v>
      </c>
      <c r="B899" s="100" t="s">
        <v>42</v>
      </c>
      <c r="C899" s="53" t="n">
        <v>-10954534.2213505</v>
      </c>
      <c r="D899" s="53" t="n">
        <v>5970913.61140347</v>
      </c>
      <c r="E899" s="53" t="n">
        <v>-25240598.5785356</v>
      </c>
    </row>
    <row r="900" customFormat="false" ht="12" hidden="false" customHeight="true" outlineLevel="0" collapsed="false">
      <c r="A900" s="99" t="n">
        <v>37027</v>
      </c>
      <c r="B900" s="100" t="s">
        <v>42</v>
      </c>
      <c r="C900" s="53" t="n">
        <v>-14011890.7048275</v>
      </c>
      <c r="D900" s="53" t="n">
        <v>8477807.3236332</v>
      </c>
      <c r="E900" s="53" t="n">
        <v>-17713183.1026356</v>
      </c>
    </row>
    <row r="901" customFormat="false" ht="12" hidden="false" customHeight="true" outlineLevel="0" collapsed="false">
      <c r="A901" s="99" t="n">
        <v>37028</v>
      </c>
      <c r="B901" s="100" t="s">
        <v>42</v>
      </c>
      <c r="C901" s="53" t="n">
        <v>-15586551.2599369</v>
      </c>
      <c r="D901" s="53" t="n">
        <v>-2436029.27393647</v>
      </c>
      <c r="E901" s="53" t="n">
        <v>-20161186.2268512</v>
      </c>
    </row>
    <row r="902" customFormat="false" ht="12" hidden="false" customHeight="true" outlineLevel="0" collapsed="false">
      <c r="A902" s="99" t="n">
        <v>37029</v>
      </c>
      <c r="B902" s="100" t="s">
        <v>42</v>
      </c>
      <c r="C902" s="53" t="n">
        <v>-16890688.7665053</v>
      </c>
      <c r="D902" s="53" t="n">
        <v>-17242230.7939773</v>
      </c>
      <c r="E902" s="53" t="n">
        <v>-36918571.3645663</v>
      </c>
    </row>
    <row r="903" customFormat="false" ht="12" hidden="false" customHeight="true" outlineLevel="0" collapsed="false">
      <c r="A903" s="99" t="n">
        <v>37032</v>
      </c>
      <c r="B903" s="100" t="s">
        <v>42</v>
      </c>
      <c r="C903" s="53" t="n">
        <v>-17888464.5816888</v>
      </c>
      <c r="D903" s="53" t="n">
        <v>-8591767.19958334</v>
      </c>
      <c r="E903" s="53" t="n">
        <v>-45712990.4106749</v>
      </c>
    </row>
    <row r="904" customFormat="false" ht="12" hidden="false" customHeight="true" outlineLevel="0" collapsed="false">
      <c r="A904" s="99" t="n">
        <v>37033</v>
      </c>
      <c r="B904" s="100" t="s">
        <v>42</v>
      </c>
      <c r="C904" s="53" t="n">
        <v>-6137557.06513486</v>
      </c>
      <c r="D904" s="53" t="n">
        <v>-1514036.60000419</v>
      </c>
      <c r="E904" s="53" t="n">
        <v>4872605.48473756</v>
      </c>
    </row>
    <row r="905" customFormat="false" ht="12" hidden="false" customHeight="true" outlineLevel="0" collapsed="false">
      <c r="A905" s="99" t="n">
        <v>37034</v>
      </c>
      <c r="B905" s="100" t="s">
        <v>42</v>
      </c>
      <c r="C905" s="53" t="n">
        <v>-5841598.89734674</v>
      </c>
      <c r="D905" s="53" t="n">
        <v>-7144895.69039076</v>
      </c>
      <c r="E905" s="53" t="n">
        <v>-5443512.61501174</v>
      </c>
    </row>
    <row r="906" customFormat="false" ht="12" hidden="false" customHeight="true" outlineLevel="0" collapsed="false">
      <c r="A906" s="99" t="n">
        <v>37035</v>
      </c>
      <c r="B906" s="100" t="s">
        <v>42</v>
      </c>
      <c r="C906" s="53" t="n">
        <v>-4974985.20373638</v>
      </c>
      <c r="D906" s="53" t="n">
        <v>-871790.288357521</v>
      </c>
      <c r="E906" s="53" t="n">
        <v>-1597548.11456249</v>
      </c>
    </row>
    <row r="907" customFormat="false" ht="12" hidden="false" customHeight="true" outlineLevel="0" collapsed="false">
      <c r="A907" s="99" t="n">
        <v>37036</v>
      </c>
      <c r="B907" s="100" t="s">
        <v>42</v>
      </c>
      <c r="C907" s="53" t="n">
        <v>-4904440.62108235</v>
      </c>
      <c r="D907" s="53" t="n">
        <v>2770021.42038363</v>
      </c>
      <c r="E907" s="53" t="n">
        <v>1308231.88844227</v>
      </c>
    </row>
    <row r="908" customFormat="false" ht="12" hidden="false" customHeight="true" outlineLevel="0" collapsed="false">
      <c r="A908" s="99" t="n">
        <v>37039</v>
      </c>
      <c r="B908" s="100" t="s">
        <v>42</v>
      </c>
      <c r="C908" s="53" t="n">
        <v>0</v>
      </c>
      <c r="D908" s="53" t="n">
        <v>0</v>
      </c>
      <c r="E908" s="53" t="n">
        <v>0</v>
      </c>
    </row>
    <row r="909" customFormat="false" ht="12" hidden="false" customHeight="true" outlineLevel="0" collapsed="false">
      <c r="A909" s="99" t="n">
        <v>37040</v>
      </c>
      <c r="B909" s="100" t="s">
        <v>42</v>
      </c>
      <c r="C909" s="53" t="n">
        <v>-4641616.86321645</v>
      </c>
      <c r="D909" s="53" t="n">
        <v>-10638374.0101496</v>
      </c>
      <c r="E909" s="53" t="n">
        <v>-8413779.97993235</v>
      </c>
    </row>
    <row r="910" customFormat="false" ht="12" hidden="false" customHeight="true" outlineLevel="0" collapsed="false">
      <c r="A910" s="99" t="n">
        <v>37041</v>
      </c>
      <c r="B910" s="100" t="s">
        <v>42</v>
      </c>
      <c r="C910" s="53" t="n">
        <v>-4536503.4122038</v>
      </c>
      <c r="D910" s="53" t="n">
        <v>1674800.36020994</v>
      </c>
      <c r="E910" s="53" t="n">
        <v>-6250559.06448698</v>
      </c>
    </row>
    <row r="911" customFormat="false" ht="12" hidden="false" customHeight="true" outlineLevel="0" collapsed="false">
      <c r="A911" s="99" t="n">
        <v>37042</v>
      </c>
      <c r="B911" s="100" t="s">
        <v>42</v>
      </c>
      <c r="C911" s="53" t="n">
        <v>-4241284.31868119</v>
      </c>
      <c r="D911" s="53" t="n">
        <v>-21248520.1071931</v>
      </c>
      <c r="E911" s="53" t="n">
        <v>-27184012.1212292</v>
      </c>
    </row>
    <row r="912" customFormat="false" ht="12" hidden="false" customHeight="true" outlineLevel="0" collapsed="false">
      <c r="A912" s="99" t="n">
        <v>37043</v>
      </c>
      <c r="B912" s="100" t="s">
        <v>42</v>
      </c>
      <c r="C912" s="53" t="n">
        <v>-4262794.27486276</v>
      </c>
      <c r="D912" s="53" t="n">
        <v>1725646.49764176</v>
      </c>
      <c r="E912" s="53" t="n">
        <v>-25472706.3205404</v>
      </c>
    </row>
    <row r="913" customFormat="false" ht="12" hidden="false" customHeight="true" outlineLevel="0" collapsed="false">
      <c r="A913" s="99" t="n">
        <v>37046</v>
      </c>
      <c r="B913" s="100" t="s">
        <v>42</v>
      </c>
      <c r="C913" s="53" t="n">
        <v>-3814479.55631481</v>
      </c>
      <c r="D913" s="53" t="n">
        <v>-5108720.55895816</v>
      </c>
      <c r="E913" s="53" t="n">
        <v>16521627.0849936</v>
      </c>
    </row>
    <row r="914" customFormat="false" ht="12" hidden="false" customHeight="true" outlineLevel="0" collapsed="false">
      <c r="A914" s="99" t="n">
        <v>37047</v>
      </c>
      <c r="B914" s="100" t="s">
        <v>42</v>
      </c>
      <c r="C914" s="53" t="n">
        <v>-4031498.53418953</v>
      </c>
      <c r="D914" s="53" t="n">
        <v>-3093204.37124454</v>
      </c>
      <c r="E914" s="53" t="n">
        <v>13320578.2178696</v>
      </c>
    </row>
    <row r="915" customFormat="false" ht="12" hidden="false" customHeight="true" outlineLevel="0" collapsed="false">
      <c r="A915" s="99" t="n">
        <v>37048</v>
      </c>
      <c r="B915" s="100" t="s">
        <v>42</v>
      </c>
      <c r="C915" s="53" t="n">
        <v>-3818930.70760635</v>
      </c>
      <c r="D915" s="53" t="n">
        <v>12980491.1090554</v>
      </c>
      <c r="E915" s="53" t="n">
        <v>26348975.7044775</v>
      </c>
    </row>
    <row r="916" customFormat="false" ht="12" hidden="false" customHeight="true" outlineLevel="0" collapsed="false">
      <c r="A916" s="99" t="n">
        <v>37049</v>
      </c>
      <c r="B916" s="100" t="s">
        <v>42</v>
      </c>
      <c r="C916" s="53" t="n">
        <v>-3656400.55172802</v>
      </c>
      <c r="D916" s="53" t="n">
        <v>3620282.14860882</v>
      </c>
      <c r="E916" s="53" t="n">
        <v>29985892.4100599</v>
      </c>
    </row>
    <row r="917" customFormat="false" ht="12" hidden="false" customHeight="true" outlineLevel="0" collapsed="false">
      <c r="A917" s="99" t="n">
        <v>37050</v>
      </c>
      <c r="B917" s="100" t="s">
        <v>42</v>
      </c>
      <c r="C917" s="53" t="n">
        <v>-4428698.49698746</v>
      </c>
      <c r="D917" s="53" t="n">
        <v>1191676.99460676</v>
      </c>
      <c r="E917" s="53" t="n">
        <v>-85158231.3805872</v>
      </c>
    </row>
    <row r="918" customFormat="false" ht="12" hidden="false" customHeight="true" outlineLevel="0" collapsed="false">
      <c r="A918" s="99" t="n">
        <v>37053</v>
      </c>
      <c r="B918" s="100" t="s">
        <v>42</v>
      </c>
      <c r="C918" s="53" t="n">
        <v>-4303492.06490594</v>
      </c>
      <c r="D918" s="53" t="n">
        <v>2536783.95998458</v>
      </c>
      <c r="E918" s="53" t="n">
        <v>-83224234.3025371</v>
      </c>
    </row>
    <row r="919" customFormat="false" ht="12" hidden="false" customHeight="true" outlineLevel="0" collapsed="false">
      <c r="A919" s="99" t="n">
        <v>37054</v>
      </c>
      <c r="B919" s="100" t="s">
        <v>42</v>
      </c>
      <c r="C919" s="53" t="n">
        <v>-4288558.90554233</v>
      </c>
      <c r="D919" s="53" t="n">
        <v>800272.483452458</v>
      </c>
      <c r="E919" s="53" t="n">
        <v>-83452279.6054368</v>
      </c>
    </row>
    <row r="920" customFormat="false" ht="12" hidden="false" customHeight="true" outlineLevel="0" collapsed="false">
      <c r="A920" s="99" t="n">
        <v>37055</v>
      </c>
      <c r="B920" s="100" t="s">
        <v>42</v>
      </c>
      <c r="C920" s="53" t="n">
        <v>-4148551.12644188</v>
      </c>
      <c r="D920" s="53" t="n">
        <v>8631720.68398106</v>
      </c>
      <c r="E920" s="53" t="n">
        <v>-75399525.4472289</v>
      </c>
    </row>
    <row r="921" customFormat="false" ht="12" hidden="false" customHeight="true" outlineLevel="0" collapsed="false">
      <c r="A921" s="99" t="n">
        <v>37056</v>
      </c>
      <c r="B921" s="100" t="s">
        <v>42</v>
      </c>
      <c r="C921" s="53" t="n">
        <v>-4102893.36779129</v>
      </c>
      <c r="D921" s="53" t="n">
        <v>4331309.12889549</v>
      </c>
      <c r="E921" s="53" t="n">
        <v>-71461995.0410701</v>
      </c>
    </row>
    <row r="922" customFormat="false" ht="12" hidden="false" customHeight="true" outlineLevel="0" collapsed="false">
      <c r="A922" s="99" t="n">
        <v>37057</v>
      </c>
      <c r="B922" s="100" t="s">
        <v>42</v>
      </c>
      <c r="C922" s="53" t="n">
        <v>-4074890.8619665</v>
      </c>
      <c r="D922" s="53" t="n">
        <v>-188407.861842467</v>
      </c>
      <c r="E922" s="53" t="n">
        <v>-71308160.2267292</v>
      </c>
    </row>
    <row r="923" customFormat="false" ht="12" hidden="false" customHeight="true" outlineLevel="0" collapsed="false">
      <c r="A923" s="99" t="n">
        <v>37060</v>
      </c>
      <c r="B923" s="100" t="s">
        <v>42</v>
      </c>
      <c r="C923" s="53" t="n">
        <v>-3944022.88433783</v>
      </c>
      <c r="D923" s="53" t="n">
        <v>236053.016299959</v>
      </c>
      <c r="E923" s="53" t="n">
        <v>-70834890.1157039</v>
      </c>
    </row>
    <row r="924" customFormat="false" ht="12" hidden="false" customHeight="true" outlineLevel="0" collapsed="false">
      <c r="A924" s="99" t="n">
        <v>37061</v>
      </c>
      <c r="B924" s="100" t="s">
        <v>42</v>
      </c>
      <c r="C924" s="53" t="n">
        <v>-3900779.5491515</v>
      </c>
      <c r="D924" s="53" t="n">
        <v>-342579.715753788</v>
      </c>
      <c r="E924" s="53" t="n">
        <v>-72162461.7437832</v>
      </c>
    </row>
    <row r="925" customFormat="false" ht="12" hidden="false" customHeight="true" outlineLevel="0" collapsed="false">
      <c r="A925" s="99" t="n">
        <v>37062</v>
      </c>
      <c r="B925" s="100" t="s">
        <v>42</v>
      </c>
      <c r="C925" s="53" t="n">
        <v>-6959473.70768231</v>
      </c>
      <c r="D925" s="53" t="n">
        <v>10005463.862901</v>
      </c>
      <c r="E925" s="53" t="n">
        <v>-62539479.7238847</v>
      </c>
    </row>
    <row r="926" customFormat="false" ht="12" hidden="false" customHeight="true" outlineLevel="0" collapsed="false">
      <c r="A926" s="99" t="n">
        <v>37063</v>
      </c>
      <c r="B926" s="100" t="s">
        <v>42</v>
      </c>
      <c r="C926" s="53" t="n">
        <v>-5496955.91611323</v>
      </c>
      <c r="D926" s="53" t="n">
        <v>-10316078.0191009</v>
      </c>
      <c r="E926" s="53" t="n">
        <v>-73762296.4496389</v>
      </c>
    </row>
    <row r="927" customFormat="false" ht="12" hidden="false" customHeight="true" outlineLevel="0" collapsed="false">
      <c r="A927" s="99" t="n">
        <v>37064</v>
      </c>
      <c r="B927" s="100" t="s">
        <v>42</v>
      </c>
      <c r="C927" s="53" t="n">
        <v>-4608703.77419832</v>
      </c>
      <c r="D927" s="53" t="n">
        <v>-1185548.81982854</v>
      </c>
      <c r="E927" s="53" t="n">
        <v>-329549420.267215</v>
      </c>
    </row>
    <row r="928" customFormat="false" ht="12" hidden="false" customHeight="true" outlineLevel="0" collapsed="false">
      <c r="A928" s="99" t="n">
        <v>37067</v>
      </c>
      <c r="B928" s="100" t="s">
        <v>42</v>
      </c>
      <c r="C928" s="53" t="n">
        <v>-4092297.54775502</v>
      </c>
      <c r="D928" s="53" t="n">
        <v>1258502.60218453</v>
      </c>
      <c r="E928" s="53" t="n">
        <v>-331857105.025304</v>
      </c>
    </row>
    <row r="929" customFormat="false" ht="12" hidden="false" customHeight="true" outlineLevel="0" collapsed="false">
      <c r="A929" s="99" t="n">
        <v>37068</v>
      </c>
      <c r="B929" s="100" t="s">
        <v>42</v>
      </c>
      <c r="C929" s="53" t="n">
        <v>-4114707.97573264</v>
      </c>
      <c r="D929" s="53" t="n">
        <v>1379606.79535107</v>
      </c>
      <c r="E929" s="53" t="n">
        <v>-324786151.899174</v>
      </c>
    </row>
    <row r="930" customFormat="false" ht="12" hidden="false" customHeight="true" outlineLevel="0" collapsed="false">
      <c r="A930" s="99" t="n">
        <v>37069</v>
      </c>
      <c r="B930" s="100" t="s">
        <v>42</v>
      </c>
      <c r="C930" s="53" t="n">
        <v>-4226215.64243564</v>
      </c>
      <c r="D930" s="53" t="n">
        <v>3229776.6259268</v>
      </c>
      <c r="E930" s="53" t="n">
        <v>-318508080.185437</v>
      </c>
    </row>
    <row r="931" customFormat="false" ht="12" hidden="false" customHeight="true" outlineLevel="0" collapsed="false">
      <c r="A931" s="99" t="n">
        <v>37070</v>
      </c>
      <c r="B931" s="100" t="s">
        <v>42</v>
      </c>
      <c r="C931" s="53" t="n">
        <v>-4310033.99662816</v>
      </c>
      <c r="D931" s="53" t="n">
        <v>1157935.67383316</v>
      </c>
      <c r="E931" s="53" t="n">
        <v>-315862191.660505</v>
      </c>
    </row>
    <row r="932" customFormat="false" ht="12" hidden="false" customHeight="true" outlineLevel="0" collapsed="false">
      <c r="A932" s="99" t="n">
        <v>37071</v>
      </c>
      <c r="B932" s="100" t="s">
        <v>42</v>
      </c>
      <c r="C932" s="53" t="n">
        <v>-4240904.0937122</v>
      </c>
      <c r="D932" s="53" t="n">
        <v>12717826.5998125</v>
      </c>
      <c r="E932" s="53" t="n">
        <v>-262452298.245171</v>
      </c>
    </row>
    <row r="933" customFormat="false" ht="12" hidden="false" customHeight="true" outlineLevel="0" collapsed="false">
      <c r="A933" s="99" t="n">
        <v>37074</v>
      </c>
      <c r="B933" s="100" t="s">
        <v>42</v>
      </c>
      <c r="C933" s="53" t="n">
        <v>-4205921.37547585</v>
      </c>
      <c r="D933" s="53" t="n">
        <v>-218777.463354868</v>
      </c>
      <c r="E933" s="53" t="n">
        <v>-307389614.898757</v>
      </c>
    </row>
    <row r="934" customFormat="false" ht="12" hidden="false" customHeight="true" outlineLevel="0" collapsed="false">
      <c r="A934" s="99" t="n">
        <v>37075</v>
      </c>
      <c r="B934" s="100" t="s">
        <v>42</v>
      </c>
      <c r="C934" s="53" t="n">
        <v>-4191382.34853731</v>
      </c>
      <c r="D934" s="53" t="n">
        <v>-4611586.41422167</v>
      </c>
      <c r="E934" s="53" t="n">
        <v>-312086879.501405</v>
      </c>
    </row>
    <row r="935" customFormat="false" ht="12" hidden="false" customHeight="true" outlineLevel="0" collapsed="false">
      <c r="A935" s="99" t="n">
        <v>37076</v>
      </c>
      <c r="B935" s="100" t="s">
        <v>42</v>
      </c>
      <c r="C935" s="53" t="n">
        <v>0</v>
      </c>
      <c r="D935" s="53" t="n">
        <v>0</v>
      </c>
      <c r="E935" s="53" t="n">
        <v>0</v>
      </c>
    </row>
    <row r="936" customFormat="false" ht="12" hidden="false" customHeight="true" outlineLevel="0" collapsed="false">
      <c r="A936" s="99" t="n">
        <v>37077</v>
      </c>
      <c r="B936" s="100" t="s">
        <v>42</v>
      </c>
      <c r="C936" s="53" t="n">
        <v>-4367753.98483317</v>
      </c>
      <c r="D936" s="53" t="n">
        <v>-227901.250024003</v>
      </c>
      <c r="E936" s="53" t="n">
        <v>-310752362.577513</v>
      </c>
    </row>
    <row r="937" customFormat="false" ht="12" hidden="false" customHeight="true" outlineLevel="0" collapsed="false">
      <c r="A937" s="99" t="n">
        <v>37078</v>
      </c>
      <c r="B937" s="100" t="s">
        <v>42</v>
      </c>
      <c r="C937" s="53" t="n">
        <v>-7100299.63552302</v>
      </c>
      <c r="D937" s="53" t="n">
        <v>2351169.59522784</v>
      </c>
      <c r="E937" s="53" t="n">
        <v>-311961683.432274</v>
      </c>
    </row>
    <row r="938" customFormat="false" ht="12" hidden="false" customHeight="true" outlineLevel="0" collapsed="false">
      <c r="A938" s="99" t="n">
        <v>37081</v>
      </c>
      <c r="B938" s="100" t="s">
        <v>42</v>
      </c>
      <c r="C938" s="53" t="n">
        <v>-4618765.8431997</v>
      </c>
      <c r="D938" s="53" t="n">
        <v>-6197006.07818893</v>
      </c>
      <c r="E938" s="53" t="n">
        <v>-401057436.448284</v>
      </c>
    </row>
    <row r="939" customFormat="false" ht="12" hidden="false" customHeight="true" outlineLevel="0" collapsed="false">
      <c r="A939" s="99" t="n">
        <v>37082</v>
      </c>
      <c r="B939" s="100" t="s">
        <v>42</v>
      </c>
      <c r="C939" s="53" t="n">
        <v>-4751125.68814042</v>
      </c>
      <c r="D939" s="53" t="n">
        <v>-3191668.39229802</v>
      </c>
      <c r="E939" s="53" t="n">
        <v>-405838533.715843</v>
      </c>
    </row>
    <row r="940" customFormat="false" ht="12" hidden="false" customHeight="true" outlineLevel="0" collapsed="false">
      <c r="A940" s="99" t="n">
        <v>37083</v>
      </c>
      <c r="B940" s="100" t="s">
        <v>42</v>
      </c>
      <c r="C940" s="53" t="n">
        <v>-4702395.77889476</v>
      </c>
      <c r="D940" s="53" t="n">
        <v>-436867.550167441</v>
      </c>
      <c r="E940" s="53" t="n">
        <v>-405696749.398915</v>
      </c>
    </row>
    <row r="941" customFormat="false" ht="12" hidden="false" customHeight="true" outlineLevel="0" collapsed="false">
      <c r="A941" s="99" t="n">
        <v>37084</v>
      </c>
      <c r="B941" s="100" t="s">
        <v>42</v>
      </c>
      <c r="C941" s="53" t="n">
        <v>-28860944.3538795</v>
      </c>
      <c r="D941" s="53" t="n">
        <v>11375458.9099633</v>
      </c>
      <c r="E941" s="53" t="n">
        <v>-1077785944.29052</v>
      </c>
    </row>
    <row r="942" customFormat="false" ht="12" hidden="false" customHeight="true" outlineLevel="0" collapsed="false">
      <c r="A942" s="99" t="n">
        <v>37085</v>
      </c>
      <c r="B942" s="100" t="s">
        <v>42</v>
      </c>
      <c r="C942" s="53" t="n">
        <v>-27206411.471171</v>
      </c>
      <c r="D942" s="53" t="n">
        <v>24683738.1401935</v>
      </c>
      <c r="E942" s="53" t="n">
        <v>-1053171564.7399</v>
      </c>
    </row>
    <row r="943" customFormat="false" ht="12" hidden="false" customHeight="true" outlineLevel="0" collapsed="false">
      <c r="A943" s="99" t="n">
        <v>37088</v>
      </c>
      <c r="B943" s="100" t="s">
        <v>42</v>
      </c>
      <c r="C943" s="53" t="n">
        <v>-25107991.0085506</v>
      </c>
      <c r="D943" s="53" t="n">
        <v>38741439.6593859</v>
      </c>
      <c r="E943" s="53" t="n">
        <v>-1015784835.03725</v>
      </c>
    </row>
    <row r="944" customFormat="false" ht="12" hidden="false" customHeight="true" outlineLevel="0" collapsed="false">
      <c r="A944" s="99" t="n">
        <v>37089</v>
      </c>
      <c r="B944" s="100" t="s">
        <v>42</v>
      </c>
      <c r="C944" s="53" t="n">
        <v>-23088103.6912699</v>
      </c>
      <c r="D944" s="53" t="n">
        <v>20650462.0926662</v>
      </c>
      <c r="E944" s="53" t="n">
        <v>-1019531935.61889</v>
      </c>
    </row>
    <row r="945" customFormat="false" ht="12" hidden="false" customHeight="true" outlineLevel="0" collapsed="false">
      <c r="A945" s="99" t="n">
        <v>37090</v>
      </c>
      <c r="B945" s="100" t="s">
        <v>42</v>
      </c>
      <c r="C945" s="53" t="n">
        <v>-23411275.3536433</v>
      </c>
      <c r="D945" s="53" t="n">
        <v>-6682898.38613914</v>
      </c>
      <c r="E945" s="53" t="n">
        <v>-1030203592.31359</v>
      </c>
    </row>
    <row r="946" customFormat="false" ht="12" hidden="false" customHeight="true" outlineLevel="0" collapsed="false">
      <c r="A946" s="99" t="n">
        <v>37091</v>
      </c>
      <c r="B946" s="100" t="s">
        <v>42</v>
      </c>
      <c r="C946" s="53" t="n">
        <v>-27420082.0564745</v>
      </c>
      <c r="D946" s="53" t="n">
        <v>13977302.1370925</v>
      </c>
      <c r="E946" s="53" t="n">
        <v>-1126083631.80417</v>
      </c>
    </row>
    <row r="947" customFormat="false" ht="12" hidden="false" customHeight="true" outlineLevel="0" collapsed="false">
      <c r="A947" s="99" t="n">
        <v>37092</v>
      </c>
      <c r="B947" s="100" t="s">
        <v>42</v>
      </c>
      <c r="C947" s="53" t="n">
        <v>-27327309.7647149</v>
      </c>
      <c r="D947" s="53" t="n">
        <v>581646.961352067</v>
      </c>
      <c r="E947" s="53" t="n">
        <v>-1125343823.62856</v>
      </c>
    </row>
    <row r="948" customFormat="false" ht="12" hidden="false" customHeight="true" outlineLevel="0" collapsed="false">
      <c r="A948" s="99" t="n">
        <v>37095</v>
      </c>
      <c r="B948" s="100" t="s">
        <v>42</v>
      </c>
      <c r="C948" s="53" t="n">
        <v>-26319210.0870694</v>
      </c>
      <c r="D948" s="53" t="n">
        <v>21054721.1091593</v>
      </c>
      <c r="E948" s="53" t="n">
        <v>-1104672995.52755</v>
      </c>
    </row>
    <row r="949" customFormat="false" ht="12" hidden="false" customHeight="true" outlineLevel="0" collapsed="false">
      <c r="A949" s="99" t="n">
        <v>37096</v>
      </c>
      <c r="B949" s="100" t="s">
        <v>42</v>
      </c>
      <c r="C949" s="53" t="n">
        <v>-22546730.5281845</v>
      </c>
      <c r="D949" s="53" t="n">
        <v>38488672.4584099</v>
      </c>
      <c r="E949" s="53" t="n">
        <v>-1000122136.28824</v>
      </c>
    </row>
    <row r="950" customFormat="false" ht="12" hidden="false" customHeight="true" outlineLevel="0" collapsed="false">
      <c r="A950" s="99" t="n">
        <v>37097</v>
      </c>
      <c r="B950" s="100" t="s">
        <v>42</v>
      </c>
      <c r="C950" s="53" t="n">
        <v>-22320516.3642126</v>
      </c>
      <c r="D950" s="53" t="n">
        <v>-3470270.76961307</v>
      </c>
      <c r="E950" s="53" t="n">
        <v>-1002861679.89985</v>
      </c>
    </row>
    <row r="951" customFormat="false" ht="12" hidden="false" customHeight="true" outlineLevel="0" collapsed="false">
      <c r="A951" s="99" t="n">
        <v>37098</v>
      </c>
      <c r="B951" s="100" t="s">
        <v>42</v>
      </c>
      <c r="C951" s="53" t="n">
        <v>-21292709.9892699</v>
      </c>
      <c r="D951" s="53" t="n">
        <v>-8393953.66869172</v>
      </c>
      <c r="E951" s="53" t="n">
        <v>-1012475518.30078</v>
      </c>
    </row>
    <row r="952" customFormat="false" ht="12" hidden="false" customHeight="true" outlineLevel="0" collapsed="false">
      <c r="A952" s="99" t="n">
        <v>37099</v>
      </c>
      <c r="B952" s="100" t="s">
        <v>42</v>
      </c>
      <c r="C952" s="53" t="n">
        <v>-21072943.755211</v>
      </c>
      <c r="D952" s="53" t="n">
        <v>8170499.97399329</v>
      </c>
      <c r="E952" s="53" t="n">
        <v>-1006715559.75664</v>
      </c>
    </row>
    <row r="953" customFormat="false" ht="12" hidden="false" customHeight="true" outlineLevel="0" collapsed="false">
      <c r="A953" s="99" t="n">
        <v>37102</v>
      </c>
      <c r="B953" s="100" t="s">
        <v>42</v>
      </c>
      <c r="C953" s="53" t="n">
        <v>-21062608.3034832</v>
      </c>
      <c r="D953" s="53" t="n">
        <v>4465810.58337704</v>
      </c>
      <c r="E953" s="53" t="n">
        <v>-609401139.262202</v>
      </c>
    </row>
    <row r="954" customFormat="false" ht="12" hidden="false" customHeight="true" outlineLevel="0" collapsed="false">
      <c r="A954" s="99" t="n">
        <v>37103</v>
      </c>
      <c r="B954" s="100" t="s">
        <v>42</v>
      </c>
      <c r="C954" s="53" t="n">
        <v>-21404401.7957282</v>
      </c>
      <c r="D954" s="53" t="n">
        <v>-4815339.87780066</v>
      </c>
      <c r="E954" s="53" t="n">
        <v>-615314390.512943</v>
      </c>
    </row>
    <row r="955" customFormat="false" ht="12" hidden="false" customHeight="true" outlineLevel="0" collapsed="false">
      <c r="A955" s="99" t="n">
        <v>37104</v>
      </c>
      <c r="B955" s="100" t="s">
        <v>42</v>
      </c>
      <c r="C955" s="53" t="n">
        <v>-20289251.9523013</v>
      </c>
      <c r="D955" s="53" t="n">
        <v>10988502.2187277</v>
      </c>
      <c r="E955" s="53" t="n">
        <v>-603587809.568783</v>
      </c>
    </row>
    <row r="956" customFormat="false" ht="12" hidden="false" customHeight="true" outlineLevel="0" collapsed="false">
      <c r="A956" s="99" t="n">
        <v>37105</v>
      </c>
      <c r="B956" s="100" t="s">
        <v>42</v>
      </c>
      <c r="C956" s="53" t="n">
        <v>-23675052.063266</v>
      </c>
      <c r="D956" s="53" t="n">
        <v>-5937323.05831065</v>
      </c>
      <c r="E956" s="53" t="n">
        <v>-623626586.31796</v>
      </c>
    </row>
    <row r="957" customFormat="false" ht="12" hidden="false" customHeight="true" outlineLevel="0" collapsed="false">
      <c r="A957" s="99" t="n">
        <v>37106</v>
      </c>
      <c r="B957" s="100" t="s">
        <v>42</v>
      </c>
      <c r="C957" s="53" t="n">
        <v>-23320265.0899933</v>
      </c>
      <c r="D957" s="53" t="n">
        <v>11054440.1108277</v>
      </c>
      <c r="E957" s="53" t="n">
        <v>-612140802.331932</v>
      </c>
    </row>
    <row r="958" customFormat="false" ht="12" hidden="false" customHeight="true" outlineLevel="0" collapsed="false">
      <c r="A958" s="99" t="n">
        <v>37109</v>
      </c>
      <c r="B958" s="100" t="s">
        <v>42</v>
      </c>
      <c r="C958" s="53" t="n">
        <v>-22063613.165999</v>
      </c>
      <c r="D958" s="53" t="n">
        <v>8268989.24423381</v>
      </c>
      <c r="E958" s="53" t="n">
        <v>-603664479.039617</v>
      </c>
    </row>
    <row r="959" customFormat="false" ht="12" hidden="false" customHeight="true" outlineLevel="0" collapsed="false">
      <c r="A959" s="99" t="n">
        <v>37110</v>
      </c>
      <c r="B959" s="100" t="s">
        <v>42</v>
      </c>
      <c r="C959" s="53" t="n">
        <v>-21709675.6006246</v>
      </c>
      <c r="D959" s="53" t="n">
        <v>5512653.53373491</v>
      </c>
      <c r="E959" s="53" t="n">
        <v>-606153250.991688</v>
      </c>
    </row>
    <row r="960" customFormat="false" ht="12" hidden="false" customHeight="true" outlineLevel="0" collapsed="false">
      <c r="A960" s="99" t="n">
        <v>37111</v>
      </c>
      <c r="B960" s="100" t="s">
        <v>42</v>
      </c>
      <c r="C960" s="53" t="n">
        <v>-21236545.1003629</v>
      </c>
      <c r="D960" s="53" t="n">
        <v>12883789.0385668</v>
      </c>
      <c r="E960" s="53" t="n">
        <v>-595880628.495633</v>
      </c>
    </row>
    <row r="961" customFormat="false" ht="12" hidden="false" customHeight="true" outlineLevel="0" collapsed="false">
      <c r="A961" s="99" t="n">
        <v>37112</v>
      </c>
      <c r="B961" s="100" t="s">
        <v>42</v>
      </c>
      <c r="C961" s="53" t="n">
        <v>-21361431.4430227</v>
      </c>
      <c r="D961" s="53" t="n">
        <v>1213399.03001962</v>
      </c>
      <c r="E961" s="53" t="n">
        <v>-593035303.986911</v>
      </c>
    </row>
    <row r="962" customFormat="false" ht="12" hidden="false" customHeight="true" outlineLevel="0" collapsed="false">
      <c r="A962" s="99" t="n">
        <v>37113</v>
      </c>
      <c r="B962" s="100" t="s">
        <v>42</v>
      </c>
      <c r="C962" s="53" t="n">
        <v>-20906777.7141425</v>
      </c>
      <c r="D962" s="53" t="n">
        <v>2677894.40020811</v>
      </c>
      <c r="E962" s="53" t="n">
        <v>-590574820.381948</v>
      </c>
    </row>
    <row r="963" customFormat="false" ht="12" hidden="false" customHeight="true" outlineLevel="0" collapsed="false">
      <c r="A963" s="99" t="n">
        <v>37116</v>
      </c>
      <c r="B963" s="100" t="s">
        <v>42</v>
      </c>
      <c r="C963" s="53" t="n">
        <v>-17990208.9525416</v>
      </c>
      <c r="D963" s="53" t="n">
        <v>20494684.6963183</v>
      </c>
      <c r="E963" s="53" t="n">
        <v>-571932581.118971</v>
      </c>
    </row>
    <row r="964" customFormat="false" ht="12" hidden="false" customHeight="true" outlineLevel="0" collapsed="false">
      <c r="A964" s="99" t="n">
        <v>37117</v>
      </c>
      <c r="B964" s="100" t="s">
        <v>42</v>
      </c>
      <c r="C964" s="53" t="n">
        <v>-17930506.4048505</v>
      </c>
      <c r="D964" s="53" t="n">
        <v>-3865896.98605191</v>
      </c>
      <c r="E964" s="53" t="n">
        <v>-575667225.902202</v>
      </c>
    </row>
    <row r="965" customFormat="false" ht="12" hidden="false" customHeight="true" outlineLevel="0" collapsed="false">
      <c r="A965" s="99" t="n">
        <v>37118</v>
      </c>
      <c r="B965" s="100" t="s">
        <v>42</v>
      </c>
      <c r="C965" s="53" t="n">
        <v>-18464653.5501422</v>
      </c>
      <c r="D965" s="53" t="n">
        <v>-25733754.2611721</v>
      </c>
      <c r="E965" s="53" t="n">
        <v>-600976670.511336</v>
      </c>
    </row>
    <row r="966" customFormat="false" ht="12" hidden="false" customHeight="true" outlineLevel="0" collapsed="false">
      <c r="A966" s="99" t="n">
        <v>37119</v>
      </c>
      <c r="B966" s="100" t="s">
        <v>42</v>
      </c>
      <c r="C966" s="53" t="n">
        <v>-18954626.7458855</v>
      </c>
      <c r="D966" s="53" t="n">
        <v>-19596533.4361288</v>
      </c>
      <c r="E966" s="53" t="n">
        <v>-620495916.684391</v>
      </c>
    </row>
    <row r="967" customFormat="false" ht="12" hidden="false" customHeight="true" outlineLevel="0" collapsed="false">
      <c r="A967" s="99" t="n">
        <v>37120</v>
      </c>
      <c r="B967" s="100" t="s">
        <v>42</v>
      </c>
      <c r="C967" s="53" t="n">
        <v>-18830376.9366908</v>
      </c>
      <c r="D967" s="53" t="n">
        <v>-6385852.74797209</v>
      </c>
      <c r="E967" s="53" t="n">
        <v>-514403514.706579</v>
      </c>
    </row>
    <row r="968" customFormat="false" ht="12" hidden="false" customHeight="true" outlineLevel="0" collapsed="false">
      <c r="A968" s="99" t="n">
        <v>37123</v>
      </c>
      <c r="B968" s="100" t="s">
        <v>42</v>
      </c>
      <c r="C968" s="53" t="n">
        <v>-18530687.6798625</v>
      </c>
      <c r="D968" s="53" t="n">
        <v>7156401.70050576</v>
      </c>
      <c r="E968" s="53" t="n">
        <v>-504927155.646049</v>
      </c>
    </row>
    <row r="969" customFormat="false" ht="12" hidden="false" customHeight="true" outlineLevel="0" collapsed="false">
      <c r="A969" s="99" t="n">
        <v>37124</v>
      </c>
      <c r="B969" s="100" t="s">
        <v>42</v>
      </c>
      <c r="C969" s="53" t="n">
        <v>-18943215.5272289</v>
      </c>
      <c r="D969" s="53" t="n">
        <v>-10958961.9308615</v>
      </c>
      <c r="E969" s="53" t="n">
        <v>-502303959.019252</v>
      </c>
    </row>
    <row r="970" customFormat="false" ht="12" hidden="false" customHeight="true" outlineLevel="0" collapsed="false">
      <c r="A970" s="99" t="n">
        <v>37125</v>
      </c>
      <c r="B970" s="100" t="s">
        <v>42</v>
      </c>
      <c r="C970" s="53" t="n">
        <v>-18400291.8553603</v>
      </c>
      <c r="D970" s="53" t="n">
        <v>5782677.11220232</v>
      </c>
      <c r="E970" s="53" t="n">
        <v>-189569631.683262</v>
      </c>
    </row>
    <row r="971" customFormat="false" ht="12" hidden="false" customHeight="true" outlineLevel="0" collapsed="false">
      <c r="A971" s="99" t="n">
        <v>37126</v>
      </c>
      <c r="B971" s="100" t="s">
        <v>42</v>
      </c>
      <c r="C971" s="53" t="n">
        <v>-17510491.2928039</v>
      </c>
      <c r="D971" s="53" t="n">
        <v>15922013.888177</v>
      </c>
      <c r="E971" s="53" t="n">
        <v>-179980676.678123</v>
      </c>
    </row>
    <row r="972" customFormat="false" ht="12" hidden="false" customHeight="true" outlineLevel="0" collapsed="false">
      <c r="A972" s="99" t="n">
        <v>37127</v>
      </c>
      <c r="B972" s="100" t="s">
        <v>42</v>
      </c>
      <c r="C972" s="53" t="n">
        <v>-17158541.2771276</v>
      </c>
      <c r="D972" s="53" t="n">
        <v>7279083.28898516</v>
      </c>
      <c r="E972" s="53" t="n">
        <v>-172258977.125216</v>
      </c>
    </row>
    <row r="973" customFormat="false" ht="12" hidden="false" customHeight="true" outlineLevel="0" collapsed="false">
      <c r="A973" s="99" t="n">
        <v>37130</v>
      </c>
      <c r="B973" s="100" t="s">
        <v>42</v>
      </c>
      <c r="C973" s="53" t="n">
        <v>-16514707.9509433</v>
      </c>
      <c r="D973" s="53" t="n">
        <v>15306341.5570146</v>
      </c>
      <c r="E973" s="53" t="n">
        <v>-156791154.157664</v>
      </c>
    </row>
    <row r="974" customFormat="false" ht="12" hidden="false" customHeight="true" outlineLevel="0" collapsed="false">
      <c r="A974" s="99" t="n">
        <v>37131</v>
      </c>
      <c r="B974" s="100" t="s">
        <v>42</v>
      </c>
      <c r="C974" s="53" t="n">
        <v>-16218952.9259235</v>
      </c>
      <c r="D974" s="53" t="n">
        <v>22342301.1347795</v>
      </c>
      <c r="E974" s="53" t="n">
        <v>-146074105.473642</v>
      </c>
    </row>
    <row r="975" customFormat="false" ht="12" hidden="false" customHeight="true" outlineLevel="0" collapsed="false">
      <c r="A975" s="99" t="n">
        <v>37132</v>
      </c>
      <c r="B975" s="100" t="s">
        <v>42</v>
      </c>
      <c r="C975" s="53" t="n">
        <v>-15060266.7209571</v>
      </c>
      <c r="D975" s="53" t="n">
        <v>39388987.8346974</v>
      </c>
      <c r="E975" s="53" t="n">
        <v>-107162229.869793</v>
      </c>
    </row>
    <row r="976" customFormat="false" ht="12" hidden="false" customHeight="true" outlineLevel="0" collapsed="false">
      <c r="A976" s="99" t="n">
        <v>37133</v>
      </c>
      <c r="B976" s="100" t="s">
        <v>42</v>
      </c>
      <c r="C976" s="53" t="n">
        <v>-16337354.5451617</v>
      </c>
      <c r="D976" s="53" t="n">
        <v>-13911531.5283802</v>
      </c>
      <c r="E976" s="53" t="n">
        <v>-121133890.538526</v>
      </c>
    </row>
    <row r="977" customFormat="false" ht="12" hidden="false" customHeight="true" outlineLevel="0" collapsed="false">
      <c r="A977" s="99" t="n">
        <v>37134</v>
      </c>
      <c r="B977" s="100" t="s">
        <v>42</v>
      </c>
      <c r="C977" s="53" t="n">
        <v>-16016972.2254748</v>
      </c>
      <c r="D977" s="53" t="n">
        <v>3873494.66499947</v>
      </c>
      <c r="E977" s="53" t="n">
        <v>-116531571.976351</v>
      </c>
    </row>
    <row r="978" customFormat="false" ht="12" hidden="false" customHeight="true" outlineLevel="0" collapsed="false">
      <c r="A978" s="99" t="n">
        <v>37137</v>
      </c>
      <c r="B978" s="100" t="s">
        <v>42</v>
      </c>
      <c r="C978" s="53" t="n">
        <v>0</v>
      </c>
      <c r="D978" s="53" t="n">
        <v>0</v>
      </c>
      <c r="E978" s="53" t="n">
        <v>0</v>
      </c>
    </row>
    <row r="979" customFormat="false" ht="12" hidden="false" customHeight="true" outlineLevel="0" collapsed="false">
      <c r="A979" s="99" t="n">
        <v>37138</v>
      </c>
      <c r="B979" s="100" t="s">
        <v>42</v>
      </c>
      <c r="C979" s="53" t="n">
        <v>-16321534.0152663</v>
      </c>
      <c r="D979" s="53" t="n">
        <v>2652713.81806508</v>
      </c>
      <c r="E979" s="53" t="n">
        <v>-112445006.910074</v>
      </c>
    </row>
    <row r="980" customFormat="false" ht="12" hidden="false" customHeight="true" outlineLevel="0" collapsed="false">
      <c r="A980" s="99" t="n">
        <v>37139</v>
      </c>
      <c r="B980" s="100" t="s">
        <v>42</v>
      </c>
      <c r="C980" s="53" t="n">
        <v>-16531128.7360106</v>
      </c>
      <c r="D980" s="53" t="n">
        <v>-7295346.32643475</v>
      </c>
      <c r="E980" s="53" t="n">
        <v>-120311487.025518</v>
      </c>
    </row>
    <row r="981" customFormat="false" ht="12" hidden="false" customHeight="true" outlineLevel="0" collapsed="false">
      <c r="A981" s="99" t="n">
        <v>37140</v>
      </c>
      <c r="B981" s="100" t="s">
        <v>42</v>
      </c>
      <c r="C981" s="53" t="n">
        <v>-16835871.6623943</v>
      </c>
      <c r="D981" s="53" t="n">
        <v>-7824545.73305953</v>
      </c>
      <c r="E981" s="53" t="n">
        <v>-128879241.326216</v>
      </c>
    </row>
    <row r="982" customFormat="false" ht="12" hidden="false" customHeight="true" outlineLevel="0" collapsed="false">
      <c r="A982" s="99" t="n">
        <v>37141</v>
      </c>
      <c r="B982" s="100" t="s">
        <v>42</v>
      </c>
      <c r="C982" s="53" t="n">
        <v>-17435284.5834049</v>
      </c>
      <c r="D982" s="53" t="n">
        <v>-3975728.87460316</v>
      </c>
      <c r="E982" s="53" t="n">
        <v>-246185852.907783</v>
      </c>
    </row>
    <row r="983" customFormat="false" ht="12" hidden="false" customHeight="true" outlineLevel="0" collapsed="false">
      <c r="A983" s="99" t="n">
        <v>37144</v>
      </c>
      <c r="B983" s="100" t="s">
        <v>42</v>
      </c>
      <c r="C983" s="53" t="n">
        <v>-17303111.3337681</v>
      </c>
      <c r="D983" s="53" t="n">
        <v>2583726.29826503</v>
      </c>
      <c r="E983" s="53" t="n">
        <v>-243490078.2866</v>
      </c>
    </row>
    <row r="984" customFormat="false" ht="12" hidden="false" customHeight="true" outlineLevel="0" collapsed="false">
      <c r="A984" s="99" t="n">
        <v>37145</v>
      </c>
      <c r="B984" s="100" t="s">
        <v>42</v>
      </c>
      <c r="C984" s="53" t="n">
        <v>0</v>
      </c>
      <c r="D984" s="53" t="n">
        <v>0</v>
      </c>
      <c r="E984" s="53" t="n">
        <v>0</v>
      </c>
    </row>
    <row r="985" customFormat="false" ht="12" hidden="false" customHeight="true" outlineLevel="0" collapsed="false">
      <c r="A985" s="99" t="n">
        <v>37146</v>
      </c>
      <c r="B985" s="100" t="s">
        <v>42</v>
      </c>
      <c r="C985" s="53" t="n">
        <v>-16705516.152002</v>
      </c>
      <c r="D985" s="53" t="n">
        <v>-3627167.4585532</v>
      </c>
      <c r="E985" s="53" t="n">
        <v>-251254655.344933</v>
      </c>
    </row>
    <row r="986" customFormat="false" ht="12" hidden="false" customHeight="true" outlineLevel="0" collapsed="false">
      <c r="A986" s="99" t="n">
        <v>37147</v>
      </c>
      <c r="B986" s="100" t="s">
        <v>42</v>
      </c>
      <c r="C986" s="53" t="n">
        <v>-17165051.4325517</v>
      </c>
      <c r="D986" s="53" t="n">
        <v>-11078932.4669681</v>
      </c>
      <c r="E986" s="53" t="n">
        <v>-263045031.193866</v>
      </c>
    </row>
    <row r="987" customFormat="false" ht="12" hidden="false" customHeight="true" outlineLevel="0" collapsed="false">
      <c r="A987" s="99" t="n">
        <v>37148</v>
      </c>
      <c r="B987" s="100" t="s">
        <v>42</v>
      </c>
      <c r="C987" s="53" t="n">
        <v>-18018178.3623823</v>
      </c>
      <c r="D987" s="53" t="n">
        <v>-41919782.6531816</v>
      </c>
      <c r="E987" s="53" t="n">
        <v>-306432285.053313</v>
      </c>
    </row>
    <row r="988" customFormat="false" ht="12" hidden="false" customHeight="true" outlineLevel="0" collapsed="false">
      <c r="A988" s="99" t="n">
        <v>37151</v>
      </c>
      <c r="B988" s="100" t="s">
        <v>42</v>
      </c>
      <c r="C988" s="53" t="n">
        <v>-17823736.4664137</v>
      </c>
      <c r="D988" s="53" t="n">
        <v>8906955.44470577</v>
      </c>
      <c r="E988" s="53" t="n">
        <v>-248712462.433856</v>
      </c>
    </row>
    <row r="989" customFormat="false" ht="12" hidden="false" customHeight="true" outlineLevel="0" collapsed="false">
      <c r="A989" s="99" t="n">
        <v>37152</v>
      </c>
      <c r="B989" s="100" t="s">
        <v>42</v>
      </c>
      <c r="C989" s="53" t="n">
        <v>-16010903.0659986</v>
      </c>
      <c r="D989" s="53" t="n">
        <v>20830352.8726663</v>
      </c>
      <c r="E989" s="53" t="n">
        <v>-224114132.311213</v>
      </c>
    </row>
    <row r="990" customFormat="false" ht="12" hidden="false" customHeight="true" outlineLevel="0" collapsed="false">
      <c r="A990" s="99" t="n">
        <v>37153</v>
      </c>
      <c r="B990" s="100" t="s">
        <v>42</v>
      </c>
      <c r="C990" s="53" t="n">
        <v>-14100346.9728776</v>
      </c>
      <c r="D990" s="53" t="n">
        <v>20474269.3643782</v>
      </c>
      <c r="E990" s="53" t="n">
        <v>-217232596.085485</v>
      </c>
    </row>
    <row r="991" customFormat="false" ht="12" hidden="false" customHeight="true" outlineLevel="0" collapsed="false">
      <c r="A991" s="99" t="n">
        <v>37154</v>
      </c>
      <c r="B991" s="100" t="s">
        <v>42</v>
      </c>
      <c r="C991" s="53" t="n">
        <v>-14736394.648634</v>
      </c>
      <c r="D991" s="53" t="n">
        <v>3617958.81274941</v>
      </c>
      <c r="E991" s="53" t="n">
        <v>-477588895.840443</v>
      </c>
    </row>
    <row r="992" customFormat="false" ht="12" hidden="false" customHeight="true" outlineLevel="0" collapsed="false">
      <c r="A992" s="99" t="n">
        <v>37155</v>
      </c>
      <c r="B992" s="100" t="s">
        <v>42</v>
      </c>
      <c r="C992" s="53" t="n">
        <v>-12661556.8280622</v>
      </c>
      <c r="D992" s="53" t="n">
        <v>-6413997.7296305</v>
      </c>
      <c r="E992" s="53" t="n">
        <v>-488785985.311294</v>
      </c>
    </row>
    <row r="993" customFormat="false" ht="12" hidden="false" customHeight="true" outlineLevel="0" collapsed="false">
      <c r="A993" s="99" t="n">
        <v>37158</v>
      </c>
      <c r="B993" s="100" t="s">
        <v>42</v>
      </c>
      <c r="C993" s="53" t="n">
        <v>-11628543.2765959</v>
      </c>
      <c r="D993" s="53" t="n">
        <v>5022020.33394659</v>
      </c>
      <c r="E993" s="53" t="n">
        <v>-220484734.882644</v>
      </c>
    </row>
    <row r="994" customFormat="false" ht="12" hidden="false" customHeight="true" outlineLevel="0" collapsed="false">
      <c r="A994" s="99" t="n">
        <v>37159</v>
      </c>
      <c r="B994" s="100" t="s">
        <v>42</v>
      </c>
      <c r="C994" s="53" t="n">
        <v>-10602178.9134123</v>
      </c>
      <c r="D994" s="53" t="n">
        <v>-3480981.92519563</v>
      </c>
      <c r="E994" s="53" t="n">
        <v>-332813793.628118</v>
      </c>
    </row>
    <row r="995" customFormat="false" ht="12" hidden="false" customHeight="true" outlineLevel="0" collapsed="false">
      <c r="A995" s="99" t="n">
        <v>37160</v>
      </c>
      <c r="B995" s="100" t="s">
        <v>42</v>
      </c>
      <c r="C995" s="53" t="n">
        <v>-10795598.3571234</v>
      </c>
      <c r="D995" s="53" t="n">
        <v>4188811.6927062</v>
      </c>
      <c r="E995" s="53" t="n">
        <v>-336130336.945198</v>
      </c>
    </row>
    <row r="996" customFormat="false" ht="12" hidden="false" customHeight="true" outlineLevel="0" collapsed="false">
      <c r="A996" s="99" t="n">
        <v>37161</v>
      </c>
      <c r="B996" s="100" t="s">
        <v>42</v>
      </c>
      <c r="C996" s="53" t="n">
        <v>-10872585.4602716</v>
      </c>
      <c r="D996" s="53" t="n">
        <v>1229630.75918371</v>
      </c>
      <c r="E996" s="53" t="n">
        <v>-338283713.448118</v>
      </c>
    </row>
    <row r="997" customFormat="false" ht="12" hidden="false" customHeight="true" outlineLevel="0" collapsed="false">
      <c r="A997" s="99" t="n">
        <v>37162</v>
      </c>
      <c r="B997" s="100" t="s">
        <v>42</v>
      </c>
      <c r="C997" s="53" t="n">
        <v>-5307959.17231279</v>
      </c>
      <c r="D997" s="53" t="n">
        <v>527629.273002681</v>
      </c>
      <c r="E997" s="53" t="n">
        <v>-269917403.318899</v>
      </c>
    </row>
    <row r="998" customFormat="false" ht="12" hidden="false" customHeight="true" outlineLevel="0" collapsed="false">
      <c r="A998" s="99" t="n">
        <v>37165</v>
      </c>
      <c r="B998" s="100" t="s">
        <v>42</v>
      </c>
      <c r="C998" s="53" t="n">
        <v>-5012478.81459516</v>
      </c>
      <c r="D998" s="53" t="n">
        <v>3428407.64488003</v>
      </c>
      <c r="E998" s="53" t="n">
        <v>-339839829.728836</v>
      </c>
    </row>
    <row r="999" customFormat="false" ht="12" hidden="false" customHeight="true" outlineLevel="0" collapsed="false">
      <c r="A999" s="99" t="n">
        <v>37166</v>
      </c>
      <c r="B999" s="100" t="s">
        <v>42</v>
      </c>
      <c r="C999" s="53" t="n">
        <v>-4951430.62508705</v>
      </c>
      <c r="D999" s="53" t="n">
        <v>4324347.5621093</v>
      </c>
      <c r="E999" s="53" t="n">
        <v>-336451711.381289</v>
      </c>
    </row>
    <row r="1000" customFormat="false" ht="12" hidden="false" customHeight="true" outlineLevel="0" collapsed="false">
      <c r="A1000" s="99" t="n">
        <v>37167</v>
      </c>
      <c r="B1000" s="100" t="s">
        <v>42</v>
      </c>
      <c r="C1000" s="53" t="n">
        <v>-5033443.86137993</v>
      </c>
      <c r="D1000" s="53" t="n">
        <v>-1494209.84720092</v>
      </c>
      <c r="E1000" s="53" t="n">
        <v>-338351552.546537</v>
      </c>
    </row>
    <row r="1001" customFormat="false" ht="12" hidden="false" customHeight="true" outlineLevel="0" collapsed="false">
      <c r="A1001" s="99" t="n">
        <v>37168</v>
      </c>
      <c r="B1001" s="100" t="s">
        <v>42</v>
      </c>
      <c r="C1001" s="53" t="n">
        <v>-5094588.1062699</v>
      </c>
      <c r="D1001" s="53" t="n">
        <v>-2486088.17598148</v>
      </c>
      <c r="E1001" s="53" t="n">
        <v>-302463102.255096</v>
      </c>
    </row>
    <row r="1002" customFormat="false" ht="12" hidden="false" customHeight="true" outlineLevel="0" collapsed="false">
      <c r="A1002" s="99" t="n">
        <v>37169</v>
      </c>
      <c r="B1002" s="100" t="s">
        <v>42</v>
      </c>
      <c r="C1002" s="53" t="n">
        <v>-5107535.96967134</v>
      </c>
      <c r="D1002" s="53" t="n">
        <v>-428573.582572275</v>
      </c>
      <c r="E1002" s="53" t="n">
        <v>-303759619.564909</v>
      </c>
    </row>
    <row r="1003" customFormat="false" ht="12" hidden="false" customHeight="true" outlineLevel="0" collapsed="false">
      <c r="A1003" s="99" t="n">
        <v>37172</v>
      </c>
      <c r="B1003" s="100" t="s">
        <v>42</v>
      </c>
      <c r="C1003" s="53" t="n">
        <v>-3675254.12932976</v>
      </c>
      <c r="D1003" s="53" t="n">
        <v>-340550.668962905</v>
      </c>
      <c r="E1003" s="53" t="n">
        <v>-295291171.253123</v>
      </c>
    </row>
    <row r="1004" customFormat="false" ht="12" hidden="false" customHeight="true" outlineLevel="0" collapsed="false">
      <c r="A1004" s="99" t="n">
        <v>37173</v>
      </c>
      <c r="B1004" s="100" t="s">
        <v>42</v>
      </c>
      <c r="C1004" s="53" t="n">
        <v>-3599742.56077795</v>
      </c>
      <c r="D1004" s="53" t="n">
        <v>-729113.265064435</v>
      </c>
      <c r="E1004" s="53" t="n">
        <v>-294790676.268655</v>
      </c>
    </row>
    <row r="1005" customFormat="false" ht="12" hidden="false" customHeight="true" outlineLevel="0" collapsed="false">
      <c r="A1005" s="99" t="n">
        <v>37174</v>
      </c>
      <c r="B1005" s="100" t="s">
        <v>42</v>
      </c>
      <c r="C1005" s="53" t="n">
        <v>-3718485.42101985</v>
      </c>
      <c r="D1005" s="53" t="n">
        <v>-3707740.7855538</v>
      </c>
      <c r="E1005" s="53" t="n">
        <v>-298039576.169972</v>
      </c>
    </row>
    <row r="1006" customFormat="false" ht="12" hidden="false" customHeight="true" outlineLevel="0" collapsed="false">
      <c r="A1006" s="99" t="n">
        <v>37175</v>
      </c>
      <c r="B1006" s="100" t="s">
        <v>42</v>
      </c>
      <c r="C1006" s="53" t="n">
        <v>-3500159.44551465</v>
      </c>
      <c r="D1006" s="53" t="n">
        <v>3598026.425334</v>
      </c>
      <c r="E1006" s="53" t="n">
        <v>-294453985.605598</v>
      </c>
    </row>
    <row r="1007" customFormat="false" ht="12" hidden="false" customHeight="true" outlineLevel="0" collapsed="false">
      <c r="A1007" s="99" t="n">
        <v>37176</v>
      </c>
      <c r="B1007" s="100" t="s">
        <v>42</v>
      </c>
      <c r="C1007" s="53" t="n">
        <v>-3351871.12326158</v>
      </c>
      <c r="D1007" s="53" t="n">
        <v>1278786.25344914</v>
      </c>
      <c r="E1007" s="53" t="n">
        <v>-294273662.186495</v>
      </c>
    </row>
    <row r="1008" customFormat="false" ht="12" hidden="false" customHeight="true" outlineLevel="0" collapsed="false">
      <c r="A1008" s="99" t="n">
        <v>37179</v>
      </c>
      <c r="B1008" s="100" t="s">
        <v>42</v>
      </c>
      <c r="C1008" s="53" t="n">
        <v>-3418793.45669896</v>
      </c>
      <c r="D1008" s="53" t="n">
        <v>21580.3214058293</v>
      </c>
      <c r="E1008" s="53" t="n">
        <v>-295767774.74787</v>
      </c>
    </row>
    <row r="1009" customFormat="false" ht="12" hidden="false" customHeight="true" outlineLevel="0" collapsed="false">
      <c r="A1009" s="99" t="n">
        <v>37180</v>
      </c>
      <c r="B1009" s="100" t="s">
        <v>42</v>
      </c>
      <c r="C1009" s="53" t="n">
        <v>-3481200.24220868</v>
      </c>
      <c r="D1009" s="53" t="n">
        <v>-1978130.64737851</v>
      </c>
      <c r="E1009" s="53" t="n">
        <v>-297988562.178579</v>
      </c>
    </row>
    <row r="1010" customFormat="false" ht="12" hidden="false" customHeight="true" outlineLevel="0" collapsed="false">
      <c r="A1010" s="99" t="n">
        <v>37181</v>
      </c>
      <c r="B1010" s="100" t="s">
        <v>42</v>
      </c>
      <c r="C1010" s="53" t="n">
        <v>-3155176.39899995</v>
      </c>
      <c r="D1010" s="53" t="n">
        <v>-1234403.11588989</v>
      </c>
      <c r="E1010" s="53" t="n">
        <v>-259681776.467891</v>
      </c>
    </row>
    <row r="1011" customFormat="false" ht="12" hidden="false" customHeight="true" outlineLevel="0" collapsed="false">
      <c r="A1011" s="99" t="n">
        <v>37182</v>
      </c>
      <c r="B1011" s="100" t="s">
        <v>42</v>
      </c>
      <c r="C1011" s="53" t="n">
        <v>-2961380.18920795</v>
      </c>
      <c r="D1011" s="53" t="n">
        <v>-2356384.36865675</v>
      </c>
      <c r="E1011" s="53" t="n">
        <v>-261376487.690761</v>
      </c>
    </row>
    <row r="1012" customFormat="false" ht="12" hidden="false" customHeight="true" outlineLevel="0" collapsed="false">
      <c r="A1012" s="99" t="n">
        <v>37183</v>
      </c>
      <c r="B1012" s="100" t="s">
        <v>42</v>
      </c>
      <c r="C1012" s="53" t="n">
        <v>-2979758.79866522</v>
      </c>
      <c r="D1012" s="53" t="n">
        <v>-1304995.00055799</v>
      </c>
      <c r="E1012" s="53" t="n">
        <v>-261930036.941894</v>
      </c>
    </row>
    <row r="1013" customFormat="false" ht="12" hidden="false" customHeight="true" outlineLevel="0" collapsed="false">
      <c r="A1013" s="99" t="n">
        <v>37186</v>
      </c>
      <c r="B1013" s="100" t="s">
        <v>42</v>
      </c>
      <c r="C1013" s="53" t="n">
        <v>-3072670.69123511</v>
      </c>
      <c r="D1013" s="53" t="n">
        <v>-3652944.40166817</v>
      </c>
      <c r="E1013" s="53" t="n">
        <v>-264455918.912198</v>
      </c>
    </row>
    <row r="1014" customFormat="false" ht="12" hidden="false" customHeight="true" outlineLevel="0" collapsed="false">
      <c r="A1014" s="99" t="n">
        <v>37187</v>
      </c>
      <c r="B1014" s="100" t="s">
        <v>42</v>
      </c>
      <c r="C1014" s="53" t="n">
        <v>-3043957.02928504</v>
      </c>
      <c r="D1014" s="53" t="n">
        <v>667928.920792363</v>
      </c>
      <c r="E1014" s="53" t="n">
        <v>-200604806.837264</v>
      </c>
    </row>
    <row r="1015" customFormat="false" ht="12" hidden="false" customHeight="true" outlineLevel="0" collapsed="false">
      <c r="A1015" s="99" t="n">
        <v>37188</v>
      </c>
      <c r="B1015" s="100" t="s">
        <v>42</v>
      </c>
      <c r="C1015" s="53" t="n">
        <v>-2586917.97052292</v>
      </c>
      <c r="D1015" s="53" t="n">
        <v>-1315849.26667687</v>
      </c>
      <c r="E1015" s="53" t="n">
        <v>-202620072.672798</v>
      </c>
    </row>
    <row r="1016" customFormat="false" ht="12" hidden="false" customHeight="true" outlineLevel="0" collapsed="false">
      <c r="A1016" s="99" t="n">
        <v>37189</v>
      </c>
      <c r="B1016" s="100" t="s">
        <v>42</v>
      </c>
      <c r="C1016" s="53" t="n">
        <v>-2917044.30845689</v>
      </c>
      <c r="D1016" s="53" t="n">
        <v>-1225488.9414823</v>
      </c>
      <c r="E1016" s="53" t="n">
        <v>73794087.4082035</v>
      </c>
    </row>
    <row r="1017" customFormat="false" ht="12" hidden="false" customHeight="true" outlineLevel="0" collapsed="false">
      <c r="A1017" s="99" t="n">
        <v>37190</v>
      </c>
      <c r="B1017" s="100" t="s">
        <v>42</v>
      </c>
      <c r="C1017" s="53" t="n">
        <v>-3503367.11147881</v>
      </c>
      <c r="D1017" s="53" t="n">
        <v>-3953614.37090571</v>
      </c>
      <c r="E1017" s="53" t="n">
        <v>6263228034.97134</v>
      </c>
    </row>
    <row r="1018" customFormat="false" ht="12" hidden="false" customHeight="true" outlineLevel="0" collapsed="false">
      <c r="A1018" s="99" t="n">
        <v>37193</v>
      </c>
      <c r="B1018" s="100" t="s">
        <v>42</v>
      </c>
      <c r="C1018" s="53" t="n">
        <v>-3038737.27548607</v>
      </c>
      <c r="D1018" s="53" t="n">
        <v>-3189397.35961487</v>
      </c>
      <c r="E1018" s="53" t="n">
        <v>67098368.3935607</v>
      </c>
    </row>
    <row r="1019" customFormat="false" ht="12" hidden="false" customHeight="true" outlineLevel="0" collapsed="false">
      <c r="A1019" s="99" t="n">
        <v>37194</v>
      </c>
      <c r="B1019" s="100" t="s">
        <v>42</v>
      </c>
      <c r="C1019" s="53" t="n">
        <v>-2957260.37136432</v>
      </c>
      <c r="D1019" s="53" t="n">
        <v>1770859.74240246</v>
      </c>
      <c r="E1019" s="53" t="n">
        <v>12555937.176653</v>
      </c>
    </row>
    <row r="1020" customFormat="false" ht="12" hidden="false" customHeight="true" outlineLevel="0" collapsed="false">
      <c r="A1020" s="99" t="n">
        <v>37195</v>
      </c>
      <c r="B1020" s="100" t="s">
        <v>42</v>
      </c>
      <c r="C1020" s="53" t="n">
        <v>-3039933.57005598</v>
      </c>
      <c r="D1020" s="53" t="n">
        <v>1286106.75147459</v>
      </c>
      <c r="E1020" s="53" t="n">
        <v>14375694.0791959</v>
      </c>
    </row>
    <row r="1021" customFormat="false" ht="12" hidden="false" customHeight="true" outlineLevel="0" collapsed="false">
      <c r="A1021" s="99" t="n">
        <v>37196</v>
      </c>
      <c r="B1021" s="100" t="s">
        <v>42</v>
      </c>
      <c r="C1021" s="53" t="n">
        <v>-2681171.70362223</v>
      </c>
      <c r="D1021" s="53" t="n">
        <v>484459.621013127</v>
      </c>
      <c r="E1021" s="53" t="n">
        <v>-267221.702274442</v>
      </c>
    </row>
    <row r="1022" customFormat="false" ht="12" hidden="false" customHeight="true" outlineLevel="0" collapsed="false">
      <c r="A1022" s="99" t="n">
        <v>37197</v>
      </c>
      <c r="B1022" s="100" t="s">
        <v>42</v>
      </c>
      <c r="C1022" s="53" t="n">
        <v>-2525164.14593809</v>
      </c>
      <c r="D1022" s="53" t="n">
        <v>682945.032253671</v>
      </c>
      <c r="E1022" s="53" t="n">
        <v>9623567.95664933</v>
      </c>
    </row>
    <row r="1023" customFormat="false" ht="12" hidden="false" customHeight="true" outlineLevel="0" collapsed="false">
      <c r="A1023" s="99" t="n">
        <v>37200</v>
      </c>
      <c r="B1023" s="100" t="s">
        <v>42</v>
      </c>
      <c r="C1023" s="53" t="n">
        <v>-2624426.33526807</v>
      </c>
      <c r="D1023" s="53" t="n">
        <v>3503892.63801849</v>
      </c>
      <c r="E1023" s="53" t="n">
        <v>14355125.0734928</v>
      </c>
    </row>
    <row r="1024" customFormat="false" ht="12" hidden="false" customHeight="true" outlineLevel="0" collapsed="false">
      <c r="A1024" s="99" t="n">
        <v>37201</v>
      </c>
      <c r="B1024" s="100" t="s">
        <v>42</v>
      </c>
      <c r="C1024" s="53" t="n">
        <v>-2308726.54557021</v>
      </c>
      <c r="D1024" s="53" t="n">
        <v>-927395.076119747</v>
      </c>
      <c r="E1024" s="53" t="n">
        <v>35369866.8716166</v>
      </c>
    </row>
    <row r="1025" customFormat="false" ht="12" hidden="false" customHeight="true" outlineLevel="0" collapsed="false">
      <c r="A1025" s="99" t="n">
        <v>37202</v>
      </c>
      <c r="B1025" s="100" t="s">
        <v>42</v>
      </c>
      <c r="C1025" s="53" t="n">
        <v>-2377882.61340939</v>
      </c>
      <c r="D1025" s="53" t="n">
        <v>1227539.72427309</v>
      </c>
      <c r="E1025" s="53" t="n">
        <v>54196507.9185036</v>
      </c>
    </row>
    <row r="1026" customFormat="false" ht="12" hidden="false" customHeight="true" outlineLevel="0" collapsed="false">
      <c r="A1026" s="99" t="n">
        <v>37203</v>
      </c>
      <c r="B1026" s="100" t="s">
        <v>42</v>
      </c>
      <c r="C1026" s="53" t="n">
        <v>-2103406.52474276</v>
      </c>
      <c r="D1026" s="53" t="n">
        <v>1010009.48963967</v>
      </c>
      <c r="E1026" s="53" t="n">
        <v>90251620.2779368</v>
      </c>
    </row>
    <row r="1027" customFormat="false" ht="12" hidden="false" customHeight="true" outlineLevel="0" collapsed="false">
      <c r="A1027" s="99" t="n">
        <v>37204</v>
      </c>
      <c r="B1027" s="100" t="s">
        <v>42</v>
      </c>
      <c r="C1027" s="53" t="n">
        <v>-2120501.01775295</v>
      </c>
      <c r="D1027" s="53" t="n">
        <v>-305523.957424564</v>
      </c>
      <c r="E1027" s="53" t="n">
        <v>84563676.0999088</v>
      </c>
    </row>
    <row r="1028" customFormat="false" ht="12" hidden="false" customHeight="true" outlineLevel="0" collapsed="false">
      <c r="A1028" s="99" t="n">
        <v>37207</v>
      </c>
      <c r="B1028" s="100" t="s">
        <v>42</v>
      </c>
      <c r="C1028" s="53" t="n">
        <v>-2090058.86966212</v>
      </c>
      <c r="D1028" s="53" t="n">
        <v>1779832.07376499</v>
      </c>
      <c r="E1028" s="53" t="n">
        <v>83009721.6123132</v>
      </c>
    </row>
    <row r="1029" customFormat="false" ht="12" hidden="false" customHeight="true" outlineLevel="0" collapsed="false">
      <c r="A1029" s="99" t="n">
        <v>37208</v>
      </c>
      <c r="B1029" s="100" t="s">
        <v>42</v>
      </c>
      <c r="C1029" s="53" t="n">
        <v>-2184971.99510619</v>
      </c>
      <c r="D1029" s="53" t="n">
        <v>148192.367594586</v>
      </c>
      <c r="E1029" s="53" t="n">
        <v>104701650.510847</v>
      </c>
    </row>
    <row r="1030" customFormat="false" ht="12" hidden="false" customHeight="true" outlineLevel="0" collapsed="false">
      <c r="A1030" s="99" t="n">
        <v>37209</v>
      </c>
      <c r="B1030" s="100" t="s">
        <v>42</v>
      </c>
      <c r="C1030" s="53" t="n">
        <v>-2190562.18370978</v>
      </c>
      <c r="D1030" s="53" t="n">
        <v>671380.378906612</v>
      </c>
      <c r="E1030" s="53" t="n">
        <v>102461916.465448</v>
      </c>
    </row>
    <row r="1031" customFormat="false" ht="12" hidden="false" customHeight="true" outlineLevel="0" collapsed="false">
      <c r="A1031" s="99" t="n">
        <v>37210</v>
      </c>
      <c r="B1031" s="100" t="s">
        <v>42</v>
      </c>
      <c r="C1031" s="53" t="n">
        <v>-2141364.84016079</v>
      </c>
      <c r="D1031" s="53" t="n">
        <v>867498.16403995</v>
      </c>
      <c r="E1031" s="53" t="n">
        <v>99045659.4472529</v>
      </c>
    </row>
    <row r="1032" customFormat="false" ht="12" hidden="false" customHeight="true" outlineLevel="0" collapsed="false">
      <c r="A1032" s="99" t="n">
        <v>37211</v>
      </c>
      <c r="B1032" s="100" t="s">
        <v>42</v>
      </c>
      <c r="C1032" s="53" t="n">
        <v>-2129280.29301069</v>
      </c>
      <c r="D1032" s="53" t="n">
        <v>-88642.7082700427</v>
      </c>
      <c r="E1032" s="53" t="n">
        <v>108253812.798234</v>
      </c>
    </row>
    <row r="1033" customFormat="false" ht="12" hidden="false" customHeight="true" outlineLevel="0" collapsed="false">
      <c r="A1033" s="99" t="n">
        <v>37214</v>
      </c>
      <c r="B1033" s="100" t="s">
        <v>42</v>
      </c>
      <c r="C1033" s="53" t="n">
        <v>-2264965.81782806</v>
      </c>
      <c r="D1033" s="53" t="n">
        <v>-619290.122464494</v>
      </c>
      <c r="E1033" s="53" t="n">
        <v>98387669.7607495</v>
      </c>
    </row>
    <row r="1034" customFormat="false" ht="12" hidden="false" customHeight="true" outlineLevel="0" collapsed="false">
      <c r="A1034" s="99" t="n">
        <v>37215</v>
      </c>
      <c r="B1034" s="100" t="s">
        <v>42</v>
      </c>
      <c r="C1034" s="53" t="n">
        <v>-2248337.25425129</v>
      </c>
      <c r="D1034" s="53" t="n">
        <v>386693.470556372</v>
      </c>
      <c r="E1034" s="53" t="n">
        <v>93558094.1618583</v>
      </c>
    </row>
    <row r="1035" customFormat="false" ht="12" hidden="false" customHeight="true" outlineLevel="0" collapsed="false">
      <c r="A1035" s="99" t="n">
        <v>37216</v>
      </c>
      <c r="B1035" s="100" t="s">
        <v>42</v>
      </c>
      <c r="C1035" s="53" t="n">
        <v>-2226393.44448816</v>
      </c>
      <c r="D1035" s="53" t="n">
        <v>94430.3597463111</v>
      </c>
      <c r="E1035" s="53" t="n">
        <v>371695600.39412</v>
      </c>
    </row>
    <row r="1036" customFormat="false" ht="12" hidden="false" customHeight="true" outlineLevel="0" collapsed="false">
      <c r="A1036" s="99" t="n">
        <v>37217</v>
      </c>
      <c r="B1036" s="100" t="s">
        <v>42</v>
      </c>
      <c r="C1036" s="53" t="n">
        <v>-2483313.13197259</v>
      </c>
      <c r="D1036" s="53" t="n">
        <v>94430.3597463111</v>
      </c>
      <c r="E1036" s="53" t="n">
        <v>94561852.5650796</v>
      </c>
    </row>
    <row r="1037" customFormat="false" ht="12" hidden="false" customHeight="true" outlineLevel="0" collapsed="false">
      <c r="A1037" s="99" t="n">
        <v>37218</v>
      </c>
      <c r="B1037" s="100" t="s">
        <v>42</v>
      </c>
      <c r="C1037" s="53" t="n">
        <v>-2477653.48243986</v>
      </c>
      <c r="D1037" s="53" t="n">
        <v>94430.3597463111</v>
      </c>
      <c r="E1037" s="53" t="n">
        <v>94561852.5650796</v>
      </c>
    </row>
    <row r="1038" customFormat="false" ht="12" hidden="false" customHeight="true" outlineLevel="0" collapsed="false">
      <c r="A1038" s="99" t="n">
        <v>37221</v>
      </c>
      <c r="B1038" s="100" t="s">
        <v>42</v>
      </c>
      <c r="C1038" s="53" t="n">
        <v>-2464545.94623426</v>
      </c>
      <c r="D1038" s="53" t="n">
        <v>2909499.90016214</v>
      </c>
      <c r="E1038" s="53" t="n">
        <v>60336881.6814039</v>
      </c>
    </row>
    <row r="1039" customFormat="false" ht="12" hidden="false" customHeight="true" outlineLevel="0" collapsed="false">
      <c r="A1039" s="99" t="n">
        <v>37222</v>
      </c>
      <c r="B1039" s="100" t="s">
        <v>42</v>
      </c>
      <c r="C1039" s="53" t="n">
        <v>-2441246.05631513</v>
      </c>
      <c r="D1039" s="53" t="n">
        <v>-340114.885452367</v>
      </c>
      <c r="E1039" s="53" t="n">
        <v>86206146.5362731</v>
      </c>
    </row>
    <row r="1040" customFormat="false" ht="12" hidden="false" customHeight="true" outlineLevel="0" collapsed="false">
      <c r="A1040" s="99" t="n">
        <v>37223</v>
      </c>
      <c r="B1040" s="100" t="s">
        <v>42</v>
      </c>
      <c r="C1040" s="53" t="n">
        <v>-2309863.42780243</v>
      </c>
      <c r="D1040" s="53" t="n">
        <v>1252644.8956537</v>
      </c>
      <c r="E1040" s="53" t="n">
        <v>79805476.1487941</v>
      </c>
    </row>
    <row r="1041" customFormat="false" ht="12" hidden="false" customHeight="true" outlineLevel="0" collapsed="false">
      <c r="A1041" s="99" t="n">
        <v>37224</v>
      </c>
      <c r="B1041" s="100" t="s">
        <v>42</v>
      </c>
      <c r="C1041" s="53" t="n">
        <v>-2562769.49056099</v>
      </c>
      <c r="D1041" s="53" t="n">
        <v>793395.696450952</v>
      </c>
      <c r="E1041" s="53" t="n">
        <v>86367842.7779147</v>
      </c>
    </row>
    <row r="1042" customFormat="false" ht="12" hidden="false" customHeight="true" outlineLevel="0" collapsed="false">
      <c r="A1042" s="99" t="n">
        <v>37225</v>
      </c>
      <c r="B1042" s="100" t="s">
        <v>42</v>
      </c>
      <c r="C1042" s="53" t="n">
        <v>-2312571.70907839</v>
      </c>
      <c r="D1042" s="53" t="n">
        <v>-1997184.77118617</v>
      </c>
      <c r="E1042" s="53" t="n">
        <v>90039349.9504469</v>
      </c>
    </row>
    <row r="1043" customFormat="false" ht="12" hidden="false" customHeight="true" outlineLevel="0" collapsed="false">
      <c r="A1043" s="99" t="n">
        <v>37228</v>
      </c>
      <c r="B1043" s="100" t="s">
        <v>42</v>
      </c>
      <c r="C1043" s="53" t="n">
        <v>0</v>
      </c>
      <c r="D1043" s="53" t="n">
        <v>0</v>
      </c>
      <c r="E1043" s="53" t="n">
        <v>0</v>
      </c>
    </row>
    <row r="1044" customFormat="false" ht="12" hidden="false" customHeight="true" outlineLevel="0" collapsed="false">
      <c r="A1044" s="99" t="n">
        <v>37229</v>
      </c>
      <c r="B1044" s="100" t="s">
        <v>42</v>
      </c>
      <c r="C1044" s="53" t="n">
        <v>0</v>
      </c>
      <c r="D1044" s="53" t="n">
        <v>0</v>
      </c>
      <c r="E1044" s="53" t="n">
        <v>0</v>
      </c>
    </row>
    <row r="1045" customFormat="false" ht="12" hidden="false" customHeight="true" outlineLevel="0" collapsed="false">
      <c r="A1045" s="99" t="n">
        <v>37230</v>
      </c>
      <c r="B1045" s="100" t="s">
        <v>42</v>
      </c>
      <c r="C1045" s="53" t="n">
        <v>0</v>
      </c>
      <c r="D1045" s="53" t="n">
        <v>0</v>
      </c>
      <c r="E1045" s="53" t="n">
        <v>0</v>
      </c>
    </row>
    <row r="1046" customFormat="false" ht="12" hidden="false" customHeight="true" outlineLevel="0" collapsed="false">
      <c r="A1046" s="99" t="n">
        <v>37231</v>
      </c>
      <c r="B1046" s="100" t="s">
        <v>42</v>
      </c>
      <c r="C1046" s="53" t="n">
        <v>0</v>
      </c>
      <c r="D1046" s="53" t="n">
        <v>0</v>
      </c>
      <c r="E1046" s="53" t="n">
        <v>0</v>
      </c>
    </row>
    <row r="1047" customFormat="false" ht="12" hidden="false" customHeight="true" outlineLevel="0" collapsed="false">
      <c r="A1047" s="99" t="n">
        <v>37232</v>
      </c>
      <c r="B1047" s="100" t="s">
        <v>42</v>
      </c>
      <c r="C1047" s="53" t="n">
        <v>0</v>
      </c>
      <c r="D1047" s="53" t="n">
        <v>0</v>
      </c>
      <c r="E1047" s="53" t="n">
        <v>0</v>
      </c>
    </row>
    <row r="1048" customFormat="false" ht="12" hidden="false" customHeight="true" outlineLevel="0" collapsed="false">
      <c r="A1048" s="99" t="n">
        <v>37235</v>
      </c>
      <c r="B1048" s="100" t="s">
        <v>42</v>
      </c>
      <c r="C1048" s="53" t="n">
        <v>0</v>
      </c>
      <c r="D1048" s="53" t="n">
        <v>0</v>
      </c>
      <c r="E1048" s="53" t="n">
        <v>0</v>
      </c>
    </row>
    <row r="1049" customFormat="false" ht="12" hidden="false" customHeight="true" outlineLevel="0" collapsed="false">
      <c r="A1049" s="99" t="n">
        <v>37236</v>
      </c>
      <c r="B1049" s="100" t="s">
        <v>42</v>
      </c>
      <c r="C1049" s="53" t="n">
        <v>0</v>
      </c>
      <c r="D1049" s="53" t="n">
        <v>0</v>
      </c>
      <c r="E1049" s="53" t="n">
        <v>0</v>
      </c>
    </row>
    <row r="1050" customFormat="false" ht="12" hidden="false" customHeight="true" outlineLevel="0" collapsed="false">
      <c r="A1050" s="99" t="n">
        <v>37237</v>
      </c>
      <c r="B1050" s="100" t="s">
        <v>42</v>
      </c>
      <c r="C1050" s="53" t="n">
        <v>0</v>
      </c>
      <c r="D1050" s="53" t="n">
        <v>0</v>
      </c>
      <c r="E1050" s="53" t="n">
        <v>0</v>
      </c>
    </row>
    <row r="1051" customFormat="false" ht="12" hidden="false" customHeight="true" outlineLevel="0" collapsed="false">
      <c r="A1051" s="99" t="n">
        <v>37238</v>
      </c>
      <c r="B1051" s="100" t="s">
        <v>42</v>
      </c>
      <c r="C1051" s="53" t="n">
        <v>0</v>
      </c>
      <c r="D1051" s="53" t="n">
        <v>0</v>
      </c>
      <c r="E1051" s="53" t="n">
        <v>0</v>
      </c>
    </row>
    <row r="1052" customFormat="false" ht="12" hidden="false" customHeight="true" outlineLevel="0" collapsed="false">
      <c r="A1052" s="99" t="n">
        <v>36917</v>
      </c>
      <c r="B1052" s="100" t="s">
        <v>43</v>
      </c>
      <c r="C1052" s="53" t="n">
        <v>0</v>
      </c>
      <c r="D1052" s="53" t="n">
        <v>0</v>
      </c>
      <c r="E1052" s="53" t="n">
        <v>0</v>
      </c>
    </row>
    <row r="1053" customFormat="false" ht="12" hidden="false" customHeight="true" outlineLevel="0" collapsed="false">
      <c r="A1053" s="99" t="n">
        <v>36920</v>
      </c>
      <c r="B1053" s="100" t="s">
        <v>43</v>
      </c>
      <c r="C1053" s="53" t="n">
        <v>0</v>
      </c>
      <c r="D1053" s="53" t="n">
        <v>0</v>
      </c>
      <c r="E1053" s="53" t="n">
        <v>0</v>
      </c>
    </row>
    <row r="1054" customFormat="false" ht="12" hidden="false" customHeight="true" outlineLevel="0" collapsed="false">
      <c r="A1054" s="99" t="n">
        <v>36921</v>
      </c>
      <c r="B1054" s="100" t="s">
        <v>43</v>
      </c>
      <c r="C1054" s="53" t="n">
        <v>-21465664.8412405</v>
      </c>
      <c r="D1054" s="53" t="n">
        <v>5932661.89774964</v>
      </c>
      <c r="E1054" s="53" t="n">
        <v>58775283.3735565</v>
      </c>
    </row>
    <row r="1055" customFormat="false" ht="12" hidden="false" customHeight="true" outlineLevel="0" collapsed="false">
      <c r="A1055" s="99" t="n">
        <v>36922</v>
      </c>
      <c r="B1055" s="100" t="s">
        <v>43</v>
      </c>
      <c r="C1055" s="53" t="n">
        <v>-20735136.4505498</v>
      </c>
      <c r="D1055" s="53" t="n">
        <v>2157986.55826396</v>
      </c>
      <c r="E1055" s="53" t="n">
        <v>60961681.8093539</v>
      </c>
    </row>
    <row r="1056" customFormat="false" ht="12" hidden="false" customHeight="true" outlineLevel="0" collapsed="false">
      <c r="A1056" s="99" t="n">
        <v>36923</v>
      </c>
      <c r="B1056" s="100" t="s">
        <v>43</v>
      </c>
      <c r="C1056" s="53" t="n">
        <v>-19896626.8860727</v>
      </c>
      <c r="D1056" s="53" t="n">
        <v>-272954.820271787</v>
      </c>
      <c r="E1056" s="53" t="n">
        <v>60532834.6425577</v>
      </c>
    </row>
    <row r="1057" customFormat="false" ht="12" hidden="false" customHeight="true" outlineLevel="0" collapsed="false">
      <c r="A1057" s="99" t="n">
        <v>36924</v>
      </c>
      <c r="B1057" s="100" t="s">
        <v>43</v>
      </c>
      <c r="C1057" s="53" t="n">
        <v>-16492530.8664135</v>
      </c>
      <c r="D1057" s="53" t="n">
        <v>-35131627.7075792</v>
      </c>
      <c r="E1057" s="53" t="n">
        <v>25748645.3586158</v>
      </c>
    </row>
    <row r="1058" customFormat="false" ht="12" hidden="false" customHeight="true" outlineLevel="0" collapsed="false">
      <c r="A1058" s="99" t="n">
        <v>36927</v>
      </c>
      <c r="B1058" s="100" t="s">
        <v>43</v>
      </c>
      <c r="C1058" s="53" t="n">
        <v>-17575905.9575229</v>
      </c>
      <c r="D1058" s="53" t="n">
        <v>-1178223.54223844</v>
      </c>
      <c r="E1058" s="53" t="n">
        <v>25587291.6519642</v>
      </c>
    </row>
    <row r="1059" customFormat="false" ht="12" hidden="false" customHeight="true" outlineLevel="0" collapsed="false">
      <c r="A1059" s="99" t="n">
        <v>36928</v>
      </c>
      <c r="B1059" s="100" t="s">
        <v>43</v>
      </c>
      <c r="C1059" s="53" t="n">
        <v>-13101126.6712987</v>
      </c>
      <c r="D1059" s="53" t="n">
        <v>908022.232367867</v>
      </c>
      <c r="E1059" s="53" t="n">
        <v>27281143.9213948</v>
      </c>
    </row>
    <row r="1060" customFormat="false" ht="12" hidden="false" customHeight="true" outlineLevel="0" collapsed="false">
      <c r="A1060" s="99" t="n">
        <v>36929</v>
      </c>
      <c r="B1060" s="100" t="s">
        <v>43</v>
      </c>
      <c r="C1060" s="53" t="n">
        <v>-13889327.3962181</v>
      </c>
      <c r="D1060" s="53" t="n">
        <v>-52046342.6149381</v>
      </c>
      <c r="E1060" s="53" t="n">
        <v>-24530030.0993302</v>
      </c>
    </row>
    <row r="1061" customFormat="false" ht="12" hidden="false" customHeight="true" outlineLevel="0" collapsed="false">
      <c r="A1061" s="99" t="n">
        <v>36930</v>
      </c>
      <c r="B1061" s="100" t="s">
        <v>43</v>
      </c>
      <c r="C1061" s="53" t="n">
        <v>-5749275.47716537</v>
      </c>
      <c r="D1061" s="53" t="n">
        <v>5110196.5386624</v>
      </c>
      <c r="E1061" s="53" t="n">
        <v>6763279.33941692</v>
      </c>
    </row>
    <row r="1062" customFormat="false" ht="12" hidden="false" customHeight="true" outlineLevel="0" collapsed="false">
      <c r="A1062" s="99" t="n">
        <v>36931</v>
      </c>
      <c r="B1062" s="100" t="s">
        <v>43</v>
      </c>
      <c r="C1062" s="53" t="n">
        <v>-296839.934005342</v>
      </c>
      <c r="D1062" s="53" t="n">
        <v>2614692.42660787</v>
      </c>
      <c r="E1062" s="53" t="n">
        <v>49829.9727687631</v>
      </c>
    </row>
    <row r="1063" customFormat="false" ht="12" hidden="false" customHeight="true" outlineLevel="0" collapsed="false">
      <c r="A1063" s="99" t="n">
        <v>36934</v>
      </c>
      <c r="B1063" s="100" t="s">
        <v>43</v>
      </c>
      <c r="C1063" s="53" t="n">
        <v>0</v>
      </c>
      <c r="D1063" s="53" t="n">
        <v>0</v>
      </c>
      <c r="E1063" s="53" t="n">
        <v>0</v>
      </c>
    </row>
    <row r="1064" customFormat="false" ht="12" hidden="false" customHeight="true" outlineLevel="0" collapsed="false">
      <c r="A1064" s="99" t="n">
        <v>36935</v>
      </c>
      <c r="B1064" s="100" t="s">
        <v>43</v>
      </c>
      <c r="C1064" s="53" t="n">
        <v>0</v>
      </c>
      <c r="D1064" s="53" t="n">
        <v>0</v>
      </c>
      <c r="E1064" s="53" t="n">
        <v>0</v>
      </c>
    </row>
    <row r="1065" customFormat="false" ht="12" hidden="false" customHeight="true" outlineLevel="0" collapsed="false">
      <c r="A1065" s="99" t="n">
        <v>36936</v>
      </c>
      <c r="B1065" s="100" t="s">
        <v>43</v>
      </c>
      <c r="C1065" s="53" t="n">
        <v>0</v>
      </c>
      <c r="D1065" s="53" t="n">
        <v>0</v>
      </c>
      <c r="E1065" s="53" t="n">
        <v>0</v>
      </c>
    </row>
    <row r="1066" customFormat="false" ht="12" hidden="false" customHeight="true" outlineLevel="0" collapsed="false">
      <c r="A1066" s="99" t="n">
        <v>36937</v>
      </c>
      <c r="B1066" s="100" t="s">
        <v>43</v>
      </c>
      <c r="C1066" s="53" t="n">
        <v>0</v>
      </c>
      <c r="D1066" s="53" t="n">
        <v>0</v>
      </c>
      <c r="E1066" s="53" t="n">
        <v>0</v>
      </c>
    </row>
    <row r="1067" customFormat="false" ht="12" hidden="false" customHeight="true" outlineLevel="0" collapsed="false">
      <c r="A1067" s="99" t="n">
        <v>36938</v>
      </c>
      <c r="B1067" s="100" t="s">
        <v>43</v>
      </c>
      <c r="C1067" s="53" t="n">
        <v>0</v>
      </c>
      <c r="D1067" s="53" t="n">
        <v>0</v>
      </c>
      <c r="E1067" s="53" t="n">
        <v>0</v>
      </c>
    </row>
    <row r="1068" customFormat="false" ht="12" hidden="false" customHeight="true" outlineLevel="0" collapsed="false">
      <c r="A1068" s="99" t="n">
        <v>36941</v>
      </c>
      <c r="B1068" s="100" t="s">
        <v>43</v>
      </c>
      <c r="C1068" s="53" t="n">
        <v>0</v>
      </c>
      <c r="D1068" s="53" t="n">
        <v>0</v>
      </c>
      <c r="E1068" s="53" t="n">
        <v>0</v>
      </c>
    </row>
    <row r="1069" customFormat="false" ht="12" hidden="false" customHeight="true" outlineLevel="0" collapsed="false">
      <c r="A1069" s="99" t="n">
        <v>36942</v>
      </c>
      <c r="B1069" s="100" t="s">
        <v>43</v>
      </c>
      <c r="C1069" s="53" t="n">
        <v>0</v>
      </c>
      <c r="D1069" s="53" t="n">
        <v>0</v>
      </c>
      <c r="E1069" s="53" t="n">
        <v>0</v>
      </c>
    </row>
    <row r="1070" customFormat="false" ht="12" hidden="false" customHeight="true" outlineLevel="0" collapsed="false">
      <c r="A1070" s="99" t="n">
        <v>36943</v>
      </c>
      <c r="B1070" s="100" t="s">
        <v>43</v>
      </c>
      <c r="C1070" s="53" t="n">
        <v>0</v>
      </c>
      <c r="D1070" s="53" t="n">
        <v>0</v>
      </c>
      <c r="E1070" s="53" t="n">
        <v>0</v>
      </c>
    </row>
    <row r="1071" customFormat="false" ht="12" hidden="false" customHeight="true" outlineLevel="0" collapsed="false">
      <c r="A1071" s="99" t="n">
        <v>36944</v>
      </c>
      <c r="B1071" s="100" t="s">
        <v>43</v>
      </c>
      <c r="C1071" s="53" t="n">
        <v>0</v>
      </c>
      <c r="D1071" s="53" t="n">
        <v>0</v>
      </c>
      <c r="E1071" s="53" t="n">
        <v>0</v>
      </c>
    </row>
    <row r="1072" customFormat="false" ht="12" hidden="false" customHeight="true" outlineLevel="0" collapsed="false">
      <c r="A1072" s="99" t="n">
        <v>36945</v>
      </c>
      <c r="B1072" s="100" t="s">
        <v>43</v>
      </c>
      <c r="C1072" s="53" t="n">
        <v>0</v>
      </c>
      <c r="D1072" s="53" t="n">
        <v>0</v>
      </c>
      <c r="E1072" s="53" t="n">
        <v>0</v>
      </c>
    </row>
    <row r="1073" customFormat="false" ht="12" hidden="false" customHeight="true" outlineLevel="0" collapsed="false">
      <c r="A1073" s="99" t="n">
        <v>36948</v>
      </c>
      <c r="B1073" s="100" t="s">
        <v>43</v>
      </c>
      <c r="C1073" s="53" t="n">
        <v>0</v>
      </c>
      <c r="D1073" s="53" t="n">
        <v>0</v>
      </c>
      <c r="E1073" s="53" t="n">
        <v>0</v>
      </c>
    </row>
    <row r="1074" customFormat="false" ht="12" hidden="false" customHeight="true" outlineLevel="0" collapsed="false">
      <c r="A1074" s="99" t="n">
        <v>36949</v>
      </c>
      <c r="B1074" s="100" t="s">
        <v>43</v>
      </c>
      <c r="C1074" s="53" t="n">
        <v>0</v>
      </c>
      <c r="D1074" s="53" t="n">
        <v>0</v>
      </c>
      <c r="E1074" s="53" t="n">
        <v>0</v>
      </c>
    </row>
    <row r="1075" customFormat="false" ht="12" hidden="false" customHeight="true" outlineLevel="0" collapsed="false">
      <c r="A1075" s="99" t="n">
        <v>36950</v>
      </c>
      <c r="B1075" s="100" t="s">
        <v>43</v>
      </c>
      <c r="C1075" s="53" t="n">
        <v>0</v>
      </c>
      <c r="D1075" s="53" t="n">
        <v>0</v>
      </c>
      <c r="E1075" s="53" t="n">
        <v>0</v>
      </c>
    </row>
    <row r="1076" customFormat="false" ht="12" hidden="false" customHeight="true" outlineLevel="0" collapsed="false">
      <c r="A1076" s="99" t="n">
        <v>36951</v>
      </c>
      <c r="B1076" s="100" t="s">
        <v>43</v>
      </c>
      <c r="C1076" s="53" t="n">
        <v>0</v>
      </c>
      <c r="D1076" s="53" t="n">
        <v>0</v>
      </c>
      <c r="E1076" s="53" t="n">
        <v>0</v>
      </c>
    </row>
    <row r="1077" customFormat="false" ht="12" hidden="false" customHeight="true" outlineLevel="0" collapsed="false">
      <c r="A1077" s="99" t="n">
        <v>36952</v>
      </c>
      <c r="B1077" s="100" t="s">
        <v>43</v>
      </c>
      <c r="C1077" s="53" t="n">
        <v>0</v>
      </c>
      <c r="D1077" s="53" t="n">
        <v>0</v>
      </c>
      <c r="E1077" s="53" t="n">
        <v>0</v>
      </c>
    </row>
    <row r="1078" customFormat="false" ht="12" hidden="false" customHeight="true" outlineLevel="0" collapsed="false">
      <c r="A1078" s="99" t="n">
        <v>36955</v>
      </c>
      <c r="B1078" s="100" t="s">
        <v>43</v>
      </c>
      <c r="C1078" s="53" t="n">
        <v>0</v>
      </c>
      <c r="D1078" s="53" t="n">
        <v>0</v>
      </c>
      <c r="E1078" s="53" t="n">
        <v>0</v>
      </c>
    </row>
    <row r="1079" customFormat="false" ht="12" hidden="false" customHeight="true" outlineLevel="0" collapsed="false">
      <c r="A1079" s="99" t="n">
        <v>36956</v>
      </c>
      <c r="B1079" s="100" t="s">
        <v>43</v>
      </c>
      <c r="C1079" s="53" t="n">
        <v>0</v>
      </c>
      <c r="D1079" s="53" t="n">
        <v>0</v>
      </c>
      <c r="E1079" s="53" t="n">
        <v>0</v>
      </c>
    </row>
    <row r="1080" customFormat="false" ht="12" hidden="false" customHeight="true" outlineLevel="0" collapsed="false">
      <c r="A1080" s="99" t="n">
        <v>36957</v>
      </c>
      <c r="B1080" s="100" t="s">
        <v>43</v>
      </c>
      <c r="C1080" s="53" t="n">
        <v>0</v>
      </c>
      <c r="D1080" s="53" t="n">
        <v>0</v>
      </c>
      <c r="E1080" s="53" t="n">
        <v>0</v>
      </c>
    </row>
    <row r="1081" customFormat="false" ht="12" hidden="false" customHeight="true" outlineLevel="0" collapsed="false">
      <c r="A1081" s="99" t="n">
        <v>36958</v>
      </c>
      <c r="B1081" s="100" t="s">
        <v>43</v>
      </c>
      <c r="C1081" s="53" t="n">
        <v>0</v>
      </c>
      <c r="D1081" s="53" t="n">
        <v>0</v>
      </c>
      <c r="E1081" s="53" t="n">
        <v>0</v>
      </c>
    </row>
    <row r="1082" customFormat="false" ht="12" hidden="false" customHeight="true" outlineLevel="0" collapsed="false">
      <c r="A1082" s="99" t="n">
        <v>36959</v>
      </c>
      <c r="B1082" s="100" t="s">
        <v>43</v>
      </c>
      <c r="C1082" s="53" t="n">
        <v>0</v>
      </c>
      <c r="D1082" s="53" t="n">
        <v>0</v>
      </c>
      <c r="E1082" s="53" t="n">
        <v>0</v>
      </c>
    </row>
    <row r="1083" customFormat="false" ht="12" hidden="false" customHeight="true" outlineLevel="0" collapsed="false">
      <c r="A1083" s="99" t="n">
        <v>36962</v>
      </c>
      <c r="B1083" s="100" t="s">
        <v>43</v>
      </c>
      <c r="C1083" s="53" t="n">
        <v>0</v>
      </c>
      <c r="D1083" s="53" t="n">
        <v>0</v>
      </c>
      <c r="E1083" s="53" t="n">
        <v>0</v>
      </c>
    </row>
    <row r="1084" customFormat="false" ht="12" hidden="false" customHeight="true" outlineLevel="0" collapsed="false">
      <c r="A1084" s="99" t="n">
        <v>36963</v>
      </c>
      <c r="B1084" s="100" t="s">
        <v>43</v>
      </c>
      <c r="C1084" s="53" t="n">
        <v>0</v>
      </c>
      <c r="D1084" s="53" t="n">
        <v>0</v>
      </c>
      <c r="E1084" s="53" t="n">
        <v>0</v>
      </c>
    </row>
    <row r="1085" customFormat="false" ht="12" hidden="false" customHeight="true" outlineLevel="0" collapsed="false">
      <c r="A1085" s="99" t="n">
        <v>36964</v>
      </c>
      <c r="B1085" s="100" t="s">
        <v>43</v>
      </c>
      <c r="C1085" s="53" t="n">
        <v>0</v>
      </c>
      <c r="D1085" s="53" t="n">
        <v>0</v>
      </c>
      <c r="E1085" s="53" t="n">
        <v>0</v>
      </c>
    </row>
    <row r="1086" customFormat="false" ht="12" hidden="false" customHeight="true" outlineLevel="0" collapsed="false">
      <c r="A1086" s="99" t="n">
        <v>36965</v>
      </c>
      <c r="B1086" s="100" t="s">
        <v>43</v>
      </c>
      <c r="C1086" s="53" t="n">
        <v>0</v>
      </c>
      <c r="D1086" s="53" t="n">
        <v>0</v>
      </c>
      <c r="E1086" s="53" t="n">
        <v>0</v>
      </c>
    </row>
    <row r="1087" customFormat="false" ht="12" hidden="false" customHeight="true" outlineLevel="0" collapsed="false">
      <c r="A1087" s="99" t="n">
        <v>36966</v>
      </c>
      <c r="B1087" s="100" t="s">
        <v>43</v>
      </c>
      <c r="C1087" s="53" t="n">
        <v>0</v>
      </c>
      <c r="D1087" s="53" t="n">
        <v>0</v>
      </c>
      <c r="E1087" s="53" t="n">
        <v>0</v>
      </c>
    </row>
    <row r="1088" customFormat="false" ht="12" hidden="false" customHeight="true" outlineLevel="0" collapsed="false">
      <c r="A1088" s="99" t="n">
        <v>36969</v>
      </c>
      <c r="B1088" s="100" t="s">
        <v>43</v>
      </c>
      <c r="C1088" s="53" t="n">
        <v>0</v>
      </c>
      <c r="D1088" s="53" t="n">
        <v>0</v>
      </c>
      <c r="E1088" s="53" t="n">
        <v>0</v>
      </c>
    </row>
    <row r="1089" customFormat="false" ht="12" hidden="false" customHeight="true" outlineLevel="0" collapsed="false">
      <c r="A1089" s="99" t="n">
        <v>36970</v>
      </c>
      <c r="B1089" s="100" t="s">
        <v>43</v>
      </c>
      <c r="C1089" s="53" t="n">
        <v>0</v>
      </c>
      <c r="D1089" s="53" t="n">
        <v>0</v>
      </c>
      <c r="E1089" s="53" t="n">
        <v>0</v>
      </c>
    </row>
    <row r="1090" customFormat="false" ht="12" hidden="false" customHeight="true" outlineLevel="0" collapsed="false">
      <c r="A1090" s="99" t="n">
        <v>36971</v>
      </c>
      <c r="B1090" s="100" t="s">
        <v>43</v>
      </c>
      <c r="C1090" s="53" t="n">
        <v>0</v>
      </c>
      <c r="D1090" s="53" t="n">
        <v>0</v>
      </c>
      <c r="E1090" s="53" t="n">
        <v>0</v>
      </c>
    </row>
    <row r="1091" customFormat="false" ht="12" hidden="false" customHeight="true" outlineLevel="0" collapsed="false">
      <c r="A1091" s="99" t="n">
        <v>36972</v>
      </c>
      <c r="B1091" s="100" t="s">
        <v>43</v>
      </c>
      <c r="C1091" s="53" t="n">
        <v>0</v>
      </c>
      <c r="D1091" s="53" t="n">
        <v>0</v>
      </c>
      <c r="E1091" s="53" t="n">
        <v>0</v>
      </c>
    </row>
    <row r="1092" customFormat="false" ht="12" hidden="false" customHeight="true" outlineLevel="0" collapsed="false">
      <c r="A1092" s="99" t="n">
        <v>36973</v>
      </c>
      <c r="B1092" s="100" t="s">
        <v>43</v>
      </c>
      <c r="C1092" s="53" t="n">
        <v>0</v>
      </c>
      <c r="D1092" s="53" t="n">
        <v>0</v>
      </c>
      <c r="E1092" s="53" t="n">
        <v>0</v>
      </c>
    </row>
    <row r="1093" customFormat="false" ht="12" hidden="false" customHeight="true" outlineLevel="0" collapsed="false">
      <c r="A1093" s="99" t="n">
        <v>36976</v>
      </c>
      <c r="B1093" s="100" t="s">
        <v>43</v>
      </c>
      <c r="C1093" s="53" t="n">
        <v>0</v>
      </c>
      <c r="D1093" s="53" t="n">
        <v>0</v>
      </c>
      <c r="E1093" s="53" t="n">
        <v>0</v>
      </c>
    </row>
    <row r="1094" customFormat="false" ht="12" hidden="false" customHeight="true" outlineLevel="0" collapsed="false">
      <c r="A1094" s="99" t="n">
        <v>36977</v>
      </c>
      <c r="B1094" s="100" t="s">
        <v>43</v>
      </c>
      <c r="C1094" s="53" t="n">
        <v>0</v>
      </c>
      <c r="D1094" s="53" t="n">
        <v>0</v>
      </c>
      <c r="E1094" s="53" t="n">
        <v>0</v>
      </c>
    </row>
    <row r="1095" customFormat="false" ht="12" hidden="false" customHeight="true" outlineLevel="0" collapsed="false">
      <c r="A1095" s="99" t="n">
        <v>36978</v>
      </c>
      <c r="B1095" s="100" t="s">
        <v>43</v>
      </c>
      <c r="C1095" s="53" t="n">
        <v>0</v>
      </c>
      <c r="D1095" s="53" t="n">
        <v>0</v>
      </c>
      <c r="E1095" s="53" t="n">
        <v>0</v>
      </c>
    </row>
    <row r="1096" customFormat="false" ht="12" hidden="false" customHeight="true" outlineLevel="0" collapsed="false">
      <c r="A1096" s="99" t="n">
        <v>36979</v>
      </c>
      <c r="B1096" s="100" t="s">
        <v>43</v>
      </c>
      <c r="C1096" s="53" t="n">
        <v>0</v>
      </c>
      <c r="D1096" s="53" t="n">
        <v>0</v>
      </c>
      <c r="E1096" s="53" t="n">
        <v>0</v>
      </c>
    </row>
    <row r="1097" customFormat="false" ht="12" hidden="false" customHeight="true" outlineLevel="0" collapsed="false">
      <c r="A1097" s="99" t="n">
        <v>36980</v>
      </c>
      <c r="B1097" s="100" t="s">
        <v>43</v>
      </c>
      <c r="C1097" s="53" t="n">
        <v>0</v>
      </c>
      <c r="D1097" s="53" t="n">
        <v>0</v>
      </c>
      <c r="E1097" s="53" t="n">
        <v>0</v>
      </c>
    </row>
    <row r="1098" customFormat="false" ht="12" hidden="false" customHeight="true" outlineLevel="0" collapsed="false">
      <c r="A1098" s="99" t="n">
        <v>36981</v>
      </c>
      <c r="B1098" s="100" t="s">
        <v>43</v>
      </c>
      <c r="C1098" s="53" t="n">
        <v>0</v>
      </c>
      <c r="D1098" s="53" t="n">
        <v>0</v>
      </c>
      <c r="E1098" s="53" t="n">
        <v>0</v>
      </c>
    </row>
    <row r="1099" customFormat="false" ht="12" hidden="false" customHeight="true" outlineLevel="0" collapsed="false">
      <c r="A1099" s="99" t="n">
        <v>36983</v>
      </c>
      <c r="B1099" s="100" t="s">
        <v>43</v>
      </c>
      <c r="C1099" s="53" t="n">
        <v>0</v>
      </c>
      <c r="D1099" s="53" t="n">
        <v>0</v>
      </c>
      <c r="E1099" s="53" t="n">
        <v>0</v>
      </c>
    </row>
    <row r="1100" customFormat="false" ht="12" hidden="false" customHeight="true" outlineLevel="0" collapsed="false">
      <c r="A1100" s="99" t="n">
        <v>36984</v>
      </c>
      <c r="B1100" s="100" t="s">
        <v>43</v>
      </c>
      <c r="C1100" s="53" t="n">
        <v>0</v>
      </c>
      <c r="D1100" s="53" t="n">
        <v>0</v>
      </c>
      <c r="E1100" s="53" t="n">
        <v>0</v>
      </c>
    </row>
    <row r="1101" customFormat="false" ht="12" hidden="false" customHeight="true" outlineLevel="0" collapsed="false">
      <c r="A1101" s="99" t="n">
        <v>36985</v>
      </c>
      <c r="B1101" s="100" t="s">
        <v>43</v>
      </c>
      <c r="C1101" s="53" t="n">
        <v>0</v>
      </c>
      <c r="D1101" s="53" t="n">
        <v>0</v>
      </c>
      <c r="E1101" s="53" t="n">
        <v>0</v>
      </c>
    </row>
    <row r="1102" customFormat="false" ht="12" hidden="false" customHeight="true" outlineLevel="0" collapsed="false">
      <c r="A1102" s="99" t="n">
        <v>36986</v>
      </c>
      <c r="B1102" s="100" t="s">
        <v>43</v>
      </c>
      <c r="C1102" s="53" t="n">
        <v>0</v>
      </c>
      <c r="D1102" s="53" t="n">
        <v>0</v>
      </c>
      <c r="E1102" s="53" t="n">
        <v>0</v>
      </c>
    </row>
    <row r="1103" customFormat="false" ht="12" hidden="false" customHeight="true" outlineLevel="0" collapsed="false">
      <c r="A1103" s="99" t="n">
        <v>36987</v>
      </c>
      <c r="B1103" s="100" t="s">
        <v>43</v>
      </c>
      <c r="C1103" s="53" t="n">
        <v>0</v>
      </c>
      <c r="D1103" s="53" t="n">
        <v>0</v>
      </c>
      <c r="E1103" s="53" t="n">
        <v>0</v>
      </c>
    </row>
    <row r="1104" customFormat="false" ht="12" hidden="false" customHeight="true" outlineLevel="0" collapsed="false">
      <c r="A1104" s="99" t="n">
        <v>36990</v>
      </c>
      <c r="B1104" s="100" t="s">
        <v>43</v>
      </c>
      <c r="C1104" s="53" t="n">
        <v>0</v>
      </c>
      <c r="D1104" s="53" t="n">
        <v>0</v>
      </c>
      <c r="E1104" s="53" t="n">
        <v>0</v>
      </c>
    </row>
    <row r="1105" customFormat="false" ht="12" hidden="false" customHeight="true" outlineLevel="0" collapsed="false">
      <c r="A1105" s="99" t="n">
        <v>36991</v>
      </c>
      <c r="B1105" s="100" t="s">
        <v>43</v>
      </c>
      <c r="C1105" s="53" t="n">
        <v>0</v>
      </c>
      <c r="D1105" s="53" t="n">
        <v>0</v>
      </c>
      <c r="E1105" s="53" t="n">
        <v>0</v>
      </c>
    </row>
    <row r="1106" customFormat="false" ht="12" hidden="false" customHeight="true" outlineLevel="0" collapsed="false">
      <c r="A1106" s="99" t="n">
        <v>36992</v>
      </c>
      <c r="B1106" s="100" t="s">
        <v>43</v>
      </c>
      <c r="C1106" s="53" t="n">
        <v>0</v>
      </c>
      <c r="D1106" s="53" t="n">
        <v>0</v>
      </c>
      <c r="E1106" s="53" t="n">
        <v>0</v>
      </c>
    </row>
    <row r="1107" customFormat="false" ht="12" hidden="false" customHeight="true" outlineLevel="0" collapsed="false">
      <c r="A1107" s="99" t="n">
        <v>36993</v>
      </c>
      <c r="B1107" s="100" t="s">
        <v>43</v>
      </c>
      <c r="C1107" s="53" t="n">
        <v>0</v>
      </c>
      <c r="D1107" s="53" t="n">
        <v>0</v>
      </c>
      <c r="E1107" s="53" t="n">
        <v>0</v>
      </c>
    </row>
    <row r="1108" customFormat="false" ht="12" hidden="false" customHeight="true" outlineLevel="0" collapsed="false">
      <c r="A1108" s="99" t="n">
        <v>36997</v>
      </c>
      <c r="B1108" s="100" t="s">
        <v>43</v>
      </c>
      <c r="C1108" s="53" t="n">
        <v>0</v>
      </c>
      <c r="D1108" s="53" t="n">
        <v>0</v>
      </c>
      <c r="E1108" s="53" t="n">
        <v>0</v>
      </c>
    </row>
    <row r="1109" customFormat="false" ht="12" hidden="false" customHeight="true" outlineLevel="0" collapsed="false">
      <c r="A1109" s="99" t="n">
        <v>36998</v>
      </c>
      <c r="B1109" s="100" t="s">
        <v>43</v>
      </c>
      <c r="C1109" s="53" t="n">
        <v>0</v>
      </c>
      <c r="D1109" s="53" t="n">
        <v>0</v>
      </c>
      <c r="E1109" s="53" t="n">
        <v>0</v>
      </c>
    </row>
    <row r="1110" customFormat="false" ht="12" hidden="false" customHeight="true" outlineLevel="0" collapsed="false">
      <c r="A1110" s="99" t="n">
        <v>36999</v>
      </c>
      <c r="B1110" s="100" t="s">
        <v>43</v>
      </c>
      <c r="C1110" s="53" t="n">
        <v>0</v>
      </c>
      <c r="D1110" s="53" t="n">
        <v>0</v>
      </c>
      <c r="E1110" s="53" t="n">
        <v>0</v>
      </c>
    </row>
    <row r="1111" customFormat="false" ht="12" hidden="false" customHeight="true" outlineLevel="0" collapsed="false">
      <c r="A1111" s="99" t="n">
        <v>37000</v>
      </c>
      <c r="B1111" s="100" t="s">
        <v>43</v>
      </c>
      <c r="C1111" s="53" t="n">
        <v>0</v>
      </c>
      <c r="D1111" s="53" t="n">
        <v>0</v>
      </c>
      <c r="E1111" s="53" t="n">
        <v>0</v>
      </c>
    </row>
    <row r="1112" customFormat="false" ht="12" hidden="false" customHeight="true" outlineLevel="0" collapsed="false">
      <c r="A1112" s="99" t="n">
        <v>37001</v>
      </c>
      <c r="B1112" s="100" t="s">
        <v>43</v>
      </c>
      <c r="C1112" s="53" t="n">
        <v>0</v>
      </c>
      <c r="D1112" s="53" t="n">
        <v>0</v>
      </c>
      <c r="E1112" s="53" t="n">
        <v>0</v>
      </c>
    </row>
    <row r="1113" customFormat="false" ht="12" hidden="false" customHeight="true" outlineLevel="0" collapsed="false">
      <c r="A1113" s="99" t="n">
        <v>37004</v>
      </c>
      <c r="B1113" s="100" t="s">
        <v>43</v>
      </c>
      <c r="C1113" s="53" t="n">
        <v>0</v>
      </c>
      <c r="D1113" s="53" t="n">
        <v>0</v>
      </c>
      <c r="E1113" s="53" t="n">
        <v>0</v>
      </c>
    </row>
    <row r="1114" customFormat="false" ht="12" hidden="false" customHeight="true" outlineLevel="0" collapsed="false">
      <c r="A1114" s="99" t="n">
        <v>37005</v>
      </c>
      <c r="B1114" s="100" t="s">
        <v>43</v>
      </c>
      <c r="C1114" s="53" t="n">
        <v>0</v>
      </c>
      <c r="D1114" s="53" t="n">
        <v>0</v>
      </c>
      <c r="E1114" s="53" t="n">
        <v>0</v>
      </c>
    </row>
    <row r="1115" customFormat="false" ht="12" hidden="false" customHeight="true" outlineLevel="0" collapsed="false">
      <c r="A1115" s="99" t="n">
        <v>37006</v>
      </c>
      <c r="B1115" s="100" t="s">
        <v>43</v>
      </c>
      <c r="C1115" s="53" t="n">
        <v>0</v>
      </c>
      <c r="D1115" s="53" t="n">
        <v>0</v>
      </c>
      <c r="E1115" s="53" t="n">
        <v>0</v>
      </c>
    </row>
    <row r="1116" customFormat="false" ht="12" hidden="false" customHeight="true" outlineLevel="0" collapsed="false">
      <c r="A1116" s="99" t="n">
        <v>37007</v>
      </c>
      <c r="B1116" s="100" t="s">
        <v>43</v>
      </c>
      <c r="C1116" s="53" t="n">
        <v>0</v>
      </c>
      <c r="D1116" s="53" t="n">
        <v>0</v>
      </c>
      <c r="E1116" s="53" t="n">
        <v>0</v>
      </c>
    </row>
    <row r="1117" customFormat="false" ht="12" hidden="false" customHeight="true" outlineLevel="0" collapsed="false">
      <c r="A1117" s="99" t="n">
        <v>37008</v>
      </c>
      <c r="B1117" s="100" t="s">
        <v>43</v>
      </c>
      <c r="C1117" s="53" t="n">
        <v>0</v>
      </c>
      <c r="D1117" s="53" t="n">
        <v>0</v>
      </c>
      <c r="E1117" s="53" t="n">
        <v>0</v>
      </c>
    </row>
    <row r="1118" customFormat="false" ht="12" hidden="false" customHeight="true" outlineLevel="0" collapsed="false">
      <c r="A1118" s="99" t="n">
        <v>37011</v>
      </c>
      <c r="B1118" s="100" t="s">
        <v>43</v>
      </c>
      <c r="C1118" s="53" t="n">
        <v>0</v>
      </c>
      <c r="D1118" s="53" t="n">
        <v>0</v>
      </c>
      <c r="E1118" s="53" t="n">
        <v>0</v>
      </c>
    </row>
    <row r="1119" customFormat="false" ht="12" hidden="false" customHeight="true" outlineLevel="0" collapsed="false">
      <c r="A1119" s="99" t="n">
        <v>37012</v>
      </c>
      <c r="B1119" s="100" t="s">
        <v>43</v>
      </c>
      <c r="C1119" s="53" t="n">
        <v>0</v>
      </c>
      <c r="D1119" s="53" t="n">
        <v>0</v>
      </c>
      <c r="E1119" s="53" t="n">
        <v>0</v>
      </c>
    </row>
    <row r="1120" customFormat="false" ht="12" hidden="false" customHeight="true" outlineLevel="0" collapsed="false">
      <c r="A1120" s="99" t="n">
        <v>37013</v>
      </c>
      <c r="B1120" s="100" t="s">
        <v>43</v>
      </c>
      <c r="C1120" s="53" t="n">
        <v>0</v>
      </c>
      <c r="D1120" s="53" t="n">
        <v>0</v>
      </c>
      <c r="E1120" s="53" t="n">
        <v>0</v>
      </c>
    </row>
    <row r="1121" customFormat="false" ht="12" hidden="false" customHeight="true" outlineLevel="0" collapsed="false">
      <c r="A1121" s="99" t="n">
        <v>37014</v>
      </c>
      <c r="B1121" s="100" t="s">
        <v>43</v>
      </c>
      <c r="C1121" s="53" t="n">
        <v>0</v>
      </c>
      <c r="D1121" s="53" t="n">
        <v>0</v>
      </c>
      <c r="E1121" s="53" t="n">
        <v>0</v>
      </c>
    </row>
    <row r="1122" customFormat="false" ht="12" hidden="false" customHeight="true" outlineLevel="0" collapsed="false">
      <c r="A1122" s="99" t="n">
        <v>37015</v>
      </c>
      <c r="B1122" s="100" t="s">
        <v>43</v>
      </c>
      <c r="C1122" s="53" t="n">
        <v>0</v>
      </c>
      <c r="D1122" s="53" t="n">
        <v>0</v>
      </c>
      <c r="E1122" s="53" t="n">
        <v>0</v>
      </c>
    </row>
    <row r="1123" customFormat="false" ht="12" hidden="false" customHeight="true" outlineLevel="0" collapsed="false">
      <c r="A1123" s="99" t="n">
        <v>37018</v>
      </c>
      <c r="B1123" s="100" t="s">
        <v>43</v>
      </c>
      <c r="C1123" s="53" t="n">
        <v>0</v>
      </c>
      <c r="D1123" s="53" t="n">
        <v>0</v>
      </c>
      <c r="E1123" s="53" t="n">
        <v>0</v>
      </c>
    </row>
    <row r="1124" customFormat="false" ht="12" hidden="false" customHeight="true" outlineLevel="0" collapsed="false">
      <c r="A1124" s="99" t="n">
        <v>37019</v>
      </c>
      <c r="B1124" s="100" t="s">
        <v>43</v>
      </c>
      <c r="C1124" s="53" t="n">
        <v>0</v>
      </c>
      <c r="D1124" s="53" t="n">
        <v>0</v>
      </c>
      <c r="E1124" s="53" t="n">
        <v>0</v>
      </c>
    </row>
    <row r="1125" customFormat="false" ht="12" hidden="false" customHeight="true" outlineLevel="0" collapsed="false">
      <c r="A1125" s="99" t="n">
        <v>37020</v>
      </c>
      <c r="B1125" s="100" t="s">
        <v>43</v>
      </c>
      <c r="C1125" s="53" t="n">
        <v>0</v>
      </c>
      <c r="D1125" s="53" t="n">
        <v>0</v>
      </c>
      <c r="E1125" s="53" t="n">
        <v>0</v>
      </c>
    </row>
    <row r="1126" customFormat="false" ht="12" hidden="false" customHeight="true" outlineLevel="0" collapsed="false">
      <c r="A1126" s="99" t="n">
        <v>37021</v>
      </c>
      <c r="B1126" s="100" t="s">
        <v>43</v>
      </c>
      <c r="C1126" s="53" t="n">
        <v>0</v>
      </c>
      <c r="D1126" s="53" t="n">
        <v>0</v>
      </c>
      <c r="E1126" s="53" t="n">
        <v>0</v>
      </c>
    </row>
    <row r="1127" customFormat="false" ht="12" hidden="false" customHeight="true" outlineLevel="0" collapsed="false">
      <c r="A1127" s="99" t="n">
        <v>37022</v>
      </c>
      <c r="B1127" s="100" t="s">
        <v>43</v>
      </c>
      <c r="C1127" s="53" t="n">
        <v>0</v>
      </c>
      <c r="D1127" s="53" t="n">
        <v>0</v>
      </c>
      <c r="E1127" s="53" t="n">
        <v>0</v>
      </c>
    </row>
    <row r="1128" customFormat="false" ht="12" hidden="false" customHeight="true" outlineLevel="0" collapsed="false">
      <c r="A1128" s="99" t="n">
        <v>37025</v>
      </c>
      <c r="B1128" s="100" t="s">
        <v>43</v>
      </c>
      <c r="C1128" s="53" t="n">
        <v>0</v>
      </c>
      <c r="D1128" s="53" t="n">
        <v>0</v>
      </c>
      <c r="E1128" s="53" t="n">
        <v>0</v>
      </c>
    </row>
    <row r="1129" customFormat="false" ht="12" hidden="false" customHeight="true" outlineLevel="0" collapsed="false">
      <c r="A1129" s="99" t="n">
        <v>37026</v>
      </c>
      <c r="B1129" s="100" t="s">
        <v>43</v>
      </c>
      <c r="C1129" s="53" t="n">
        <v>0</v>
      </c>
      <c r="D1129" s="53" t="n">
        <v>0</v>
      </c>
      <c r="E1129" s="53" t="n">
        <v>0</v>
      </c>
    </row>
    <row r="1130" customFormat="false" ht="12" hidden="false" customHeight="true" outlineLevel="0" collapsed="false">
      <c r="A1130" s="99" t="n">
        <v>37027</v>
      </c>
      <c r="B1130" s="100" t="s">
        <v>43</v>
      </c>
      <c r="C1130" s="53" t="n">
        <v>0</v>
      </c>
      <c r="D1130" s="53" t="n">
        <v>0</v>
      </c>
      <c r="E1130" s="53" t="n">
        <v>0</v>
      </c>
    </row>
    <row r="1131" customFormat="false" ht="12" hidden="false" customHeight="true" outlineLevel="0" collapsed="false">
      <c r="A1131" s="99" t="n">
        <v>37028</v>
      </c>
      <c r="B1131" s="100" t="s">
        <v>43</v>
      </c>
      <c r="C1131" s="53" t="n">
        <v>0</v>
      </c>
      <c r="D1131" s="53" t="n">
        <v>0</v>
      </c>
      <c r="E1131" s="53" t="n">
        <v>0</v>
      </c>
    </row>
    <row r="1132" customFormat="false" ht="12" hidden="false" customHeight="true" outlineLevel="0" collapsed="false">
      <c r="A1132" s="99" t="n">
        <v>37029</v>
      </c>
      <c r="B1132" s="100" t="s">
        <v>43</v>
      </c>
      <c r="C1132" s="53" t="n">
        <v>0</v>
      </c>
      <c r="D1132" s="53" t="n">
        <v>0</v>
      </c>
      <c r="E1132" s="53" t="n">
        <v>0</v>
      </c>
    </row>
    <row r="1133" customFormat="false" ht="12" hidden="false" customHeight="true" outlineLevel="0" collapsed="false">
      <c r="A1133" s="99" t="n">
        <v>37032</v>
      </c>
      <c r="B1133" s="100" t="s">
        <v>43</v>
      </c>
      <c r="C1133" s="53" t="n">
        <v>0</v>
      </c>
      <c r="D1133" s="53" t="n">
        <v>0</v>
      </c>
      <c r="E1133" s="53" t="n">
        <v>0</v>
      </c>
    </row>
    <row r="1134" customFormat="false" ht="12" hidden="false" customHeight="true" outlineLevel="0" collapsed="false">
      <c r="A1134" s="99" t="n">
        <v>37033</v>
      </c>
      <c r="B1134" s="100" t="s">
        <v>43</v>
      </c>
      <c r="C1134" s="53" t="n">
        <v>0</v>
      </c>
      <c r="D1134" s="53" t="n">
        <v>0</v>
      </c>
      <c r="E1134" s="53" t="n">
        <v>0</v>
      </c>
    </row>
    <row r="1135" customFormat="false" ht="12" hidden="false" customHeight="true" outlineLevel="0" collapsed="false">
      <c r="A1135" s="99" t="n">
        <v>37034</v>
      </c>
      <c r="B1135" s="100" t="s">
        <v>43</v>
      </c>
      <c r="C1135" s="53" t="n">
        <v>0</v>
      </c>
      <c r="D1135" s="53" t="n">
        <v>0</v>
      </c>
      <c r="E1135" s="53" t="n">
        <v>0</v>
      </c>
    </row>
    <row r="1136" customFormat="false" ht="12" hidden="false" customHeight="true" outlineLevel="0" collapsed="false">
      <c r="A1136" s="99" t="n">
        <v>37035</v>
      </c>
      <c r="B1136" s="100" t="s">
        <v>43</v>
      </c>
      <c r="C1136" s="53" t="n">
        <v>0</v>
      </c>
      <c r="D1136" s="53" t="n">
        <v>0</v>
      </c>
      <c r="E1136" s="53" t="n">
        <v>0</v>
      </c>
    </row>
    <row r="1137" customFormat="false" ht="12" hidden="false" customHeight="true" outlineLevel="0" collapsed="false">
      <c r="A1137" s="99" t="n">
        <v>37036</v>
      </c>
      <c r="B1137" s="100" t="s">
        <v>43</v>
      </c>
      <c r="C1137" s="53" t="n">
        <v>0</v>
      </c>
      <c r="D1137" s="53" t="n">
        <v>0</v>
      </c>
      <c r="E1137" s="53" t="n">
        <v>0</v>
      </c>
    </row>
    <row r="1138" customFormat="false" ht="12" hidden="false" customHeight="true" outlineLevel="0" collapsed="false">
      <c r="A1138" s="99" t="n">
        <v>37039</v>
      </c>
      <c r="B1138" s="100" t="s">
        <v>43</v>
      </c>
      <c r="C1138" s="53" t="n">
        <v>0</v>
      </c>
      <c r="D1138" s="53" t="n">
        <v>0</v>
      </c>
      <c r="E1138" s="53" t="n">
        <v>0</v>
      </c>
    </row>
    <row r="1139" customFormat="false" ht="12" hidden="false" customHeight="true" outlineLevel="0" collapsed="false">
      <c r="A1139" s="99" t="n">
        <v>37040</v>
      </c>
      <c r="B1139" s="100" t="s">
        <v>43</v>
      </c>
      <c r="C1139" s="53" t="n">
        <v>0</v>
      </c>
      <c r="D1139" s="53" t="n">
        <v>0</v>
      </c>
      <c r="E1139" s="53" t="n">
        <v>0</v>
      </c>
    </row>
    <row r="1140" customFormat="false" ht="12" hidden="false" customHeight="true" outlineLevel="0" collapsed="false">
      <c r="A1140" s="99" t="n">
        <v>37041</v>
      </c>
      <c r="B1140" s="100" t="s">
        <v>43</v>
      </c>
      <c r="C1140" s="53" t="n">
        <v>0</v>
      </c>
      <c r="D1140" s="53" t="n">
        <v>0</v>
      </c>
      <c r="E1140" s="53" t="n">
        <v>0</v>
      </c>
    </row>
    <row r="1141" customFormat="false" ht="12" hidden="false" customHeight="true" outlineLevel="0" collapsed="false">
      <c r="A1141" s="99" t="n">
        <v>37042</v>
      </c>
      <c r="B1141" s="100" t="s">
        <v>43</v>
      </c>
      <c r="C1141" s="53" t="n">
        <v>0</v>
      </c>
      <c r="D1141" s="53" t="n">
        <v>0</v>
      </c>
      <c r="E1141" s="53" t="n">
        <v>0</v>
      </c>
    </row>
    <row r="1142" customFormat="false" ht="12" hidden="false" customHeight="true" outlineLevel="0" collapsed="false">
      <c r="A1142" s="99" t="n">
        <v>37043</v>
      </c>
      <c r="B1142" s="100" t="s">
        <v>43</v>
      </c>
      <c r="C1142" s="53" t="n">
        <v>0</v>
      </c>
      <c r="D1142" s="53" t="n">
        <v>0</v>
      </c>
      <c r="E1142" s="53" t="n">
        <v>0</v>
      </c>
    </row>
    <row r="1143" customFormat="false" ht="12" hidden="false" customHeight="true" outlineLevel="0" collapsed="false">
      <c r="A1143" s="99" t="n">
        <v>37046</v>
      </c>
      <c r="B1143" s="100" t="s">
        <v>43</v>
      </c>
      <c r="C1143" s="53" t="n">
        <v>0</v>
      </c>
      <c r="D1143" s="53" t="n">
        <v>0</v>
      </c>
      <c r="E1143" s="53" t="n">
        <v>0</v>
      </c>
    </row>
    <row r="1144" customFormat="false" ht="12" hidden="false" customHeight="true" outlineLevel="0" collapsed="false">
      <c r="A1144" s="99" t="n">
        <v>37047</v>
      </c>
      <c r="B1144" s="100" t="s">
        <v>43</v>
      </c>
      <c r="C1144" s="53" t="n">
        <v>0</v>
      </c>
      <c r="D1144" s="53" t="n">
        <v>0</v>
      </c>
      <c r="E1144" s="53" t="n">
        <v>0</v>
      </c>
    </row>
    <row r="1145" customFormat="false" ht="12" hidden="false" customHeight="true" outlineLevel="0" collapsed="false">
      <c r="A1145" s="99" t="n">
        <v>37048</v>
      </c>
      <c r="B1145" s="100" t="s">
        <v>43</v>
      </c>
      <c r="C1145" s="53" t="n">
        <v>0</v>
      </c>
      <c r="D1145" s="53" t="n">
        <v>0</v>
      </c>
      <c r="E1145" s="53" t="n">
        <v>0</v>
      </c>
    </row>
    <row r="1146" customFormat="false" ht="12" hidden="false" customHeight="true" outlineLevel="0" collapsed="false">
      <c r="A1146" s="99" t="n">
        <v>37049</v>
      </c>
      <c r="B1146" s="100" t="s">
        <v>43</v>
      </c>
      <c r="C1146" s="53" t="n">
        <v>0</v>
      </c>
      <c r="D1146" s="53" t="n">
        <v>0</v>
      </c>
      <c r="E1146" s="53" t="n">
        <v>0</v>
      </c>
    </row>
    <row r="1147" customFormat="false" ht="12" hidden="false" customHeight="true" outlineLevel="0" collapsed="false">
      <c r="A1147" s="99" t="n">
        <v>37050</v>
      </c>
      <c r="B1147" s="100" t="s">
        <v>43</v>
      </c>
      <c r="C1147" s="53" t="n">
        <v>0</v>
      </c>
      <c r="D1147" s="53" t="n">
        <v>0</v>
      </c>
      <c r="E1147" s="53" t="n">
        <v>0</v>
      </c>
    </row>
    <row r="1148" customFormat="false" ht="12" hidden="false" customHeight="true" outlineLevel="0" collapsed="false">
      <c r="A1148" s="99" t="n">
        <v>37053</v>
      </c>
      <c r="B1148" s="100" t="s">
        <v>43</v>
      </c>
      <c r="C1148" s="53" t="n">
        <v>0</v>
      </c>
      <c r="D1148" s="53" t="n">
        <v>0</v>
      </c>
      <c r="E1148" s="53" t="n">
        <v>0</v>
      </c>
    </row>
    <row r="1149" customFormat="false" ht="12" hidden="false" customHeight="true" outlineLevel="0" collapsed="false">
      <c r="A1149" s="99" t="n">
        <v>37054</v>
      </c>
      <c r="B1149" s="100" t="s">
        <v>43</v>
      </c>
      <c r="C1149" s="53" t="n">
        <v>0</v>
      </c>
      <c r="D1149" s="53" t="n">
        <v>0</v>
      </c>
      <c r="E1149" s="53" t="n">
        <v>0</v>
      </c>
    </row>
    <row r="1150" customFormat="false" ht="12" hidden="false" customHeight="true" outlineLevel="0" collapsed="false">
      <c r="A1150" s="99" t="n">
        <v>37055</v>
      </c>
      <c r="B1150" s="100" t="s">
        <v>43</v>
      </c>
      <c r="C1150" s="53" t="n">
        <v>0</v>
      </c>
      <c r="D1150" s="53" t="n">
        <v>0</v>
      </c>
      <c r="E1150" s="53" t="n">
        <v>0</v>
      </c>
    </row>
    <row r="1151" customFormat="false" ht="12" hidden="false" customHeight="true" outlineLevel="0" collapsed="false">
      <c r="A1151" s="99" t="n">
        <v>37056</v>
      </c>
      <c r="B1151" s="100" t="s">
        <v>43</v>
      </c>
      <c r="C1151" s="53" t="n">
        <v>0</v>
      </c>
      <c r="D1151" s="53" t="n">
        <v>0</v>
      </c>
      <c r="E1151" s="53" t="n">
        <v>0</v>
      </c>
    </row>
    <row r="1152" customFormat="false" ht="12" hidden="false" customHeight="true" outlineLevel="0" collapsed="false">
      <c r="A1152" s="99" t="n">
        <v>37057</v>
      </c>
      <c r="B1152" s="100" t="s">
        <v>43</v>
      </c>
      <c r="C1152" s="53" t="n">
        <v>0</v>
      </c>
      <c r="D1152" s="53" t="n">
        <v>0</v>
      </c>
      <c r="E1152" s="53" t="n">
        <v>0</v>
      </c>
    </row>
    <row r="1153" customFormat="false" ht="12" hidden="false" customHeight="true" outlineLevel="0" collapsed="false">
      <c r="A1153" s="99" t="n">
        <v>37060</v>
      </c>
      <c r="B1153" s="100" t="s">
        <v>43</v>
      </c>
      <c r="C1153" s="53" t="n">
        <v>0</v>
      </c>
      <c r="D1153" s="53" t="n">
        <v>0</v>
      </c>
      <c r="E1153" s="53" t="n">
        <v>0</v>
      </c>
    </row>
    <row r="1154" customFormat="false" ht="12" hidden="false" customHeight="true" outlineLevel="0" collapsed="false">
      <c r="A1154" s="99" t="n">
        <v>37061</v>
      </c>
      <c r="B1154" s="100" t="s">
        <v>43</v>
      </c>
      <c r="C1154" s="53" t="n">
        <v>0</v>
      </c>
      <c r="D1154" s="53" t="n">
        <v>0</v>
      </c>
      <c r="E1154" s="53" t="n">
        <v>0</v>
      </c>
    </row>
    <row r="1155" customFormat="false" ht="12" hidden="false" customHeight="true" outlineLevel="0" collapsed="false">
      <c r="A1155" s="99" t="n">
        <v>37062</v>
      </c>
      <c r="B1155" s="100" t="s">
        <v>43</v>
      </c>
      <c r="C1155" s="53" t="n">
        <v>0</v>
      </c>
      <c r="D1155" s="53" t="n">
        <v>0</v>
      </c>
      <c r="E1155" s="53" t="n">
        <v>0</v>
      </c>
    </row>
    <row r="1156" customFormat="false" ht="12" hidden="false" customHeight="true" outlineLevel="0" collapsed="false">
      <c r="A1156" s="99" t="n">
        <v>37063</v>
      </c>
      <c r="B1156" s="100" t="s">
        <v>43</v>
      </c>
      <c r="C1156" s="53" t="n">
        <v>0</v>
      </c>
      <c r="D1156" s="53" t="n">
        <v>0</v>
      </c>
      <c r="E1156" s="53" t="n">
        <v>0</v>
      </c>
    </row>
    <row r="1157" customFormat="false" ht="12" hidden="false" customHeight="true" outlineLevel="0" collapsed="false">
      <c r="A1157" s="99" t="n">
        <v>37064</v>
      </c>
      <c r="B1157" s="100" t="s">
        <v>43</v>
      </c>
      <c r="C1157" s="53" t="n">
        <v>0</v>
      </c>
      <c r="D1157" s="53" t="n">
        <v>0</v>
      </c>
      <c r="E1157" s="53" t="n">
        <v>0</v>
      </c>
    </row>
    <row r="1158" customFormat="false" ht="12" hidden="false" customHeight="true" outlineLevel="0" collapsed="false">
      <c r="A1158" s="99" t="n">
        <v>37067</v>
      </c>
      <c r="B1158" s="100" t="s">
        <v>43</v>
      </c>
      <c r="C1158" s="53" t="n">
        <v>0</v>
      </c>
      <c r="D1158" s="53" t="n">
        <v>0</v>
      </c>
      <c r="E1158" s="53" t="n">
        <v>0</v>
      </c>
    </row>
    <row r="1159" customFormat="false" ht="12" hidden="false" customHeight="true" outlineLevel="0" collapsed="false">
      <c r="A1159" s="99" t="n">
        <v>37068</v>
      </c>
      <c r="B1159" s="100" t="s">
        <v>43</v>
      </c>
      <c r="C1159" s="53" t="n">
        <v>0</v>
      </c>
      <c r="D1159" s="53" t="n">
        <v>0</v>
      </c>
      <c r="E1159" s="53" t="n">
        <v>0</v>
      </c>
    </row>
    <row r="1160" customFormat="false" ht="12" hidden="false" customHeight="true" outlineLevel="0" collapsed="false">
      <c r="A1160" s="99" t="n">
        <v>37069</v>
      </c>
      <c r="B1160" s="100" t="s">
        <v>43</v>
      </c>
      <c r="C1160" s="53" t="n">
        <v>0</v>
      </c>
      <c r="D1160" s="53" t="n">
        <v>0</v>
      </c>
      <c r="E1160" s="53" t="n">
        <v>0</v>
      </c>
    </row>
    <row r="1161" customFormat="false" ht="12" hidden="false" customHeight="true" outlineLevel="0" collapsed="false">
      <c r="A1161" s="99" t="n">
        <v>37070</v>
      </c>
      <c r="B1161" s="100" t="s">
        <v>43</v>
      </c>
      <c r="C1161" s="53" t="n">
        <v>0</v>
      </c>
      <c r="D1161" s="53" t="n">
        <v>0</v>
      </c>
      <c r="E1161" s="53" t="n">
        <v>0</v>
      </c>
    </row>
    <row r="1162" customFormat="false" ht="12" hidden="false" customHeight="true" outlineLevel="0" collapsed="false">
      <c r="A1162" s="99" t="n">
        <v>37071</v>
      </c>
      <c r="B1162" s="100" t="s">
        <v>43</v>
      </c>
      <c r="C1162" s="53" t="n">
        <v>0</v>
      </c>
      <c r="D1162" s="53" t="n">
        <v>0</v>
      </c>
      <c r="E1162" s="53" t="n">
        <v>0</v>
      </c>
    </row>
    <row r="1163" customFormat="false" ht="12" hidden="false" customHeight="true" outlineLevel="0" collapsed="false">
      <c r="A1163" s="99" t="n">
        <v>37074</v>
      </c>
      <c r="B1163" s="100" t="s">
        <v>43</v>
      </c>
      <c r="C1163" s="53" t="n">
        <v>0</v>
      </c>
      <c r="D1163" s="53" t="n">
        <v>0</v>
      </c>
      <c r="E1163" s="53" t="n">
        <v>0</v>
      </c>
    </row>
    <row r="1164" customFormat="false" ht="12" hidden="false" customHeight="true" outlineLevel="0" collapsed="false">
      <c r="A1164" s="99" t="n">
        <v>37075</v>
      </c>
      <c r="B1164" s="100" t="s">
        <v>43</v>
      </c>
      <c r="C1164" s="53" t="n">
        <v>0</v>
      </c>
      <c r="D1164" s="53" t="n">
        <v>0</v>
      </c>
      <c r="E1164" s="53" t="n">
        <v>0</v>
      </c>
    </row>
    <row r="1165" customFormat="false" ht="12" hidden="false" customHeight="true" outlineLevel="0" collapsed="false">
      <c r="A1165" s="99" t="n">
        <v>37076</v>
      </c>
      <c r="B1165" s="100" t="s">
        <v>43</v>
      </c>
      <c r="C1165" s="53" t="n">
        <v>0</v>
      </c>
      <c r="D1165" s="53" t="n">
        <v>0</v>
      </c>
      <c r="E1165" s="53" t="n">
        <v>0</v>
      </c>
    </row>
    <row r="1166" customFormat="false" ht="12" hidden="false" customHeight="true" outlineLevel="0" collapsed="false">
      <c r="A1166" s="99" t="n">
        <v>37077</v>
      </c>
      <c r="B1166" s="100" t="s">
        <v>43</v>
      </c>
      <c r="C1166" s="53" t="n">
        <v>0</v>
      </c>
      <c r="D1166" s="53" t="n">
        <v>0</v>
      </c>
      <c r="E1166" s="53" t="n">
        <v>0</v>
      </c>
    </row>
    <row r="1167" customFormat="false" ht="12" hidden="false" customHeight="true" outlineLevel="0" collapsed="false">
      <c r="A1167" s="99" t="n">
        <v>37078</v>
      </c>
      <c r="B1167" s="100" t="s">
        <v>43</v>
      </c>
      <c r="C1167" s="53" t="n">
        <v>0</v>
      </c>
      <c r="D1167" s="53" t="n">
        <v>0</v>
      </c>
      <c r="E1167" s="53" t="n">
        <v>0</v>
      </c>
    </row>
    <row r="1168" customFormat="false" ht="12" hidden="false" customHeight="true" outlineLevel="0" collapsed="false">
      <c r="A1168" s="99" t="n">
        <v>37081</v>
      </c>
      <c r="B1168" s="100" t="s">
        <v>43</v>
      </c>
      <c r="C1168" s="53" t="n">
        <v>0</v>
      </c>
      <c r="D1168" s="53" t="n">
        <v>0</v>
      </c>
      <c r="E1168" s="53" t="n">
        <v>0</v>
      </c>
    </row>
    <row r="1169" customFormat="false" ht="12" hidden="false" customHeight="true" outlineLevel="0" collapsed="false">
      <c r="A1169" s="99" t="n">
        <v>37082</v>
      </c>
      <c r="B1169" s="100" t="s">
        <v>43</v>
      </c>
      <c r="C1169" s="53" t="n">
        <v>0</v>
      </c>
      <c r="D1169" s="53" t="n">
        <v>0</v>
      </c>
      <c r="E1169" s="53" t="n">
        <v>0</v>
      </c>
    </row>
    <row r="1170" customFormat="false" ht="12" hidden="false" customHeight="true" outlineLevel="0" collapsed="false">
      <c r="A1170" s="99" t="n">
        <v>37083</v>
      </c>
      <c r="B1170" s="100" t="s">
        <v>43</v>
      </c>
      <c r="C1170" s="53" t="n">
        <v>0</v>
      </c>
      <c r="D1170" s="53" t="n">
        <v>0</v>
      </c>
      <c r="E1170" s="53" t="n">
        <v>0</v>
      </c>
    </row>
    <row r="1171" customFormat="false" ht="12" hidden="false" customHeight="true" outlineLevel="0" collapsed="false">
      <c r="A1171" s="99" t="n">
        <v>37084</v>
      </c>
      <c r="B1171" s="100" t="s">
        <v>43</v>
      </c>
      <c r="C1171" s="53" t="n">
        <v>0</v>
      </c>
      <c r="D1171" s="53" t="n">
        <v>0</v>
      </c>
      <c r="E1171" s="53" t="n">
        <v>0</v>
      </c>
    </row>
    <row r="1172" customFormat="false" ht="12" hidden="false" customHeight="true" outlineLevel="0" collapsed="false">
      <c r="A1172" s="99" t="n">
        <v>37085</v>
      </c>
      <c r="B1172" s="100" t="s">
        <v>43</v>
      </c>
      <c r="C1172" s="53" t="n">
        <v>0</v>
      </c>
      <c r="D1172" s="53" t="n">
        <v>0</v>
      </c>
      <c r="E1172" s="53" t="n">
        <v>0</v>
      </c>
    </row>
    <row r="1173" customFormat="false" ht="12" hidden="false" customHeight="true" outlineLevel="0" collapsed="false">
      <c r="A1173" s="99" t="n">
        <v>37088</v>
      </c>
      <c r="B1173" s="100" t="s">
        <v>43</v>
      </c>
      <c r="C1173" s="53" t="n">
        <v>0</v>
      </c>
      <c r="D1173" s="53" t="n">
        <v>0</v>
      </c>
      <c r="E1173" s="53" t="n">
        <v>0</v>
      </c>
    </row>
    <row r="1174" customFormat="false" ht="12" hidden="false" customHeight="true" outlineLevel="0" collapsed="false">
      <c r="A1174" s="99" t="n">
        <v>37089</v>
      </c>
      <c r="B1174" s="100" t="s">
        <v>43</v>
      </c>
      <c r="C1174" s="53" t="n">
        <v>0</v>
      </c>
      <c r="D1174" s="53" t="n">
        <v>0</v>
      </c>
      <c r="E1174" s="53" t="n">
        <v>0</v>
      </c>
    </row>
    <row r="1175" customFormat="false" ht="12" hidden="false" customHeight="true" outlineLevel="0" collapsed="false">
      <c r="A1175" s="99" t="n">
        <v>37090</v>
      </c>
      <c r="B1175" s="100" t="s">
        <v>43</v>
      </c>
      <c r="C1175" s="53" t="n">
        <v>0</v>
      </c>
      <c r="D1175" s="53" t="n">
        <v>0</v>
      </c>
      <c r="E1175" s="53" t="n">
        <v>0</v>
      </c>
    </row>
    <row r="1176" customFormat="false" ht="12" hidden="false" customHeight="true" outlineLevel="0" collapsed="false">
      <c r="A1176" s="99" t="n">
        <v>37091</v>
      </c>
      <c r="B1176" s="100" t="s">
        <v>43</v>
      </c>
      <c r="C1176" s="53" t="n">
        <v>0</v>
      </c>
      <c r="D1176" s="53" t="n">
        <v>0</v>
      </c>
      <c r="E1176" s="53" t="n">
        <v>0</v>
      </c>
    </row>
    <row r="1177" customFormat="false" ht="12" hidden="false" customHeight="true" outlineLevel="0" collapsed="false">
      <c r="A1177" s="99" t="n">
        <v>37092</v>
      </c>
      <c r="B1177" s="100" t="s">
        <v>43</v>
      </c>
      <c r="C1177" s="53" t="n">
        <v>0</v>
      </c>
      <c r="D1177" s="53" t="n">
        <v>0</v>
      </c>
      <c r="E1177" s="53" t="n">
        <v>0</v>
      </c>
    </row>
    <row r="1178" customFormat="false" ht="12" hidden="false" customHeight="true" outlineLevel="0" collapsed="false">
      <c r="A1178" s="99" t="n">
        <v>37095</v>
      </c>
      <c r="B1178" s="100" t="s">
        <v>43</v>
      </c>
      <c r="C1178" s="53" t="n">
        <v>0</v>
      </c>
      <c r="D1178" s="53" t="n">
        <v>0</v>
      </c>
      <c r="E1178" s="53" t="n">
        <v>0</v>
      </c>
    </row>
    <row r="1179" customFormat="false" ht="12" hidden="false" customHeight="true" outlineLevel="0" collapsed="false">
      <c r="A1179" s="99" t="n">
        <v>37096</v>
      </c>
      <c r="B1179" s="100" t="s">
        <v>43</v>
      </c>
      <c r="C1179" s="53" t="n">
        <v>0</v>
      </c>
      <c r="D1179" s="53" t="n">
        <v>0</v>
      </c>
      <c r="E1179" s="53" t="n">
        <v>0</v>
      </c>
    </row>
    <row r="1180" customFormat="false" ht="12" hidden="false" customHeight="true" outlineLevel="0" collapsed="false">
      <c r="A1180" s="99" t="n">
        <v>37097</v>
      </c>
      <c r="B1180" s="100" t="s">
        <v>43</v>
      </c>
      <c r="C1180" s="53" t="n">
        <v>0</v>
      </c>
      <c r="D1180" s="53" t="n">
        <v>0</v>
      </c>
      <c r="E1180" s="53" t="n">
        <v>0</v>
      </c>
    </row>
    <row r="1181" customFormat="false" ht="12" hidden="false" customHeight="true" outlineLevel="0" collapsed="false">
      <c r="A1181" s="99" t="n">
        <v>37098</v>
      </c>
      <c r="B1181" s="100" t="s">
        <v>43</v>
      </c>
      <c r="C1181" s="53" t="n">
        <v>0</v>
      </c>
      <c r="D1181" s="53" t="n">
        <v>0</v>
      </c>
      <c r="E1181" s="53" t="n">
        <v>0</v>
      </c>
    </row>
    <row r="1182" customFormat="false" ht="12" hidden="false" customHeight="true" outlineLevel="0" collapsed="false">
      <c r="A1182" s="99" t="n">
        <v>37099</v>
      </c>
      <c r="B1182" s="100" t="s">
        <v>43</v>
      </c>
      <c r="C1182" s="53" t="n">
        <v>0</v>
      </c>
      <c r="D1182" s="53" t="n">
        <v>0</v>
      </c>
      <c r="E1182" s="53" t="n">
        <v>0</v>
      </c>
    </row>
    <row r="1183" customFormat="false" ht="12" hidden="false" customHeight="true" outlineLevel="0" collapsed="false">
      <c r="A1183" s="99" t="n">
        <v>37102</v>
      </c>
      <c r="B1183" s="100" t="s">
        <v>43</v>
      </c>
      <c r="C1183" s="53" t="n">
        <v>0</v>
      </c>
      <c r="D1183" s="53" t="n">
        <v>0</v>
      </c>
      <c r="E1183" s="53" t="n">
        <v>0</v>
      </c>
    </row>
    <row r="1184" customFormat="false" ht="12" hidden="false" customHeight="true" outlineLevel="0" collapsed="false">
      <c r="A1184" s="99" t="n">
        <v>37103</v>
      </c>
      <c r="B1184" s="100" t="s">
        <v>43</v>
      </c>
      <c r="C1184" s="53" t="n">
        <v>0</v>
      </c>
      <c r="D1184" s="53" t="n">
        <v>0</v>
      </c>
      <c r="E1184" s="53" t="n">
        <v>0</v>
      </c>
    </row>
    <row r="1185" customFormat="false" ht="12" hidden="false" customHeight="true" outlineLevel="0" collapsed="false">
      <c r="A1185" s="99" t="n">
        <v>37104</v>
      </c>
      <c r="B1185" s="100" t="s">
        <v>43</v>
      </c>
      <c r="C1185" s="53" t="n">
        <v>0</v>
      </c>
      <c r="D1185" s="53" t="n">
        <v>0</v>
      </c>
      <c r="E1185" s="53" t="n">
        <v>0</v>
      </c>
    </row>
    <row r="1186" customFormat="false" ht="12" hidden="false" customHeight="true" outlineLevel="0" collapsed="false">
      <c r="A1186" s="99" t="n">
        <v>37105</v>
      </c>
      <c r="B1186" s="100" t="s">
        <v>43</v>
      </c>
      <c r="C1186" s="53" t="n">
        <v>0</v>
      </c>
      <c r="D1186" s="53" t="n">
        <v>0</v>
      </c>
      <c r="E1186" s="53" t="n">
        <v>0</v>
      </c>
    </row>
    <row r="1187" customFormat="false" ht="12" hidden="false" customHeight="true" outlineLevel="0" collapsed="false">
      <c r="A1187" s="99" t="n">
        <v>37106</v>
      </c>
      <c r="B1187" s="100" t="s">
        <v>43</v>
      </c>
      <c r="C1187" s="53" t="n">
        <v>0</v>
      </c>
      <c r="D1187" s="53" t="n">
        <v>0</v>
      </c>
      <c r="E1187" s="53" t="n">
        <v>0</v>
      </c>
    </row>
    <row r="1188" customFormat="false" ht="12" hidden="false" customHeight="true" outlineLevel="0" collapsed="false">
      <c r="A1188" s="99" t="n">
        <v>37109</v>
      </c>
      <c r="B1188" s="100" t="s">
        <v>43</v>
      </c>
      <c r="C1188" s="53" t="n">
        <v>0</v>
      </c>
      <c r="D1188" s="53" t="n">
        <v>0</v>
      </c>
      <c r="E1188" s="53" t="n">
        <v>0</v>
      </c>
    </row>
    <row r="1189" customFormat="false" ht="12" hidden="false" customHeight="true" outlineLevel="0" collapsed="false">
      <c r="A1189" s="99" t="n">
        <v>37110</v>
      </c>
      <c r="B1189" s="100" t="s">
        <v>43</v>
      </c>
      <c r="C1189" s="53" t="n">
        <v>0</v>
      </c>
      <c r="D1189" s="53" t="n">
        <v>0</v>
      </c>
      <c r="E1189" s="53" t="n">
        <v>0</v>
      </c>
    </row>
    <row r="1190" customFormat="false" ht="12" hidden="false" customHeight="true" outlineLevel="0" collapsed="false">
      <c r="A1190" s="99" t="n">
        <v>37111</v>
      </c>
      <c r="B1190" s="100" t="s">
        <v>43</v>
      </c>
      <c r="C1190" s="53" t="n">
        <v>0</v>
      </c>
      <c r="D1190" s="53" t="n">
        <v>0</v>
      </c>
      <c r="E1190" s="53" t="n">
        <v>0</v>
      </c>
    </row>
    <row r="1191" customFormat="false" ht="12" hidden="false" customHeight="true" outlineLevel="0" collapsed="false">
      <c r="A1191" s="99" t="n">
        <v>37112</v>
      </c>
      <c r="B1191" s="100" t="s">
        <v>43</v>
      </c>
      <c r="C1191" s="53" t="n">
        <v>0</v>
      </c>
      <c r="D1191" s="53" t="n">
        <v>0</v>
      </c>
      <c r="E1191" s="53" t="n">
        <v>0</v>
      </c>
    </row>
    <row r="1192" customFormat="false" ht="12" hidden="false" customHeight="true" outlineLevel="0" collapsed="false">
      <c r="A1192" s="99" t="n">
        <v>37113</v>
      </c>
      <c r="B1192" s="100" t="s">
        <v>43</v>
      </c>
      <c r="C1192" s="53" t="n">
        <v>0</v>
      </c>
      <c r="D1192" s="53" t="n">
        <v>0</v>
      </c>
      <c r="E1192" s="53" t="n">
        <v>0</v>
      </c>
    </row>
    <row r="1193" customFormat="false" ht="12" hidden="false" customHeight="true" outlineLevel="0" collapsed="false">
      <c r="A1193" s="99" t="n">
        <v>37116</v>
      </c>
      <c r="B1193" s="100" t="s">
        <v>43</v>
      </c>
      <c r="C1193" s="53" t="n">
        <v>0</v>
      </c>
      <c r="D1193" s="53" t="n">
        <v>0</v>
      </c>
      <c r="E1193" s="53" t="n">
        <v>0</v>
      </c>
    </row>
    <row r="1194" customFormat="false" ht="12" hidden="false" customHeight="true" outlineLevel="0" collapsed="false">
      <c r="A1194" s="99" t="n">
        <v>37117</v>
      </c>
      <c r="B1194" s="100" t="s">
        <v>43</v>
      </c>
      <c r="C1194" s="53" t="n">
        <v>0</v>
      </c>
      <c r="D1194" s="53" t="n">
        <v>0</v>
      </c>
      <c r="E1194" s="53" t="n">
        <v>0</v>
      </c>
    </row>
    <row r="1195" customFormat="false" ht="12" hidden="false" customHeight="true" outlineLevel="0" collapsed="false">
      <c r="A1195" s="99" t="n">
        <v>37118</v>
      </c>
      <c r="B1195" s="100" t="s">
        <v>43</v>
      </c>
      <c r="C1195" s="53" t="n">
        <v>0</v>
      </c>
      <c r="D1195" s="53" t="n">
        <v>0</v>
      </c>
      <c r="E1195" s="53" t="n">
        <v>0</v>
      </c>
    </row>
    <row r="1196" customFormat="false" ht="12" hidden="false" customHeight="true" outlineLevel="0" collapsed="false">
      <c r="A1196" s="99" t="n">
        <v>37119</v>
      </c>
      <c r="B1196" s="100" t="s">
        <v>43</v>
      </c>
      <c r="C1196" s="53" t="n">
        <v>0</v>
      </c>
      <c r="D1196" s="53" t="n">
        <v>0</v>
      </c>
      <c r="E1196" s="53" t="n">
        <v>0</v>
      </c>
    </row>
    <row r="1197" customFormat="false" ht="12" hidden="false" customHeight="true" outlineLevel="0" collapsed="false">
      <c r="A1197" s="99" t="n">
        <v>37120</v>
      </c>
      <c r="B1197" s="100" t="s">
        <v>43</v>
      </c>
      <c r="C1197" s="53" t="n">
        <v>0</v>
      </c>
      <c r="D1197" s="53" t="n">
        <v>0</v>
      </c>
      <c r="E1197" s="53" t="n">
        <v>0</v>
      </c>
    </row>
    <row r="1198" customFormat="false" ht="12" hidden="false" customHeight="true" outlineLevel="0" collapsed="false">
      <c r="A1198" s="99" t="n">
        <v>37123</v>
      </c>
      <c r="B1198" s="100" t="s">
        <v>43</v>
      </c>
      <c r="C1198" s="53" t="n">
        <v>0</v>
      </c>
      <c r="D1198" s="53" t="n">
        <v>0</v>
      </c>
      <c r="E1198" s="53" t="n">
        <v>0</v>
      </c>
    </row>
    <row r="1199" customFormat="false" ht="12" hidden="false" customHeight="true" outlineLevel="0" collapsed="false">
      <c r="A1199" s="99" t="n">
        <v>37124</v>
      </c>
      <c r="B1199" s="100" t="s">
        <v>43</v>
      </c>
      <c r="C1199" s="53" t="n">
        <v>0</v>
      </c>
      <c r="D1199" s="53" t="n">
        <v>0</v>
      </c>
      <c r="E1199" s="53" t="n">
        <v>0</v>
      </c>
    </row>
    <row r="1200" customFormat="false" ht="12" hidden="false" customHeight="true" outlineLevel="0" collapsed="false">
      <c r="A1200" s="99" t="n">
        <v>37125</v>
      </c>
      <c r="B1200" s="100" t="s">
        <v>43</v>
      </c>
      <c r="C1200" s="53" t="n">
        <v>0</v>
      </c>
      <c r="D1200" s="53" t="n">
        <v>0</v>
      </c>
      <c r="E1200" s="53" t="n">
        <v>0</v>
      </c>
    </row>
    <row r="1201" customFormat="false" ht="12" hidden="false" customHeight="true" outlineLevel="0" collapsed="false">
      <c r="A1201" s="99" t="n">
        <v>37126</v>
      </c>
      <c r="B1201" s="100" t="s">
        <v>43</v>
      </c>
      <c r="C1201" s="53" t="n">
        <v>0</v>
      </c>
      <c r="D1201" s="53" t="n">
        <v>0</v>
      </c>
      <c r="E1201" s="53" t="n">
        <v>0</v>
      </c>
    </row>
    <row r="1202" customFormat="false" ht="12" hidden="false" customHeight="true" outlineLevel="0" collapsed="false">
      <c r="A1202" s="99" t="n">
        <v>37127</v>
      </c>
      <c r="B1202" s="100" t="s">
        <v>43</v>
      </c>
      <c r="C1202" s="53" t="n">
        <v>0</v>
      </c>
      <c r="D1202" s="53" t="n">
        <v>0</v>
      </c>
      <c r="E1202" s="53" t="n">
        <v>0</v>
      </c>
    </row>
    <row r="1203" customFormat="false" ht="12" hidden="false" customHeight="true" outlineLevel="0" collapsed="false">
      <c r="A1203" s="99" t="n">
        <v>37130</v>
      </c>
      <c r="B1203" s="100" t="s">
        <v>43</v>
      </c>
      <c r="C1203" s="53" t="n">
        <v>0</v>
      </c>
      <c r="D1203" s="53" t="n">
        <v>0</v>
      </c>
      <c r="E1203" s="53" t="n">
        <v>0</v>
      </c>
    </row>
    <row r="1204" customFormat="false" ht="12" hidden="false" customHeight="true" outlineLevel="0" collapsed="false">
      <c r="A1204" s="99" t="n">
        <v>37131</v>
      </c>
      <c r="B1204" s="100" t="s">
        <v>43</v>
      </c>
      <c r="C1204" s="53" t="n">
        <v>0</v>
      </c>
      <c r="D1204" s="53" t="n">
        <v>0</v>
      </c>
      <c r="E1204" s="53" t="n">
        <v>0</v>
      </c>
    </row>
    <row r="1205" customFormat="false" ht="12" hidden="false" customHeight="true" outlineLevel="0" collapsed="false">
      <c r="A1205" s="99" t="n">
        <v>37132</v>
      </c>
      <c r="B1205" s="100" t="s">
        <v>43</v>
      </c>
      <c r="C1205" s="53" t="n">
        <v>0</v>
      </c>
      <c r="D1205" s="53" t="n">
        <v>0</v>
      </c>
      <c r="E1205" s="53" t="n">
        <v>0</v>
      </c>
    </row>
    <row r="1206" customFormat="false" ht="12" hidden="false" customHeight="true" outlineLevel="0" collapsed="false">
      <c r="A1206" s="99" t="n">
        <v>37133</v>
      </c>
      <c r="B1206" s="100" t="s">
        <v>43</v>
      </c>
      <c r="C1206" s="53" t="n">
        <v>0</v>
      </c>
      <c r="D1206" s="53" t="n">
        <v>0</v>
      </c>
      <c r="E1206" s="53" t="n">
        <v>0</v>
      </c>
    </row>
    <row r="1207" customFormat="false" ht="12" hidden="false" customHeight="true" outlineLevel="0" collapsed="false">
      <c r="A1207" s="99" t="n">
        <v>37134</v>
      </c>
      <c r="B1207" s="100" t="s">
        <v>43</v>
      </c>
      <c r="C1207" s="53" t="n">
        <v>0</v>
      </c>
      <c r="D1207" s="53" t="n">
        <v>0</v>
      </c>
      <c r="E1207" s="53" t="n">
        <v>0</v>
      </c>
    </row>
    <row r="1208" customFormat="false" ht="12" hidden="false" customHeight="true" outlineLevel="0" collapsed="false">
      <c r="A1208" s="99" t="n">
        <v>37137</v>
      </c>
      <c r="B1208" s="100" t="s">
        <v>43</v>
      </c>
      <c r="C1208" s="53" t="n">
        <v>0</v>
      </c>
      <c r="D1208" s="53" t="n">
        <v>0</v>
      </c>
      <c r="E1208" s="53" t="n">
        <v>0</v>
      </c>
    </row>
    <row r="1209" customFormat="false" ht="12" hidden="false" customHeight="true" outlineLevel="0" collapsed="false">
      <c r="A1209" s="99" t="n">
        <v>37138</v>
      </c>
      <c r="B1209" s="100" t="s">
        <v>43</v>
      </c>
      <c r="C1209" s="53" t="n">
        <v>0</v>
      </c>
      <c r="D1209" s="53" t="n">
        <v>0</v>
      </c>
      <c r="E1209" s="53" t="n">
        <v>0</v>
      </c>
    </row>
    <row r="1210" customFormat="false" ht="12" hidden="false" customHeight="true" outlineLevel="0" collapsed="false">
      <c r="A1210" s="99" t="n">
        <v>37139</v>
      </c>
      <c r="B1210" s="100" t="s">
        <v>43</v>
      </c>
      <c r="C1210" s="53" t="n">
        <v>0</v>
      </c>
      <c r="D1210" s="53" t="n">
        <v>0</v>
      </c>
      <c r="E1210" s="53" t="n">
        <v>0</v>
      </c>
    </row>
    <row r="1211" customFormat="false" ht="12" hidden="false" customHeight="true" outlineLevel="0" collapsed="false">
      <c r="A1211" s="99" t="n">
        <v>37140</v>
      </c>
      <c r="B1211" s="100" t="s">
        <v>43</v>
      </c>
      <c r="C1211" s="53" t="n">
        <v>0</v>
      </c>
      <c r="D1211" s="53" t="n">
        <v>0</v>
      </c>
      <c r="E1211" s="53" t="n">
        <v>0</v>
      </c>
    </row>
    <row r="1212" customFormat="false" ht="12" hidden="false" customHeight="true" outlineLevel="0" collapsed="false">
      <c r="A1212" s="99" t="n">
        <v>37141</v>
      </c>
      <c r="B1212" s="100" t="s">
        <v>43</v>
      </c>
      <c r="C1212" s="53" t="n">
        <v>0</v>
      </c>
      <c r="D1212" s="53" t="n">
        <v>0</v>
      </c>
      <c r="E1212" s="53" t="n">
        <v>0</v>
      </c>
    </row>
    <row r="1213" customFormat="false" ht="12" hidden="false" customHeight="true" outlineLevel="0" collapsed="false">
      <c r="A1213" s="99" t="n">
        <v>37144</v>
      </c>
      <c r="B1213" s="100" t="s">
        <v>43</v>
      </c>
      <c r="C1213" s="53" t="n">
        <v>0</v>
      </c>
      <c r="D1213" s="53" t="n">
        <v>0</v>
      </c>
      <c r="E1213" s="53" t="n">
        <v>0</v>
      </c>
    </row>
    <row r="1214" customFormat="false" ht="12" hidden="false" customHeight="true" outlineLevel="0" collapsed="false">
      <c r="A1214" s="99" t="n">
        <v>37145</v>
      </c>
      <c r="B1214" s="100" t="s">
        <v>43</v>
      </c>
      <c r="C1214" s="53" t="n">
        <v>0</v>
      </c>
      <c r="D1214" s="53" t="n">
        <v>0</v>
      </c>
      <c r="E1214" s="53" t="n">
        <v>0</v>
      </c>
    </row>
    <row r="1215" customFormat="false" ht="12" hidden="false" customHeight="true" outlineLevel="0" collapsed="false">
      <c r="A1215" s="99" t="n">
        <v>37146</v>
      </c>
      <c r="B1215" s="100" t="s">
        <v>43</v>
      </c>
      <c r="C1215" s="53" t="n">
        <v>0</v>
      </c>
      <c r="D1215" s="53" t="n">
        <v>0</v>
      </c>
      <c r="E1215" s="53" t="n">
        <v>0</v>
      </c>
    </row>
    <row r="1216" customFormat="false" ht="12" hidden="false" customHeight="true" outlineLevel="0" collapsed="false">
      <c r="A1216" s="99" t="n">
        <v>37147</v>
      </c>
      <c r="B1216" s="100" t="s">
        <v>43</v>
      </c>
      <c r="C1216" s="53" t="n">
        <v>0</v>
      </c>
      <c r="D1216" s="53" t="n">
        <v>0</v>
      </c>
      <c r="E1216" s="53" t="n">
        <v>0</v>
      </c>
    </row>
    <row r="1217" customFormat="false" ht="12" hidden="false" customHeight="true" outlineLevel="0" collapsed="false">
      <c r="A1217" s="99" t="n">
        <v>37148</v>
      </c>
      <c r="B1217" s="100" t="s">
        <v>43</v>
      </c>
      <c r="C1217" s="53" t="n">
        <v>0</v>
      </c>
      <c r="D1217" s="53" t="n">
        <v>0</v>
      </c>
      <c r="E1217" s="53" t="n">
        <v>0</v>
      </c>
    </row>
    <row r="1218" customFormat="false" ht="12" hidden="false" customHeight="true" outlineLevel="0" collapsed="false">
      <c r="A1218" s="99" t="n">
        <v>37151</v>
      </c>
      <c r="B1218" s="100" t="s">
        <v>43</v>
      </c>
      <c r="C1218" s="53" t="n">
        <v>0</v>
      </c>
      <c r="D1218" s="53" t="n">
        <v>0</v>
      </c>
      <c r="E1218" s="53" t="n">
        <v>0</v>
      </c>
    </row>
    <row r="1219" customFormat="false" ht="12" hidden="false" customHeight="true" outlineLevel="0" collapsed="false">
      <c r="A1219" s="99" t="n">
        <v>37152</v>
      </c>
      <c r="B1219" s="100" t="s">
        <v>43</v>
      </c>
      <c r="C1219" s="53" t="n">
        <v>0</v>
      </c>
      <c r="D1219" s="53" t="n">
        <v>0</v>
      </c>
      <c r="E1219" s="53" t="n">
        <v>0</v>
      </c>
    </row>
    <row r="1220" customFormat="false" ht="12" hidden="false" customHeight="true" outlineLevel="0" collapsed="false">
      <c r="A1220" s="99" t="n">
        <v>37153</v>
      </c>
      <c r="B1220" s="100" t="s">
        <v>43</v>
      </c>
      <c r="C1220" s="53" t="n">
        <v>0</v>
      </c>
      <c r="D1220" s="53" t="n">
        <v>0</v>
      </c>
      <c r="E1220" s="53" t="n">
        <v>0</v>
      </c>
    </row>
    <row r="1221" customFormat="false" ht="12" hidden="false" customHeight="true" outlineLevel="0" collapsed="false">
      <c r="A1221" s="99" t="n">
        <v>37154</v>
      </c>
      <c r="B1221" s="100" t="s">
        <v>43</v>
      </c>
      <c r="C1221" s="53" t="n">
        <v>0</v>
      </c>
      <c r="D1221" s="53" t="n">
        <v>0</v>
      </c>
      <c r="E1221" s="53" t="n">
        <v>0</v>
      </c>
    </row>
    <row r="1222" customFormat="false" ht="12" hidden="false" customHeight="true" outlineLevel="0" collapsed="false">
      <c r="A1222" s="99" t="n">
        <v>37155</v>
      </c>
      <c r="B1222" s="100" t="s">
        <v>43</v>
      </c>
      <c r="C1222" s="53" t="n">
        <v>0</v>
      </c>
      <c r="D1222" s="53" t="n">
        <v>0</v>
      </c>
      <c r="E1222" s="53" t="n">
        <v>0</v>
      </c>
    </row>
    <row r="1223" customFormat="false" ht="12" hidden="false" customHeight="true" outlineLevel="0" collapsed="false">
      <c r="A1223" s="99" t="n">
        <v>37158</v>
      </c>
      <c r="B1223" s="100" t="s">
        <v>43</v>
      </c>
      <c r="C1223" s="53" t="n">
        <v>0</v>
      </c>
      <c r="D1223" s="53" t="n">
        <v>0</v>
      </c>
      <c r="E1223" s="53" t="n">
        <v>0</v>
      </c>
    </row>
    <row r="1224" customFormat="false" ht="12" hidden="false" customHeight="true" outlineLevel="0" collapsed="false">
      <c r="A1224" s="99" t="n">
        <v>37159</v>
      </c>
      <c r="B1224" s="100" t="s">
        <v>43</v>
      </c>
      <c r="C1224" s="53" t="n">
        <v>0</v>
      </c>
      <c r="D1224" s="53" t="n">
        <v>0</v>
      </c>
      <c r="E1224" s="53" t="n">
        <v>0</v>
      </c>
    </row>
    <row r="1225" customFormat="false" ht="12" hidden="false" customHeight="true" outlineLevel="0" collapsed="false">
      <c r="A1225" s="99" t="n">
        <v>37160</v>
      </c>
      <c r="B1225" s="100" t="s">
        <v>43</v>
      </c>
      <c r="C1225" s="53" t="n">
        <v>0</v>
      </c>
      <c r="D1225" s="53" t="n">
        <v>0</v>
      </c>
      <c r="E1225" s="53" t="n">
        <v>0</v>
      </c>
    </row>
    <row r="1226" customFormat="false" ht="12" hidden="false" customHeight="true" outlineLevel="0" collapsed="false">
      <c r="A1226" s="99" t="n">
        <v>37161</v>
      </c>
      <c r="B1226" s="100" t="s">
        <v>43</v>
      </c>
      <c r="C1226" s="53" t="n">
        <v>0</v>
      </c>
      <c r="D1226" s="53" t="n">
        <v>0</v>
      </c>
      <c r="E1226" s="53" t="n">
        <v>0</v>
      </c>
    </row>
    <row r="1227" customFormat="false" ht="12" hidden="false" customHeight="true" outlineLevel="0" collapsed="false">
      <c r="A1227" s="99" t="n">
        <v>37162</v>
      </c>
      <c r="B1227" s="100" t="s">
        <v>43</v>
      </c>
      <c r="C1227" s="53" t="n">
        <v>0</v>
      </c>
      <c r="D1227" s="53" t="n">
        <v>0</v>
      </c>
      <c r="E1227" s="53" t="n">
        <v>0</v>
      </c>
    </row>
    <row r="1228" customFormat="false" ht="12" hidden="false" customHeight="true" outlineLevel="0" collapsed="false">
      <c r="A1228" s="99" t="n">
        <v>37165</v>
      </c>
      <c r="B1228" s="100" t="s">
        <v>43</v>
      </c>
      <c r="C1228" s="53" t="n">
        <v>0</v>
      </c>
      <c r="D1228" s="53" t="n">
        <v>0</v>
      </c>
      <c r="E1228" s="53" t="n">
        <v>0</v>
      </c>
    </row>
    <row r="1229" customFormat="false" ht="12" hidden="false" customHeight="true" outlineLevel="0" collapsed="false">
      <c r="A1229" s="99" t="n">
        <v>37166</v>
      </c>
      <c r="B1229" s="100" t="s">
        <v>43</v>
      </c>
      <c r="C1229" s="53" t="n">
        <v>0</v>
      </c>
      <c r="D1229" s="53" t="n">
        <v>0</v>
      </c>
      <c r="E1229" s="53" t="n">
        <v>0</v>
      </c>
    </row>
    <row r="1230" customFormat="false" ht="12" hidden="false" customHeight="true" outlineLevel="0" collapsed="false">
      <c r="A1230" s="99" t="n">
        <v>37167</v>
      </c>
      <c r="B1230" s="100" t="s">
        <v>43</v>
      </c>
      <c r="C1230" s="53" t="n">
        <v>0</v>
      </c>
      <c r="D1230" s="53" t="n">
        <v>0</v>
      </c>
      <c r="E1230" s="53" t="n">
        <v>0</v>
      </c>
    </row>
    <row r="1231" customFormat="false" ht="12" hidden="false" customHeight="true" outlineLevel="0" collapsed="false">
      <c r="A1231" s="99" t="n">
        <v>37168</v>
      </c>
      <c r="B1231" s="100" t="s">
        <v>43</v>
      </c>
      <c r="C1231" s="53" t="n">
        <v>0</v>
      </c>
      <c r="D1231" s="53" t="n">
        <v>0</v>
      </c>
      <c r="E1231" s="53" t="n">
        <v>0</v>
      </c>
    </row>
    <row r="1232" customFormat="false" ht="12" hidden="false" customHeight="true" outlineLevel="0" collapsed="false">
      <c r="A1232" s="99" t="n">
        <v>37169</v>
      </c>
      <c r="B1232" s="100" t="s">
        <v>43</v>
      </c>
      <c r="C1232" s="53" t="n">
        <v>0</v>
      </c>
      <c r="D1232" s="53" t="n">
        <v>0</v>
      </c>
      <c r="E1232" s="53" t="n">
        <v>0</v>
      </c>
    </row>
    <row r="1233" customFormat="false" ht="12" hidden="false" customHeight="true" outlineLevel="0" collapsed="false">
      <c r="A1233" s="99" t="n">
        <v>37172</v>
      </c>
      <c r="B1233" s="100" t="s">
        <v>43</v>
      </c>
      <c r="C1233" s="53" t="n">
        <v>0</v>
      </c>
      <c r="D1233" s="53" t="n">
        <v>0</v>
      </c>
      <c r="E1233" s="53" t="n">
        <v>0</v>
      </c>
    </row>
    <row r="1234" customFormat="false" ht="12" hidden="false" customHeight="true" outlineLevel="0" collapsed="false">
      <c r="A1234" s="99" t="n">
        <v>37173</v>
      </c>
      <c r="B1234" s="100" t="s">
        <v>43</v>
      </c>
      <c r="C1234" s="53" t="n">
        <v>0</v>
      </c>
      <c r="D1234" s="53" t="n">
        <v>0</v>
      </c>
      <c r="E1234" s="53" t="n">
        <v>0</v>
      </c>
    </row>
    <row r="1235" customFormat="false" ht="12" hidden="false" customHeight="true" outlineLevel="0" collapsed="false">
      <c r="A1235" s="99" t="n">
        <v>37174</v>
      </c>
      <c r="B1235" s="100" t="s">
        <v>43</v>
      </c>
      <c r="C1235" s="53" t="n">
        <v>0</v>
      </c>
      <c r="D1235" s="53" t="n">
        <v>0</v>
      </c>
      <c r="E1235" s="53" t="n">
        <v>0</v>
      </c>
    </row>
    <row r="1236" customFormat="false" ht="12" hidden="false" customHeight="true" outlineLevel="0" collapsed="false">
      <c r="A1236" s="99" t="n">
        <v>37175</v>
      </c>
      <c r="B1236" s="100" t="s">
        <v>43</v>
      </c>
      <c r="C1236" s="53" t="n">
        <v>0</v>
      </c>
      <c r="D1236" s="53" t="n">
        <v>0</v>
      </c>
      <c r="E1236" s="53" t="n">
        <v>0</v>
      </c>
    </row>
    <row r="1237" customFormat="false" ht="12" hidden="false" customHeight="true" outlineLevel="0" collapsed="false">
      <c r="A1237" s="99" t="n">
        <v>37176</v>
      </c>
      <c r="B1237" s="100" t="s">
        <v>43</v>
      </c>
      <c r="C1237" s="53" t="n">
        <v>0</v>
      </c>
      <c r="D1237" s="53" t="n">
        <v>0</v>
      </c>
      <c r="E1237" s="53" t="n">
        <v>0</v>
      </c>
    </row>
    <row r="1238" customFormat="false" ht="12" hidden="false" customHeight="true" outlineLevel="0" collapsed="false">
      <c r="A1238" s="99" t="n">
        <v>37179</v>
      </c>
      <c r="B1238" s="100" t="s">
        <v>43</v>
      </c>
      <c r="C1238" s="53" t="n">
        <v>0</v>
      </c>
      <c r="D1238" s="53" t="n">
        <v>0</v>
      </c>
      <c r="E1238" s="53" t="n">
        <v>0</v>
      </c>
    </row>
    <row r="1239" customFormat="false" ht="12" hidden="false" customHeight="true" outlineLevel="0" collapsed="false">
      <c r="A1239" s="99" t="n">
        <v>37180</v>
      </c>
      <c r="B1239" s="100" t="s">
        <v>43</v>
      </c>
      <c r="C1239" s="53" t="n">
        <v>0</v>
      </c>
      <c r="D1239" s="53" t="n">
        <v>0</v>
      </c>
      <c r="E1239" s="53" t="n">
        <v>0</v>
      </c>
    </row>
    <row r="1240" customFormat="false" ht="12" hidden="false" customHeight="true" outlineLevel="0" collapsed="false">
      <c r="A1240" s="99" t="n">
        <v>37181</v>
      </c>
      <c r="B1240" s="100" t="s">
        <v>43</v>
      </c>
      <c r="C1240" s="53" t="n">
        <v>0</v>
      </c>
      <c r="D1240" s="53" t="n">
        <v>0</v>
      </c>
      <c r="E1240" s="53" t="n">
        <v>0</v>
      </c>
    </row>
    <row r="1241" customFormat="false" ht="12" hidden="false" customHeight="true" outlineLevel="0" collapsed="false">
      <c r="A1241" s="99" t="n">
        <v>37182</v>
      </c>
      <c r="B1241" s="100" t="s">
        <v>43</v>
      </c>
      <c r="C1241" s="53" t="n">
        <v>0</v>
      </c>
      <c r="D1241" s="53" t="n">
        <v>0</v>
      </c>
      <c r="E1241" s="53" t="n">
        <v>0</v>
      </c>
    </row>
    <row r="1242" customFormat="false" ht="12" hidden="false" customHeight="true" outlineLevel="0" collapsed="false">
      <c r="A1242" s="99" t="n">
        <v>37183</v>
      </c>
      <c r="B1242" s="100" t="s">
        <v>43</v>
      </c>
      <c r="C1242" s="53" t="n">
        <v>0</v>
      </c>
      <c r="D1242" s="53" t="n">
        <v>0</v>
      </c>
      <c r="E1242" s="53" t="n">
        <v>0</v>
      </c>
    </row>
    <row r="1243" customFormat="false" ht="12" hidden="false" customHeight="true" outlineLevel="0" collapsed="false">
      <c r="A1243" s="99" t="n">
        <v>37186</v>
      </c>
      <c r="B1243" s="100" t="s">
        <v>43</v>
      </c>
      <c r="C1243" s="53" t="n">
        <v>0</v>
      </c>
      <c r="D1243" s="53" t="n">
        <v>0</v>
      </c>
      <c r="E1243" s="53" t="n">
        <v>0</v>
      </c>
    </row>
    <row r="1244" customFormat="false" ht="12" hidden="false" customHeight="true" outlineLevel="0" collapsed="false">
      <c r="A1244" s="99" t="n">
        <v>37187</v>
      </c>
      <c r="B1244" s="100" t="s">
        <v>43</v>
      </c>
      <c r="C1244" s="53" t="n">
        <v>0</v>
      </c>
      <c r="D1244" s="53" t="n">
        <v>0</v>
      </c>
      <c r="E1244" s="53" t="n">
        <v>0</v>
      </c>
    </row>
    <row r="1245" customFormat="false" ht="12" hidden="false" customHeight="true" outlineLevel="0" collapsed="false">
      <c r="A1245" s="99" t="n">
        <v>37188</v>
      </c>
      <c r="B1245" s="100" t="s">
        <v>43</v>
      </c>
      <c r="C1245" s="53" t="n">
        <v>0</v>
      </c>
      <c r="D1245" s="53" t="n">
        <v>0</v>
      </c>
      <c r="E1245" s="53" t="n">
        <v>0</v>
      </c>
    </row>
    <row r="1246" customFormat="false" ht="12" hidden="false" customHeight="true" outlineLevel="0" collapsed="false">
      <c r="A1246" s="99" t="n">
        <v>37189</v>
      </c>
      <c r="B1246" s="100" t="s">
        <v>43</v>
      </c>
      <c r="C1246" s="53" t="n">
        <v>0</v>
      </c>
      <c r="D1246" s="53" t="n">
        <v>0</v>
      </c>
      <c r="E1246" s="53" t="n">
        <v>0</v>
      </c>
    </row>
    <row r="1247" customFormat="false" ht="12" hidden="false" customHeight="true" outlineLevel="0" collapsed="false">
      <c r="A1247" s="99" t="n">
        <v>37190</v>
      </c>
      <c r="B1247" s="100" t="s">
        <v>43</v>
      </c>
      <c r="C1247" s="53" t="n">
        <v>0</v>
      </c>
      <c r="D1247" s="53" t="n">
        <v>0</v>
      </c>
      <c r="E1247" s="53" t="n">
        <v>0</v>
      </c>
    </row>
    <row r="1248" customFormat="false" ht="12" hidden="false" customHeight="true" outlineLevel="0" collapsed="false">
      <c r="A1248" s="99" t="n">
        <v>37193</v>
      </c>
      <c r="B1248" s="100" t="s">
        <v>43</v>
      </c>
      <c r="C1248" s="53" t="n">
        <v>0</v>
      </c>
      <c r="D1248" s="53" t="n">
        <v>0</v>
      </c>
      <c r="E1248" s="53" t="n">
        <v>0</v>
      </c>
    </row>
    <row r="1249" customFormat="false" ht="12" hidden="false" customHeight="true" outlineLevel="0" collapsed="false">
      <c r="A1249" s="99" t="n">
        <v>37194</v>
      </c>
      <c r="B1249" s="100" t="s">
        <v>43</v>
      </c>
      <c r="C1249" s="53" t="n">
        <v>0</v>
      </c>
      <c r="D1249" s="53" t="n">
        <v>0</v>
      </c>
      <c r="E1249" s="53" t="n">
        <v>0</v>
      </c>
    </row>
    <row r="1250" customFormat="false" ht="12" hidden="false" customHeight="true" outlineLevel="0" collapsed="false">
      <c r="A1250" s="99" t="n">
        <v>37195</v>
      </c>
      <c r="B1250" s="100" t="s">
        <v>43</v>
      </c>
      <c r="C1250" s="53" t="n">
        <v>0</v>
      </c>
      <c r="D1250" s="53" t="n">
        <v>0</v>
      </c>
      <c r="E1250" s="53" t="n">
        <v>0</v>
      </c>
    </row>
    <row r="1251" customFormat="false" ht="12" hidden="false" customHeight="true" outlineLevel="0" collapsed="false">
      <c r="A1251" s="99" t="n">
        <v>37196</v>
      </c>
      <c r="B1251" s="100" t="s">
        <v>43</v>
      </c>
      <c r="C1251" s="53" t="n">
        <v>0</v>
      </c>
      <c r="D1251" s="53" t="n">
        <v>0</v>
      </c>
      <c r="E1251" s="53" t="n">
        <v>0</v>
      </c>
    </row>
    <row r="1252" customFormat="false" ht="12" hidden="false" customHeight="true" outlineLevel="0" collapsed="false">
      <c r="A1252" s="99" t="n">
        <v>37197</v>
      </c>
      <c r="B1252" s="100" t="s">
        <v>43</v>
      </c>
      <c r="C1252" s="53" t="n">
        <v>0</v>
      </c>
      <c r="D1252" s="53" t="n">
        <v>0</v>
      </c>
      <c r="E1252" s="53" t="n">
        <v>0</v>
      </c>
    </row>
    <row r="1253" customFormat="false" ht="12" hidden="false" customHeight="true" outlineLevel="0" collapsed="false">
      <c r="A1253" s="99" t="n">
        <v>37200</v>
      </c>
      <c r="B1253" s="100" t="s">
        <v>43</v>
      </c>
      <c r="C1253" s="53" t="n">
        <v>0</v>
      </c>
      <c r="D1253" s="53" t="n">
        <v>0</v>
      </c>
      <c r="E1253" s="53" t="n">
        <v>0</v>
      </c>
    </row>
    <row r="1254" customFormat="false" ht="12" hidden="false" customHeight="true" outlineLevel="0" collapsed="false">
      <c r="A1254" s="99" t="n">
        <v>37201</v>
      </c>
      <c r="B1254" s="100" t="s">
        <v>43</v>
      </c>
      <c r="C1254" s="53" t="n">
        <v>0</v>
      </c>
      <c r="D1254" s="53" t="n">
        <v>0</v>
      </c>
      <c r="E1254" s="53" t="n">
        <v>0</v>
      </c>
    </row>
    <row r="1255" customFormat="false" ht="12" hidden="false" customHeight="true" outlineLevel="0" collapsed="false">
      <c r="A1255" s="99" t="n">
        <v>37202</v>
      </c>
      <c r="B1255" s="100" t="s">
        <v>43</v>
      </c>
      <c r="C1255" s="53" t="n">
        <v>0</v>
      </c>
      <c r="D1255" s="53" t="n">
        <v>0</v>
      </c>
      <c r="E1255" s="53" t="n">
        <v>0</v>
      </c>
    </row>
    <row r="1256" customFormat="false" ht="12" hidden="false" customHeight="true" outlineLevel="0" collapsed="false">
      <c r="A1256" s="99" t="n">
        <v>37203</v>
      </c>
      <c r="B1256" s="100" t="s">
        <v>43</v>
      </c>
      <c r="C1256" s="53" t="n">
        <v>0</v>
      </c>
      <c r="D1256" s="53" t="n">
        <v>0</v>
      </c>
      <c r="E1256" s="53" t="n">
        <v>0</v>
      </c>
    </row>
    <row r="1257" customFormat="false" ht="12" hidden="false" customHeight="true" outlineLevel="0" collapsed="false">
      <c r="A1257" s="99" t="n">
        <v>37204</v>
      </c>
      <c r="B1257" s="100" t="s">
        <v>43</v>
      </c>
      <c r="C1257" s="53" t="n">
        <v>0</v>
      </c>
      <c r="D1257" s="53" t="n">
        <v>0</v>
      </c>
      <c r="E1257" s="53" t="n">
        <v>0</v>
      </c>
    </row>
    <row r="1258" customFormat="false" ht="12" hidden="false" customHeight="true" outlineLevel="0" collapsed="false">
      <c r="A1258" s="99" t="n">
        <v>37207</v>
      </c>
      <c r="B1258" s="100" t="s">
        <v>43</v>
      </c>
      <c r="C1258" s="53" t="n">
        <v>0</v>
      </c>
      <c r="D1258" s="53" t="n">
        <v>0</v>
      </c>
      <c r="E1258" s="53" t="n">
        <v>0</v>
      </c>
    </row>
    <row r="1259" customFormat="false" ht="12" hidden="false" customHeight="true" outlineLevel="0" collapsed="false">
      <c r="A1259" s="99" t="n">
        <v>37208</v>
      </c>
      <c r="B1259" s="100" t="s">
        <v>43</v>
      </c>
      <c r="C1259" s="53" t="n">
        <v>0</v>
      </c>
      <c r="D1259" s="53" t="n">
        <v>0</v>
      </c>
      <c r="E1259" s="53" t="n">
        <v>0</v>
      </c>
    </row>
    <row r="1260" customFormat="false" ht="12" hidden="false" customHeight="true" outlineLevel="0" collapsed="false">
      <c r="A1260" s="99" t="n">
        <v>37209</v>
      </c>
      <c r="B1260" s="100" t="s">
        <v>43</v>
      </c>
      <c r="C1260" s="53" t="n">
        <v>0</v>
      </c>
      <c r="D1260" s="53" t="n">
        <v>0</v>
      </c>
      <c r="E1260" s="53" t="n">
        <v>0</v>
      </c>
    </row>
    <row r="1261" customFormat="false" ht="12" hidden="false" customHeight="true" outlineLevel="0" collapsed="false">
      <c r="A1261" s="99" t="n">
        <v>37210</v>
      </c>
      <c r="B1261" s="100" t="s">
        <v>43</v>
      </c>
      <c r="C1261" s="53" t="n">
        <v>0</v>
      </c>
      <c r="D1261" s="53" t="n">
        <v>0</v>
      </c>
      <c r="E1261" s="53" t="n">
        <v>0</v>
      </c>
    </row>
    <row r="1262" customFormat="false" ht="12" hidden="false" customHeight="true" outlineLevel="0" collapsed="false">
      <c r="A1262" s="99" t="n">
        <v>37211</v>
      </c>
      <c r="B1262" s="100" t="s">
        <v>43</v>
      </c>
      <c r="C1262" s="53" t="n">
        <v>0</v>
      </c>
      <c r="D1262" s="53" t="n">
        <v>0</v>
      </c>
      <c r="E1262" s="53" t="n">
        <v>0</v>
      </c>
    </row>
    <row r="1263" customFormat="false" ht="12" hidden="false" customHeight="true" outlineLevel="0" collapsed="false">
      <c r="A1263" s="99" t="n">
        <v>37214</v>
      </c>
      <c r="B1263" s="100" t="s">
        <v>43</v>
      </c>
      <c r="C1263" s="53" t="n">
        <v>0</v>
      </c>
      <c r="D1263" s="53" t="n">
        <v>0</v>
      </c>
      <c r="E1263" s="53" t="n">
        <v>0</v>
      </c>
    </row>
    <row r="1264" customFormat="false" ht="12" hidden="false" customHeight="true" outlineLevel="0" collapsed="false">
      <c r="A1264" s="99" t="n">
        <v>37215</v>
      </c>
      <c r="B1264" s="100" t="s">
        <v>43</v>
      </c>
      <c r="C1264" s="53" t="n">
        <v>0</v>
      </c>
      <c r="D1264" s="53" t="n">
        <v>0</v>
      </c>
      <c r="E1264" s="53" t="n">
        <v>0</v>
      </c>
    </row>
    <row r="1265" customFormat="false" ht="12" hidden="false" customHeight="true" outlineLevel="0" collapsed="false">
      <c r="A1265" s="99" t="n">
        <v>37216</v>
      </c>
      <c r="B1265" s="100" t="s">
        <v>43</v>
      </c>
      <c r="C1265" s="53" t="n">
        <v>0</v>
      </c>
      <c r="D1265" s="53" t="n">
        <v>0</v>
      </c>
      <c r="E1265" s="53" t="n">
        <v>0</v>
      </c>
    </row>
    <row r="1266" customFormat="false" ht="12" hidden="false" customHeight="true" outlineLevel="0" collapsed="false">
      <c r="A1266" s="99" t="n">
        <v>37217</v>
      </c>
      <c r="B1266" s="100" t="s">
        <v>43</v>
      </c>
      <c r="C1266" s="53" t="n">
        <v>0</v>
      </c>
      <c r="D1266" s="53" t="n">
        <v>0</v>
      </c>
      <c r="E1266" s="53" t="n">
        <v>0</v>
      </c>
    </row>
    <row r="1267" customFormat="false" ht="12" hidden="false" customHeight="true" outlineLevel="0" collapsed="false">
      <c r="A1267" s="99" t="n">
        <v>37218</v>
      </c>
      <c r="B1267" s="100" t="s">
        <v>43</v>
      </c>
      <c r="C1267" s="53" t="n">
        <v>0</v>
      </c>
      <c r="D1267" s="53" t="n">
        <v>0</v>
      </c>
      <c r="E1267" s="53" t="n">
        <v>0</v>
      </c>
    </row>
    <row r="1268" customFormat="false" ht="12" hidden="false" customHeight="true" outlineLevel="0" collapsed="false">
      <c r="A1268" s="99" t="n">
        <v>37221</v>
      </c>
      <c r="B1268" s="100" t="s">
        <v>43</v>
      </c>
      <c r="C1268" s="53" t="n">
        <v>0</v>
      </c>
      <c r="D1268" s="53" t="n">
        <v>0</v>
      </c>
      <c r="E1268" s="53" t="n">
        <v>0</v>
      </c>
    </row>
    <row r="1269" customFormat="false" ht="12" hidden="false" customHeight="true" outlineLevel="0" collapsed="false">
      <c r="A1269" s="99" t="n">
        <v>37222</v>
      </c>
      <c r="B1269" s="100" t="s">
        <v>43</v>
      </c>
      <c r="C1269" s="53" t="n">
        <v>0</v>
      </c>
      <c r="D1269" s="53" t="n">
        <v>0</v>
      </c>
      <c r="E1269" s="53" t="n">
        <v>0</v>
      </c>
    </row>
    <row r="1270" customFormat="false" ht="12" hidden="false" customHeight="true" outlineLevel="0" collapsed="false">
      <c r="A1270" s="99" t="n">
        <v>37223</v>
      </c>
      <c r="B1270" s="100" t="s">
        <v>43</v>
      </c>
      <c r="C1270" s="53" t="n">
        <v>0</v>
      </c>
      <c r="D1270" s="53" t="n">
        <v>0</v>
      </c>
      <c r="E1270" s="53" t="n">
        <v>0</v>
      </c>
    </row>
    <row r="1271" customFormat="false" ht="12" hidden="false" customHeight="true" outlineLevel="0" collapsed="false">
      <c r="A1271" s="99" t="n">
        <v>37224</v>
      </c>
      <c r="B1271" s="100" t="s">
        <v>43</v>
      </c>
      <c r="C1271" s="53" t="n">
        <v>0</v>
      </c>
      <c r="D1271" s="53" t="n">
        <v>0</v>
      </c>
      <c r="E1271" s="53" t="n">
        <v>0</v>
      </c>
    </row>
    <row r="1272" customFormat="false" ht="12" hidden="false" customHeight="true" outlineLevel="0" collapsed="false">
      <c r="A1272" s="99" t="n">
        <v>37225</v>
      </c>
      <c r="B1272" s="100" t="s">
        <v>43</v>
      </c>
      <c r="C1272" s="53" t="n">
        <v>0</v>
      </c>
      <c r="D1272" s="53" t="n">
        <v>0</v>
      </c>
      <c r="E1272" s="53" t="n">
        <v>0</v>
      </c>
    </row>
    <row r="1273" customFormat="false" ht="12" hidden="false" customHeight="true" outlineLevel="0" collapsed="false">
      <c r="A1273" s="99" t="n">
        <v>37228</v>
      </c>
      <c r="B1273" s="100" t="s">
        <v>43</v>
      </c>
      <c r="C1273" s="53" t="n">
        <v>0</v>
      </c>
      <c r="D1273" s="53" t="n">
        <v>0</v>
      </c>
      <c r="E1273" s="53" t="n">
        <v>0</v>
      </c>
    </row>
    <row r="1274" customFormat="false" ht="12" hidden="false" customHeight="true" outlineLevel="0" collapsed="false">
      <c r="A1274" s="99" t="n">
        <v>37229</v>
      </c>
      <c r="B1274" s="100" t="s">
        <v>43</v>
      </c>
      <c r="C1274" s="53" t="n">
        <v>0</v>
      </c>
      <c r="D1274" s="53" t="n">
        <v>0</v>
      </c>
      <c r="E1274" s="53" t="n">
        <v>0</v>
      </c>
    </row>
    <row r="1275" customFormat="false" ht="12" hidden="false" customHeight="true" outlineLevel="0" collapsed="false">
      <c r="A1275" s="99" t="n">
        <v>37230</v>
      </c>
      <c r="B1275" s="100" t="s">
        <v>43</v>
      </c>
      <c r="C1275" s="53" t="n">
        <v>0</v>
      </c>
      <c r="D1275" s="53" t="n">
        <v>0</v>
      </c>
      <c r="E1275" s="53" t="n">
        <v>0</v>
      </c>
    </row>
    <row r="1276" customFormat="false" ht="12" hidden="false" customHeight="true" outlineLevel="0" collapsed="false">
      <c r="A1276" s="99" t="n">
        <v>37231</v>
      </c>
      <c r="B1276" s="100" t="s">
        <v>43</v>
      </c>
      <c r="C1276" s="53" t="n">
        <v>0</v>
      </c>
      <c r="D1276" s="53" t="n">
        <v>0</v>
      </c>
      <c r="E1276" s="53" t="n">
        <v>0</v>
      </c>
    </row>
    <row r="1277" customFormat="false" ht="12" hidden="false" customHeight="true" outlineLevel="0" collapsed="false">
      <c r="A1277" s="99" t="n">
        <v>37232</v>
      </c>
      <c r="B1277" s="100" t="s">
        <v>43</v>
      </c>
      <c r="C1277" s="53" t="n">
        <v>0</v>
      </c>
      <c r="D1277" s="53" t="n">
        <v>0</v>
      </c>
      <c r="E1277" s="53" t="n">
        <v>0</v>
      </c>
    </row>
    <row r="1278" customFormat="false" ht="12" hidden="false" customHeight="true" outlineLevel="0" collapsed="false">
      <c r="A1278" s="99" t="n">
        <v>37235</v>
      </c>
      <c r="B1278" s="100" t="s">
        <v>43</v>
      </c>
      <c r="C1278" s="53" t="n">
        <v>0</v>
      </c>
      <c r="D1278" s="53" t="n">
        <v>0</v>
      </c>
      <c r="E1278" s="53" t="n">
        <v>0</v>
      </c>
    </row>
    <row r="1279" customFormat="false" ht="12" hidden="false" customHeight="true" outlineLevel="0" collapsed="false">
      <c r="A1279" s="99" t="n">
        <v>37236</v>
      </c>
      <c r="B1279" s="100" t="s">
        <v>43</v>
      </c>
      <c r="C1279" s="53" t="n">
        <v>0</v>
      </c>
      <c r="D1279" s="53" t="n">
        <v>0</v>
      </c>
      <c r="E1279" s="53" t="n">
        <v>0</v>
      </c>
    </row>
    <row r="1280" customFormat="false" ht="12" hidden="false" customHeight="true" outlineLevel="0" collapsed="false">
      <c r="A1280" s="99" t="n">
        <v>37237</v>
      </c>
      <c r="B1280" s="100" t="s">
        <v>43</v>
      </c>
      <c r="C1280" s="53" t="n">
        <v>0</v>
      </c>
      <c r="D1280" s="53" t="n">
        <v>0</v>
      </c>
      <c r="E1280" s="53" t="n">
        <v>0</v>
      </c>
    </row>
    <row r="1281" customFormat="false" ht="12" hidden="false" customHeight="true" outlineLevel="0" collapsed="false">
      <c r="A1281" s="99" t="n">
        <v>37238</v>
      </c>
      <c r="B1281" s="100" t="s">
        <v>43</v>
      </c>
      <c r="C1281" s="53" t="n">
        <v>0</v>
      </c>
      <c r="D1281" s="53" t="n">
        <v>0</v>
      </c>
      <c r="E1281" s="53" t="n">
        <v>0</v>
      </c>
    </row>
    <row r="1282" customFormat="false" ht="12" hidden="false" customHeight="true" outlineLevel="0" collapsed="false">
      <c r="A1282" s="99" t="n">
        <v>36977</v>
      </c>
      <c r="B1282" s="100" t="s">
        <v>44</v>
      </c>
      <c r="C1282" s="53" t="n">
        <v>0</v>
      </c>
      <c r="D1282" s="53" t="n">
        <v>0</v>
      </c>
      <c r="E1282" s="53" t="n">
        <v>0</v>
      </c>
    </row>
    <row r="1283" customFormat="false" ht="12" hidden="false" customHeight="true" outlineLevel="0" collapsed="false">
      <c r="A1283" s="99" t="n">
        <v>36978</v>
      </c>
      <c r="B1283" s="100" t="s">
        <v>44</v>
      </c>
      <c r="C1283" s="53" t="n">
        <v>0</v>
      </c>
      <c r="D1283" s="53" t="n">
        <v>0</v>
      </c>
      <c r="E1283" s="53" t="n">
        <v>0</v>
      </c>
    </row>
    <row r="1284" customFormat="false" ht="12" hidden="false" customHeight="true" outlineLevel="0" collapsed="false">
      <c r="A1284" s="99" t="n">
        <v>36979</v>
      </c>
      <c r="B1284" s="100" t="s">
        <v>44</v>
      </c>
      <c r="C1284" s="53" t="n">
        <v>0</v>
      </c>
      <c r="D1284" s="53" t="n">
        <v>0</v>
      </c>
      <c r="E1284" s="53" t="n">
        <v>0</v>
      </c>
    </row>
    <row r="1285" customFormat="false" ht="12" hidden="false" customHeight="true" outlineLevel="0" collapsed="false">
      <c r="A1285" s="99" t="n">
        <v>36980</v>
      </c>
      <c r="B1285" s="100" t="s">
        <v>44</v>
      </c>
      <c r="C1285" s="53" t="n">
        <v>0</v>
      </c>
      <c r="D1285" s="53" t="n">
        <v>0</v>
      </c>
      <c r="E1285" s="53" t="n">
        <v>0</v>
      </c>
    </row>
    <row r="1286" customFormat="false" ht="12" hidden="false" customHeight="true" outlineLevel="0" collapsed="false">
      <c r="A1286" s="99" t="n">
        <v>36981</v>
      </c>
      <c r="B1286" s="100" t="s">
        <v>44</v>
      </c>
      <c r="C1286" s="53" t="n">
        <v>0</v>
      </c>
      <c r="D1286" s="53" t="n">
        <v>0</v>
      </c>
      <c r="E1286" s="53" t="n">
        <v>0</v>
      </c>
    </row>
    <row r="1287" customFormat="false" ht="12" hidden="false" customHeight="true" outlineLevel="0" collapsed="false">
      <c r="A1287" s="99" t="n">
        <v>36983</v>
      </c>
      <c r="B1287" s="100" t="s">
        <v>44</v>
      </c>
      <c r="C1287" s="53" t="n">
        <v>0</v>
      </c>
      <c r="D1287" s="53" t="n">
        <v>0</v>
      </c>
      <c r="E1287" s="53" t="n">
        <v>0</v>
      </c>
    </row>
    <row r="1288" customFormat="false" ht="12" hidden="false" customHeight="true" outlineLevel="0" collapsed="false">
      <c r="A1288" s="99" t="n">
        <v>36984</v>
      </c>
      <c r="B1288" s="100" t="s">
        <v>44</v>
      </c>
      <c r="C1288" s="53" t="n">
        <v>0</v>
      </c>
      <c r="D1288" s="53" t="n">
        <v>0</v>
      </c>
      <c r="E1288" s="53" t="n">
        <v>0</v>
      </c>
    </row>
    <row r="1289" customFormat="false" ht="12" hidden="false" customHeight="true" outlineLevel="0" collapsed="false">
      <c r="A1289" s="99" t="n">
        <v>36985</v>
      </c>
      <c r="B1289" s="100" t="s">
        <v>44</v>
      </c>
      <c r="C1289" s="53" t="n">
        <v>0</v>
      </c>
      <c r="D1289" s="53" t="n">
        <v>0</v>
      </c>
      <c r="E1289" s="53" t="n">
        <v>0</v>
      </c>
    </row>
    <row r="1290" customFormat="false" ht="12" hidden="false" customHeight="true" outlineLevel="0" collapsed="false">
      <c r="A1290" s="99" t="n">
        <v>36986</v>
      </c>
      <c r="B1290" s="100" t="s">
        <v>44</v>
      </c>
      <c r="C1290" s="53" t="n">
        <v>0</v>
      </c>
      <c r="D1290" s="53" t="n">
        <v>0</v>
      </c>
      <c r="E1290" s="53" t="n">
        <v>0</v>
      </c>
    </row>
    <row r="1291" customFormat="false" ht="12" hidden="false" customHeight="true" outlineLevel="0" collapsed="false">
      <c r="A1291" s="99" t="n">
        <v>36987</v>
      </c>
      <c r="B1291" s="100" t="s">
        <v>44</v>
      </c>
      <c r="C1291" s="53" t="n">
        <v>0</v>
      </c>
      <c r="D1291" s="53" t="n">
        <v>0</v>
      </c>
      <c r="E1291" s="53" t="n">
        <v>0</v>
      </c>
    </row>
    <row r="1292" customFormat="false" ht="12" hidden="false" customHeight="true" outlineLevel="0" collapsed="false">
      <c r="A1292" s="99" t="n">
        <v>36990</v>
      </c>
      <c r="B1292" s="100" t="s">
        <v>44</v>
      </c>
      <c r="C1292" s="53" t="n">
        <v>0</v>
      </c>
      <c r="D1292" s="53" t="n">
        <v>0</v>
      </c>
      <c r="E1292" s="53" t="n">
        <v>0</v>
      </c>
    </row>
    <row r="1293" customFormat="false" ht="12" hidden="false" customHeight="true" outlineLevel="0" collapsed="false">
      <c r="A1293" s="99" t="n">
        <v>36991</v>
      </c>
      <c r="B1293" s="100" t="s">
        <v>44</v>
      </c>
      <c r="C1293" s="53" t="n">
        <v>0</v>
      </c>
      <c r="D1293" s="53" t="n">
        <v>0</v>
      </c>
      <c r="E1293" s="53" t="n">
        <v>0</v>
      </c>
    </row>
    <row r="1294" customFormat="false" ht="12" hidden="false" customHeight="true" outlineLevel="0" collapsed="false">
      <c r="A1294" s="99" t="n">
        <v>36992</v>
      </c>
      <c r="B1294" s="100" t="s">
        <v>44</v>
      </c>
      <c r="C1294" s="53" t="n">
        <v>0</v>
      </c>
      <c r="D1294" s="53" t="n">
        <v>0</v>
      </c>
      <c r="E1294" s="53" t="n">
        <v>0</v>
      </c>
    </row>
    <row r="1295" customFormat="false" ht="12" hidden="false" customHeight="true" outlineLevel="0" collapsed="false">
      <c r="A1295" s="99" t="n">
        <v>36993</v>
      </c>
      <c r="B1295" s="100" t="s">
        <v>44</v>
      </c>
      <c r="C1295" s="53" t="n">
        <v>0</v>
      </c>
      <c r="D1295" s="53" t="n">
        <v>0</v>
      </c>
      <c r="E1295" s="53" t="n">
        <v>0</v>
      </c>
    </row>
    <row r="1296" customFormat="false" ht="12" hidden="false" customHeight="true" outlineLevel="0" collapsed="false">
      <c r="A1296" s="99" t="n">
        <v>36997</v>
      </c>
      <c r="B1296" s="100" t="s">
        <v>44</v>
      </c>
      <c r="C1296" s="53" t="n">
        <v>0</v>
      </c>
      <c r="D1296" s="53" t="n">
        <v>0</v>
      </c>
      <c r="E1296" s="53" t="n">
        <v>0</v>
      </c>
    </row>
    <row r="1297" customFormat="false" ht="12" hidden="false" customHeight="true" outlineLevel="0" collapsed="false">
      <c r="A1297" s="99" t="n">
        <v>36998</v>
      </c>
      <c r="B1297" s="100" t="s">
        <v>44</v>
      </c>
      <c r="C1297" s="53" t="n">
        <v>0</v>
      </c>
      <c r="D1297" s="53" t="n">
        <v>0</v>
      </c>
      <c r="E1297" s="53" t="n">
        <v>0</v>
      </c>
    </row>
    <row r="1298" customFormat="false" ht="12" hidden="false" customHeight="true" outlineLevel="0" collapsed="false">
      <c r="A1298" s="99" t="n">
        <v>36999</v>
      </c>
      <c r="B1298" s="100" t="s">
        <v>44</v>
      </c>
      <c r="C1298" s="53" t="n">
        <v>0</v>
      </c>
      <c r="D1298" s="53" t="n">
        <v>0</v>
      </c>
      <c r="E1298" s="53" t="n">
        <v>0</v>
      </c>
    </row>
    <row r="1299" customFormat="false" ht="12" hidden="false" customHeight="true" outlineLevel="0" collapsed="false">
      <c r="A1299" s="99" t="n">
        <v>37000</v>
      </c>
      <c r="B1299" s="100" t="s">
        <v>44</v>
      </c>
      <c r="C1299" s="53" t="n">
        <v>0</v>
      </c>
      <c r="D1299" s="53" t="n">
        <v>0</v>
      </c>
      <c r="E1299" s="53" t="n">
        <v>0</v>
      </c>
    </row>
    <row r="1300" customFormat="false" ht="12" hidden="false" customHeight="true" outlineLevel="0" collapsed="false">
      <c r="A1300" s="99" t="n">
        <v>37001</v>
      </c>
      <c r="B1300" s="100" t="s">
        <v>44</v>
      </c>
      <c r="C1300" s="53" t="n">
        <v>0</v>
      </c>
      <c r="D1300" s="53" t="n">
        <v>0</v>
      </c>
      <c r="E1300" s="53" t="n">
        <v>0</v>
      </c>
    </row>
    <row r="1301" customFormat="false" ht="12" hidden="false" customHeight="true" outlineLevel="0" collapsed="false">
      <c r="A1301" s="99" t="n">
        <v>37004</v>
      </c>
      <c r="B1301" s="100" t="s">
        <v>44</v>
      </c>
      <c r="C1301" s="53" t="n">
        <v>0</v>
      </c>
      <c r="D1301" s="53" t="n">
        <v>0</v>
      </c>
      <c r="E1301" s="53" t="n">
        <v>0</v>
      </c>
    </row>
    <row r="1302" customFormat="false" ht="12" hidden="false" customHeight="true" outlineLevel="0" collapsed="false">
      <c r="A1302" s="99" t="n">
        <v>37005</v>
      </c>
      <c r="B1302" s="100" t="s">
        <v>44</v>
      </c>
      <c r="C1302" s="53" t="n">
        <v>0</v>
      </c>
      <c r="D1302" s="53" t="n">
        <v>0</v>
      </c>
      <c r="E1302" s="53" t="n">
        <v>0</v>
      </c>
    </row>
    <row r="1303" customFormat="false" ht="12" hidden="false" customHeight="true" outlineLevel="0" collapsed="false">
      <c r="A1303" s="99" t="n">
        <v>37006</v>
      </c>
      <c r="B1303" s="100" t="s">
        <v>44</v>
      </c>
      <c r="C1303" s="53" t="n">
        <v>0</v>
      </c>
      <c r="D1303" s="53" t="n">
        <v>0</v>
      </c>
      <c r="E1303" s="53" t="n">
        <v>0</v>
      </c>
    </row>
    <row r="1304" customFormat="false" ht="12" hidden="false" customHeight="true" outlineLevel="0" collapsed="false">
      <c r="A1304" s="99" t="n">
        <v>37007</v>
      </c>
      <c r="B1304" s="100" t="s">
        <v>44</v>
      </c>
      <c r="C1304" s="53" t="n">
        <v>0</v>
      </c>
      <c r="D1304" s="53" t="n">
        <v>0</v>
      </c>
      <c r="E1304" s="53" t="n">
        <v>0</v>
      </c>
    </row>
    <row r="1305" customFormat="false" ht="12" hidden="false" customHeight="true" outlineLevel="0" collapsed="false">
      <c r="A1305" s="99" t="n">
        <v>37008</v>
      </c>
      <c r="B1305" s="100" t="s">
        <v>44</v>
      </c>
      <c r="C1305" s="53" t="n">
        <v>0</v>
      </c>
      <c r="D1305" s="53" t="n">
        <v>0</v>
      </c>
      <c r="E1305" s="53" t="n">
        <v>0</v>
      </c>
    </row>
    <row r="1306" customFormat="false" ht="12" hidden="false" customHeight="true" outlineLevel="0" collapsed="false">
      <c r="A1306" s="99" t="n">
        <v>37011</v>
      </c>
      <c r="B1306" s="100" t="s">
        <v>44</v>
      </c>
      <c r="C1306" s="53" t="n">
        <v>0</v>
      </c>
      <c r="D1306" s="53" t="n">
        <v>0</v>
      </c>
      <c r="E1306" s="53" t="n">
        <v>0</v>
      </c>
    </row>
    <row r="1307" customFormat="false" ht="12" hidden="false" customHeight="true" outlineLevel="0" collapsed="false">
      <c r="A1307" s="99" t="n">
        <v>37012</v>
      </c>
      <c r="B1307" s="100" t="s">
        <v>44</v>
      </c>
      <c r="C1307" s="53" t="n">
        <v>0</v>
      </c>
      <c r="D1307" s="53" t="n">
        <v>0</v>
      </c>
      <c r="E1307" s="53" t="n">
        <v>0</v>
      </c>
    </row>
    <row r="1308" customFormat="false" ht="12" hidden="false" customHeight="true" outlineLevel="0" collapsed="false">
      <c r="A1308" s="99" t="n">
        <v>37013</v>
      </c>
      <c r="B1308" s="100" t="s">
        <v>44</v>
      </c>
      <c r="C1308" s="53" t="n">
        <v>0</v>
      </c>
      <c r="D1308" s="53" t="n">
        <v>0</v>
      </c>
      <c r="E1308" s="53" t="n">
        <v>0</v>
      </c>
    </row>
    <row r="1309" customFormat="false" ht="12" hidden="false" customHeight="true" outlineLevel="0" collapsed="false">
      <c r="A1309" s="99" t="n">
        <v>37014</v>
      </c>
      <c r="B1309" s="100" t="s">
        <v>44</v>
      </c>
      <c r="C1309" s="53" t="n">
        <v>0</v>
      </c>
      <c r="D1309" s="53" t="n">
        <v>0</v>
      </c>
      <c r="E1309" s="53" t="n">
        <v>0</v>
      </c>
    </row>
    <row r="1310" customFormat="false" ht="12" hidden="false" customHeight="true" outlineLevel="0" collapsed="false">
      <c r="A1310" s="99" t="n">
        <v>37015</v>
      </c>
      <c r="B1310" s="100" t="s">
        <v>44</v>
      </c>
      <c r="C1310" s="53" t="n">
        <v>0</v>
      </c>
      <c r="D1310" s="53" t="n">
        <v>0</v>
      </c>
      <c r="E1310" s="53" t="n">
        <v>0</v>
      </c>
    </row>
    <row r="1311" customFormat="false" ht="12" hidden="false" customHeight="true" outlineLevel="0" collapsed="false">
      <c r="A1311" s="99" t="n">
        <v>37018</v>
      </c>
      <c r="B1311" s="100" t="s">
        <v>44</v>
      </c>
      <c r="C1311" s="53" t="n">
        <v>0</v>
      </c>
      <c r="D1311" s="53" t="n">
        <v>0</v>
      </c>
      <c r="E1311" s="53" t="n">
        <v>0</v>
      </c>
    </row>
    <row r="1312" customFormat="false" ht="12" hidden="false" customHeight="true" outlineLevel="0" collapsed="false">
      <c r="A1312" s="99" t="n">
        <v>37019</v>
      </c>
      <c r="B1312" s="100" t="s">
        <v>44</v>
      </c>
      <c r="C1312" s="53" t="n">
        <v>0</v>
      </c>
      <c r="D1312" s="53" t="n">
        <v>0</v>
      </c>
      <c r="E1312" s="53" t="n">
        <v>0</v>
      </c>
    </row>
    <row r="1313" customFormat="false" ht="12" hidden="false" customHeight="true" outlineLevel="0" collapsed="false">
      <c r="A1313" s="99" t="n">
        <v>37020</v>
      </c>
      <c r="B1313" s="100" t="s">
        <v>44</v>
      </c>
      <c r="C1313" s="53" t="n">
        <v>0</v>
      </c>
      <c r="D1313" s="53" t="n">
        <v>0</v>
      </c>
      <c r="E1313" s="53" t="n">
        <v>0</v>
      </c>
    </row>
    <row r="1314" customFormat="false" ht="12" hidden="false" customHeight="true" outlineLevel="0" collapsed="false">
      <c r="A1314" s="99" t="n">
        <v>37021</v>
      </c>
      <c r="B1314" s="100" t="s">
        <v>44</v>
      </c>
      <c r="C1314" s="53" t="n">
        <v>0</v>
      </c>
      <c r="D1314" s="53" t="n">
        <v>0</v>
      </c>
      <c r="E1314" s="53" t="n">
        <v>0</v>
      </c>
    </row>
    <row r="1315" customFormat="false" ht="12" hidden="false" customHeight="true" outlineLevel="0" collapsed="false">
      <c r="A1315" s="99" t="n">
        <v>37022</v>
      </c>
      <c r="B1315" s="100" t="s">
        <v>44</v>
      </c>
      <c r="C1315" s="53" t="n">
        <v>0</v>
      </c>
      <c r="D1315" s="53" t="n">
        <v>0</v>
      </c>
      <c r="E1315" s="53" t="n">
        <v>0</v>
      </c>
    </row>
    <row r="1316" customFormat="false" ht="12" hidden="false" customHeight="true" outlineLevel="0" collapsed="false">
      <c r="A1316" s="99" t="n">
        <v>37025</v>
      </c>
      <c r="B1316" s="100" t="s">
        <v>44</v>
      </c>
      <c r="C1316" s="53" t="n">
        <v>0</v>
      </c>
      <c r="D1316" s="53" t="n">
        <v>0</v>
      </c>
      <c r="E1316" s="53" t="n">
        <v>0</v>
      </c>
    </row>
    <row r="1317" customFormat="false" ht="12" hidden="false" customHeight="true" outlineLevel="0" collapsed="false">
      <c r="A1317" s="99" t="n">
        <v>37026</v>
      </c>
      <c r="B1317" s="100" t="s">
        <v>44</v>
      </c>
      <c r="C1317" s="53" t="n">
        <v>0</v>
      </c>
      <c r="D1317" s="53" t="n">
        <v>0</v>
      </c>
      <c r="E1317" s="53" t="n">
        <v>0</v>
      </c>
    </row>
    <row r="1318" customFormat="false" ht="12" hidden="false" customHeight="true" outlineLevel="0" collapsed="false">
      <c r="A1318" s="99" t="n">
        <v>37027</v>
      </c>
      <c r="B1318" s="100" t="s">
        <v>44</v>
      </c>
      <c r="C1318" s="53" t="n">
        <v>0</v>
      </c>
      <c r="D1318" s="53" t="n">
        <v>0</v>
      </c>
      <c r="E1318" s="53" t="n">
        <v>0</v>
      </c>
    </row>
    <row r="1319" customFormat="false" ht="12" hidden="false" customHeight="true" outlineLevel="0" collapsed="false">
      <c r="A1319" s="99" t="n">
        <v>37028</v>
      </c>
      <c r="B1319" s="100" t="s">
        <v>44</v>
      </c>
      <c r="C1319" s="53" t="n">
        <v>0</v>
      </c>
      <c r="D1319" s="53" t="n">
        <v>0</v>
      </c>
      <c r="E1319" s="53" t="n">
        <v>0</v>
      </c>
    </row>
    <row r="1320" customFormat="false" ht="12" hidden="false" customHeight="true" outlineLevel="0" collapsed="false">
      <c r="A1320" s="99" t="n">
        <v>37029</v>
      </c>
      <c r="B1320" s="100" t="s">
        <v>44</v>
      </c>
      <c r="C1320" s="53" t="n">
        <v>0</v>
      </c>
      <c r="D1320" s="53" t="n">
        <v>0</v>
      </c>
      <c r="E1320" s="53" t="n">
        <v>0</v>
      </c>
    </row>
    <row r="1321" customFormat="false" ht="12" hidden="false" customHeight="true" outlineLevel="0" collapsed="false">
      <c r="A1321" s="99" t="n">
        <v>37032</v>
      </c>
      <c r="B1321" s="100" t="s">
        <v>44</v>
      </c>
      <c r="C1321" s="53" t="n">
        <v>0</v>
      </c>
      <c r="D1321" s="53" t="n">
        <v>0</v>
      </c>
      <c r="E1321" s="53" t="n">
        <v>0</v>
      </c>
    </row>
    <row r="1322" customFormat="false" ht="12" hidden="false" customHeight="true" outlineLevel="0" collapsed="false">
      <c r="A1322" s="99" t="n">
        <v>37033</v>
      </c>
      <c r="B1322" s="100" t="s">
        <v>44</v>
      </c>
      <c r="C1322" s="53" t="n">
        <v>0</v>
      </c>
      <c r="D1322" s="53" t="n">
        <v>0</v>
      </c>
      <c r="E1322" s="53" t="n">
        <v>0</v>
      </c>
    </row>
    <row r="1323" customFormat="false" ht="12" hidden="false" customHeight="true" outlineLevel="0" collapsed="false">
      <c r="A1323" s="99" t="n">
        <v>37034</v>
      </c>
      <c r="B1323" s="100" t="s">
        <v>44</v>
      </c>
      <c r="C1323" s="53" t="n">
        <v>0</v>
      </c>
      <c r="D1323" s="53" t="n">
        <v>0</v>
      </c>
      <c r="E1323" s="53" t="n">
        <v>0</v>
      </c>
    </row>
    <row r="1324" customFormat="false" ht="12" hidden="false" customHeight="true" outlineLevel="0" collapsed="false">
      <c r="A1324" s="99" t="n">
        <v>37035</v>
      </c>
      <c r="B1324" s="100" t="s">
        <v>44</v>
      </c>
      <c r="C1324" s="53" t="n">
        <v>0</v>
      </c>
      <c r="D1324" s="53" t="n">
        <v>0</v>
      </c>
      <c r="E1324" s="53" t="n">
        <v>0</v>
      </c>
    </row>
    <row r="1325" customFormat="false" ht="12" hidden="false" customHeight="true" outlineLevel="0" collapsed="false">
      <c r="A1325" s="99" t="n">
        <v>37036</v>
      </c>
      <c r="B1325" s="100" t="s">
        <v>44</v>
      </c>
      <c r="C1325" s="53" t="n">
        <v>0</v>
      </c>
      <c r="D1325" s="53" t="n">
        <v>0</v>
      </c>
      <c r="E1325" s="53" t="n">
        <v>0</v>
      </c>
    </row>
    <row r="1326" customFormat="false" ht="12" hidden="false" customHeight="true" outlineLevel="0" collapsed="false">
      <c r="A1326" s="99" t="n">
        <v>37039</v>
      </c>
      <c r="B1326" s="100" t="s">
        <v>44</v>
      </c>
      <c r="C1326" s="53" t="n">
        <v>0</v>
      </c>
      <c r="D1326" s="53" t="n">
        <v>0</v>
      </c>
      <c r="E1326" s="53" t="n">
        <v>0</v>
      </c>
    </row>
    <row r="1327" customFormat="false" ht="12" hidden="false" customHeight="true" outlineLevel="0" collapsed="false">
      <c r="A1327" s="99" t="n">
        <v>37040</v>
      </c>
      <c r="B1327" s="100" t="s">
        <v>44</v>
      </c>
      <c r="C1327" s="53" t="n">
        <v>0</v>
      </c>
      <c r="D1327" s="53" t="n">
        <v>0</v>
      </c>
      <c r="E1327" s="53" t="n">
        <v>0</v>
      </c>
    </row>
    <row r="1328" customFormat="false" ht="12" hidden="false" customHeight="true" outlineLevel="0" collapsed="false">
      <c r="A1328" s="99" t="n">
        <v>37041</v>
      </c>
      <c r="B1328" s="100" t="s">
        <v>44</v>
      </c>
      <c r="C1328" s="53" t="n">
        <v>0</v>
      </c>
      <c r="D1328" s="53" t="n">
        <v>0</v>
      </c>
      <c r="E1328" s="53" t="n">
        <v>0</v>
      </c>
    </row>
    <row r="1329" customFormat="false" ht="12" hidden="false" customHeight="true" outlineLevel="0" collapsed="false">
      <c r="A1329" s="99" t="n">
        <v>37042</v>
      </c>
      <c r="B1329" s="100" t="s">
        <v>44</v>
      </c>
      <c r="C1329" s="53" t="n">
        <v>0</v>
      </c>
      <c r="D1329" s="53" t="n">
        <v>0</v>
      </c>
      <c r="E1329" s="53" t="n">
        <v>0</v>
      </c>
    </row>
    <row r="1330" customFormat="false" ht="12" hidden="false" customHeight="true" outlineLevel="0" collapsed="false">
      <c r="A1330" s="99" t="n">
        <v>37043</v>
      </c>
      <c r="B1330" s="100" t="s">
        <v>44</v>
      </c>
      <c r="C1330" s="53" t="n">
        <v>0</v>
      </c>
      <c r="D1330" s="53" t="n">
        <v>0</v>
      </c>
      <c r="E1330" s="53" t="n">
        <v>0</v>
      </c>
    </row>
    <row r="1331" customFormat="false" ht="12" hidden="false" customHeight="true" outlineLevel="0" collapsed="false">
      <c r="A1331" s="99" t="n">
        <v>37046</v>
      </c>
      <c r="B1331" s="100" t="s">
        <v>44</v>
      </c>
      <c r="C1331" s="53" t="n">
        <v>0</v>
      </c>
      <c r="D1331" s="53" t="n">
        <v>0</v>
      </c>
      <c r="E1331" s="53" t="n">
        <v>0</v>
      </c>
    </row>
    <row r="1332" customFormat="false" ht="12" hidden="false" customHeight="true" outlineLevel="0" collapsed="false">
      <c r="A1332" s="99" t="n">
        <v>37047</v>
      </c>
      <c r="B1332" s="100" t="s">
        <v>44</v>
      </c>
      <c r="C1332" s="53" t="n">
        <v>0</v>
      </c>
      <c r="D1332" s="53" t="n">
        <v>0</v>
      </c>
      <c r="E1332" s="53" t="n">
        <v>0</v>
      </c>
    </row>
    <row r="1333" customFormat="false" ht="12" hidden="false" customHeight="true" outlineLevel="0" collapsed="false">
      <c r="A1333" s="99" t="n">
        <v>37048</v>
      </c>
      <c r="B1333" s="100" t="s">
        <v>44</v>
      </c>
      <c r="C1333" s="53" t="n">
        <v>0</v>
      </c>
      <c r="D1333" s="53" t="n">
        <v>0</v>
      </c>
      <c r="E1333" s="53" t="n">
        <v>0</v>
      </c>
    </row>
    <row r="1334" customFormat="false" ht="12" hidden="false" customHeight="true" outlineLevel="0" collapsed="false">
      <c r="A1334" s="99" t="n">
        <v>37049</v>
      </c>
      <c r="B1334" s="100" t="s">
        <v>44</v>
      </c>
      <c r="C1334" s="53" t="n">
        <v>0</v>
      </c>
      <c r="D1334" s="53" t="n">
        <v>0</v>
      </c>
      <c r="E1334" s="53" t="n">
        <v>0</v>
      </c>
    </row>
    <row r="1335" customFormat="false" ht="12" hidden="false" customHeight="true" outlineLevel="0" collapsed="false">
      <c r="A1335" s="99" t="n">
        <v>37050</v>
      </c>
      <c r="B1335" s="100" t="s">
        <v>44</v>
      </c>
      <c r="C1335" s="53" t="n">
        <v>0</v>
      </c>
      <c r="D1335" s="53" t="n">
        <v>0</v>
      </c>
      <c r="E1335" s="53" t="n">
        <v>0</v>
      </c>
    </row>
    <row r="1336" customFormat="false" ht="12" hidden="false" customHeight="true" outlineLevel="0" collapsed="false">
      <c r="A1336" s="99" t="n">
        <v>37053</v>
      </c>
      <c r="B1336" s="100" t="s">
        <v>44</v>
      </c>
      <c r="C1336" s="53" t="n">
        <v>0</v>
      </c>
      <c r="D1336" s="53" t="n">
        <v>0</v>
      </c>
      <c r="E1336" s="53" t="n">
        <v>0</v>
      </c>
    </row>
    <row r="1337" customFormat="false" ht="12" hidden="false" customHeight="true" outlineLevel="0" collapsed="false">
      <c r="A1337" s="99" t="n">
        <v>37054</v>
      </c>
      <c r="B1337" s="100" t="s">
        <v>44</v>
      </c>
      <c r="C1337" s="53" t="n">
        <v>0</v>
      </c>
      <c r="D1337" s="53" t="n">
        <v>0</v>
      </c>
      <c r="E1337" s="53" t="n">
        <v>0</v>
      </c>
    </row>
    <row r="1338" customFormat="false" ht="12" hidden="false" customHeight="true" outlineLevel="0" collapsed="false">
      <c r="A1338" s="99" t="n">
        <v>37055</v>
      </c>
      <c r="B1338" s="100" t="s">
        <v>44</v>
      </c>
      <c r="C1338" s="53" t="n">
        <v>0</v>
      </c>
      <c r="D1338" s="53" t="n">
        <v>0</v>
      </c>
      <c r="E1338" s="53" t="n">
        <v>0</v>
      </c>
    </row>
    <row r="1339" customFormat="false" ht="12" hidden="false" customHeight="true" outlineLevel="0" collapsed="false">
      <c r="A1339" s="99" t="n">
        <v>37056</v>
      </c>
      <c r="B1339" s="100" t="s">
        <v>44</v>
      </c>
      <c r="C1339" s="53" t="n">
        <v>0</v>
      </c>
      <c r="D1339" s="53" t="n">
        <v>0</v>
      </c>
      <c r="E1339" s="53" t="n">
        <v>3194873.39930524</v>
      </c>
    </row>
    <row r="1340" customFormat="false" ht="12" hidden="false" customHeight="true" outlineLevel="0" collapsed="false">
      <c r="A1340" s="99" t="n">
        <v>37057</v>
      </c>
      <c r="B1340" s="100" t="s">
        <v>44</v>
      </c>
      <c r="C1340" s="53" t="n">
        <v>0</v>
      </c>
      <c r="D1340" s="53" t="n">
        <v>0</v>
      </c>
      <c r="E1340" s="53" t="n">
        <v>0</v>
      </c>
    </row>
    <row r="1341" customFormat="false" ht="12" hidden="false" customHeight="true" outlineLevel="0" collapsed="false">
      <c r="A1341" s="99" t="n">
        <v>37060</v>
      </c>
      <c r="B1341" s="100" t="s">
        <v>44</v>
      </c>
      <c r="C1341" s="53" t="n">
        <v>0</v>
      </c>
      <c r="D1341" s="53" t="n">
        <v>0</v>
      </c>
      <c r="E1341" s="53" t="n">
        <v>3381790.99208184</v>
      </c>
    </row>
    <row r="1342" customFormat="false" ht="12" hidden="false" customHeight="true" outlineLevel="0" collapsed="false">
      <c r="A1342" s="99" t="n">
        <v>37061</v>
      </c>
      <c r="B1342" s="100" t="s">
        <v>44</v>
      </c>
      <c r="C1342" s="53" t="n">
        <v>0</v>
      </c>
      <c r="D1342" s="53" t="n">
        <v>0</v>
      </c>
      <c r="E1342" s="53" t="n">
        <v>3593659.07288157</v>
      </c>
    </row>
    <row r="1343" customFormat="false" ht="12" hidden="false" customHeight="true" outlineLevel="0" collapsed="false">
      <c r="A1343" s="99" t="n">
        <v>37062</v>
      </c>
      <c r="B1343" s="100" t="s">
        <v>44</v>
      </c>
      <c r="C1343" s="53" t="n">
        <v>0</v>
      </c>
      <c r="D1343" s="53" t="n">
        <v>0</v>
      </c>
      <c r="E1343" s="53" t="n">
        <v>3685171.36024055</v>
      </c>
    </row>
    <row r="1344" customFormat="false" ht="12" hidden="false" customHeight="true" outlineLevel="0" collapsed="false">
      <c r="A1344" s="99" t="n">
        <v>37063</v>
      </c>
      <c r="B1344" s="100" t="s">
        <v>44</v>
      </c>
      <c r="C1344" s="53" t="n">
        <v>0</v>
      </c>
      <c r="D1344" s="53" t="n">
        <v>0</v>
      </c>
      <c r="E1344" s="53" t="n">
        <v>3656848.46921383</v>
      </c>
    </row>
    <row r="1345" customFormat="false" ht="12" hidden="false" customHeight="true" outlineLevel="0" collapsed="false">
      <c r="A1345" s="99" t="n">
        <v>37064</v>
      </c>
      <c r="B1345" s="100" t="s">
        <v>44</v>
      </c>
      <c r="C1345" s="53" t="n">
        <v>0</v>
      </c>
      <c r="D1345" s="53" t="n">
        <v>0</v>
      </c>
      <c r="E1345" s="53" t="n">
        <v>3718123.41808333</v>
      </c>
    </row>
    <row r="1346" customFormat="false" ht="12" hidden="false" customHeight="true" outlineLevel="0" collapsed="false">
      <c r="A1346" s="99" t="n">
        <v>37067</v>
      </c>
      <c r="B1346" s="100" t="s">
        <v>44</v>
      </c>
      <c r="C1346" s="53" t="n">
        <v>0</v>
      </c>
      <c r="D1346" s="53" t="n">
        <v>0</v>
      </c>
      <c r="E1346" s="53" t="n">
        <v>3966604.24051548</v>
      </c>
    </row>
    <row r="1347" customFormat="false" ht="12" hidden="false" customHeight="true" outlineLevel="0" collapsed="false">
      <c r="A1347" s="99" t="n">
        <v>37068</v>
      </c>
      <c r="B1347" s="100" t="s">
        <v>44</v>
      </c>
      <c r="C1347" s="53" t="n">
        <v>0</v>
      </c>
      <c r="D1347" s="53" t="n">
        <v>0</v>
      </c>
      <c r="E1347" s="53" t="n">
        <v>4640146.35645971</v>
      </c>
    </row>
    <row r="1348" customFormat="false" ht="12" hidden="false" customHeight="true" outlineLevel="0" collapsed="false">
      <c r="A1348" s="99" t="n">
        <v>37069</v>
      </c>
      <c r="B1348" s="100" t="s">
        <v>44</v>
      </c>
      <c r="C1348" s="53" t="n">
        <v>0</v>
      </c>
      <c r="D1348" s="53" t="n">
        <v>0</v>
      </c>
      <c r="E1348" s="53" t="n">
        <v>4685690.18486552</v>
      </c>
    </row>
    <row r="1349" customFormat="false" ht="12" hidden="false" customHeight="true" outlineLevel="0" collapsed="false">
      <c r="A1349" s="99" t="n">
        <v>37070</v>
      </c>
      <c r="B1349" s="100" t="s">
        <v>44</v>
      </c>
      <c r="C1349" s="53" t="n">
        <v>0</v>
      </c>
      <c r="D1349" s="53" t="n">
        <v>0</v>
      </c>
      <c r="E1349" s="53" t="n">
        <v>4727754.25803032</v>
      </c>
    </row>
    <row r="1350" customFormat="false" ht="12" hidden="false" customHeight="true" outlineLevel="0" collapsed="false">
      <c r="A1350" s="99" t="n">
        <v>37071</v>
      </c>
      <c r="B1350" s="100" t="s">
        <v>44</v>
      </c>
      <c r="C1350" s="53" t="n">
        <v>0</v>
      </c>
      <c r="D1350" s="53" t="n">
        <v>0</v>
      </c>
      <c r="E1350" s="53" t="n">
        <v>4846918.93003854</v>
      </c>
    </row>
    <row r="1351" customFormat="false" ht="12" hidden="false" customHeight="true" outlineLevel="0" collapsed="false">
      <c r="A1351" s="99" t="n">
        <v>37074</v>
      </c>
      <c r="B1351" s="100" t="s">
        <v>44</v>
      </c>
      <c r="C1351" s="53" t="n">
        <v>0</v>
      </c>
      <c r="D1351" s="53" t="n">
        <v>0</v>
      </c>
      <c r="E1351" s="53" t="n">
        <v>0</v>
      </c>
    </row>
    <row r="1352" customFormat="false" ht="12" hidden="false" customHeight="true" outlineLevel="0" collapsed="false">
      <c r="A1352" s="99" t="n">
        <v>37075</v>
      </c>
      <c r="B1352" s="100" t="s">
        <v>44</v>
      </c>
      <c r="C1352" s="53" t="n">
        <v>0</v>
      </c>
      <c r="D1352" s="53" t="n">
        <v>0</v>
      </c>
      <c r="E1352" s="53" t="n">
        <v>0</v>
      </c>
    </row>
    <row r="1353" customFormat="false" ht="12" hidden="false" customHeight="true" outlineLevel="0" collapsed="false">
      <c r="A1353" s="99" t="n">
        <v>37076</v>
      </c>
      <c r="B1353" s="100" t="s">
        <v>44</v>
      </c>
      <c r="C1353" s="53" t="n">
        <v>0</v>
      </c>
      <c r="D1353" s="53" t="n">
        <v>0</v>
      </c>
      <c r="E1353" s="53" t="n">
        <v>0</v>
      </c>
    </row>
    <row r="1354" customFormat="false" ht="12" hidden="false" customHeight="true" outlineLevel="0" collapsed="false">
      <c r="A1354" s="99" t="n">
        <v>37077</v>
      </c>
      <c r="B1354" s="100" t="s">
        <v>44</v>
      </c>
      <c r="C1354" s="53" t="n">
        <v>0</v>
      </c>
      <c r="D1354" s="53" t="n">
        <v>0</v>
      </c>
      <c r="E1354" s="53" t="n">
        <v>0</v>
      </c>
    </row>
    <row r="1355" customFormat="false" ht="12" hidden="false" customHeight="true" outlineLevel="0" collapsed="false">
      <c r="A1355" s="99" t="n">
        <v>37078</v>
      </c>
      <c r="B1355" s="100" t="s">
        <v>44</v>
      </c>
      <c r="C1355" s="53" t="n">
        <v>0</v>
      </c>
      <c r="D1355" s="53" t="n">
        <v>0</v>
      </c>
      <c r="E1355" s="53" t="n">
        <v>0</v>
      </c>
    </row>
    <row r="1356" customFormat="false" ht="12" hidden="false" customHeight="true" outlineLevel="0" collapsed="false">
      <c r="A1356" s="99" t="n">
        <v>37081</v>
      </c>
      <c r="B1356" s="100" t="s">
        <v>44</v>
      </c>
      <c r="C1356" s="53" t="n">
        <v>0</v>
      </c>
      <c r="D1356" s="53" t="n">
        <v>0</v>
      </c>
      <c r="E1356" s="53" t="n">
        <v>0</v>
      </c>
    </row>
    <row r="1357" customFormat="false" ht="12" hidden="false" customHeight="true" outlineLevel="0" collapsed="false">
      <c r="A1357" s="99" t="n">
        <v>37082</v>
      </c>
      <c r="B1357" s="100" t="s">
        <v>44</v>
      </c>
      <c r="C1357" s="53" t="n">
        <v>0</v>
      </c>
      <c r="D1357" s="53" t="n">
        <v>0</v>
      </c>
      <c r="E1357" s="53" t="n">
        <v>0</v>
      </c>
    </row>
    <row r="1358" customFormat="false" ht="12" hidden="false" customHeight="true" outlineLevel="0" collapsed="false">
      <c r="A1358" s="99" t="n">
        <v>37083</v>
      </c>
      <c r="B1358" s="100" t="s">
        <v>44</v>
      </c>
      <c r="C1358" s="53" t="n">
        <v>0</v>
      </c>
      <c r="D1358" s="53" t="n">
        <v>0</v>
      </c>
      <c r="E1358" s="53" t="n">
        <v>0</v>
      </c>
    </row>
    <row r="1359" customFormat="false" ht="12" hidden="false" customHeight="true" outlineLevel="0" collapsed="false">
      <c r="A1359" s="99" t="n">
        <v>37084</v>
      </c>
      <c r="B1359" s="100" t="s">
        <v>44</v>
      </c>
      <c r="C1359" s="53" t="n">
        <v>0</v>
      </c>
      <c r="D1359" s="53" t="n">
        <v>0</v>
      </c>
      <c r="E1359" s="53" t="n">
        <v>0</v>
      </c>
    </row>
    <row r="1360" customFormat="false" ht="12" hidden="false" customHeight="true" outlineLevel="0" collapsed="false">
      <c r="A1360" s="99" t="n">
        <v>37085</v>
      </c>
      <c r="B1360" s="100" t="s">
        <v>44</v>
      </c>
      <c r="C1360" s="53" t="n">
        <v>0</v>
      </c>
      <c r="D1360" s="53" t="n">
        <v>0</v>
      </c>
      <c r="E1360" s="53" t="n">
        <v>0</v>
      </c>
    </row>
    <row r="1361" customFormat="false" ht="12" hidden="false" customHeight="true" outlineLevel="0" collapsed="false">
      <c r="A1361" s="99" t="n">
        <v>37088</v>
      </c>
      <c r="B1361" s="100" t="s">
        <v>44</v>
      </c>
      <c r="C1361" s="53" t="n">
        <v>0</v>
      </c>
      <c r="D1361" s="53" t="n">
        <v>0</v>
      </c>
      <c r="E1361" s="53" t="n">
        <v>0</v>
      </c>
    </row>
    <row r="1362" customFormat="false" ht="12" hidden="false" customHeight="true" outlineLevel="0" collapsed="false">
      <c r="A1362" s="99" t="n">
        <v>37089</v>
      </c>
      <c r="B1362" s="100" t="s">
        <v>44</v>
      </c>
      <c r="C1362" s="53" t="n">
        <v>0</v>
      </c>
      <c r="D1362" s="53" t="n">
        <v>0</v>
      </c>
      <c r="E1362" s="53" t="n">
        <v>0</v>
      </c>
    </row>
    <row r="1363" customFormat="false" ht="12" hidden="false" customHeight="true" outlineLevel="0" collapsed="false">
      <c r="A1363" s="99" t="n">
        <v>37090</v>
      </c>
      <c r="B1363" s="100" t="s">
        <v>44</v>
      </c>
      <c r="C1363" s="53" t="n">
        <v>0</v>
      </c>
      <c r="D1363" s="53" t="n">
        <v>0</v>
      </c>
      <c r="E1363" s="53" t="n">
        <v>0</v>
      </c>
    </row>
    <row r="1364" customFormat="false" ht="12" hidden="false" customHeight="true" outlineLevel="0" collapsed="false">
      <c r="A1364" s="99" t="n">
        <v>37091</v>
      </c>
      <c r="B1364" s="100" t="s">
        <v>44</v>
      </c>
      <c r="C1364" s="53" t="n">
        <v>0</v>
      </c>
      <c r="D1364" s="53" t="n">
        <v>0</v>
      </c>
      <c r="E1364" s="53" t="n">
        <v>0</v>
      </c>
    </row>
    <row r="1365" customFormat="false" ht="12" hidden="false" customHeight="true" outlineLevel="0" collapsed="false">
      <c r="A1365" s="99" t="n">
        <v>37092</v>
      </c>
      <c r="B1365" s="100" t="s">
        <v>44</v>
      </c>
      <c r="C1365" s="53" t="n">
        <v>0</v>
      </c>
      <c r="D1365" s="53" t="n">
        <v>0</v>
      </c>
      <c r="E1365" s="53" t="n">
        <v>0</v>
      </c>
    </row>
    <row r="1366" customFormat="false" ht="12" hidden="false" customHeight="true" outlineLevel="0" collapsed="false">
      <c r="A1366" s="99" t="n">
        <v>37095</v>
      </c>
      <c r="B1366" s="100" t="s">
        <v>44</v>
      </c>
      <c r="C1366" s="53" t="n">
        <v>0</v>
      </c>
      <c r="D1366" s="53" t="n">
        <v>0</v>
      </c>
      <c r="E1366" s="53" t="n">
        <v>0</v>
      </c>
    </row>
    <row r="1367" customFormat="false" ht="12" hidden="false" customHeight="true" outlineLevel="0" collapsed="false">
      <c r="A1367" s="99" t="n">
        <v>37096</v>
      </c>
      <c r="B1367" s="100" t="s">
        <v>44</v>
      </c>
      <c r="C1367" s="53" t="n">
        <v>0</v>
      </c>
      <c r="D1367" s="53" t="n">
        <v>0</v>
      </c>
      <c r="E1367" s="53" t="n">
        <v>0</v>
      </c>
    </row>
    <row r="1368" customFormat="false" ht="12" hidden="false" customHeight="true" outlineLevel="0" collapsed="false">
      <c r="A1368" s="99" t="n">
        <v>37097</v>
      </c>
      <c r="B1368" s="100" t="s">
        <v>44</v>
      </c>
      <c r="C1368" s="53" t="n">
        <v>0</v>
      </c>
      <c r="D1368" s="53" t="n">
        <v>0</v>
      </c>
      <c r="E1368" s="53" t="n">
        <v>0</v>
      </c>
    </row>
    <row r="1369" customFormat="false" ht="12" hidden="false" customHeight="true" outlineLevel="0" collapsed="false">
      <c r="A1369" s="99" t="n">
        <v>37098</v>
      </c>
      <c r="B1369" s="100" t="s">
        <v>44</v>
      </c>
      <c r="C1369" s="53" t="n">
        <v>0</v>
      </c>
      <c r="D1369" s="53" t="n">
        <v>0</v>
      </c>
      <c r="E1369" s="53" t="n">
        <v>0</v>
      </c>
    </row>
    <row r="1370" customFormat="false" ht="12" hidden="false" customHeight="true" outlineLevel="0" collapsed="false">
      <c r="A1370" s="99" t="n">
        <v>37099</v>
      </c>
      <c r="B1370" s="100" t="s">
        <v>44</v>
      </c>
      <c r="C1370" s="53" t="n">
        <v>0</v>
      </c>
      <c r="D1370" s="53" t="n">
        <v>0</v>
      </c>
      <c r="E1370" s="53" t="n">
        <v>0</v>
      </c>
    </row>
    <row r="1371" customFormat="false" ht="12" hidden="false" customHeight="true" outlineLevel="0" collapsed="false">
      <c r="A1371" s="99" t="n">
        <v>37102</v>
      </c>
      <c r="B1371" s="100" t="s">
        <v>44</v>
      </c>
      <c r="C1371" s="53" t="n">
        <v>0</v>
      </c>
      <c r="D1371" s="53" t="n">
        <v>0</v>
      </c>
      <c r="E1371" s="53" t="n">
        <v>0</v>
      </c>
    </row>
    <row r="1372" customFormat="false" ht="12" hidden="false" customHeight="true" outlineLevel="0" collapsed="false">
      <c r="A1372" s="99" t="n">
        <v>37103</v>
      </c>
      <c r="B1372" s="100" t="s">
        <v>44</v>
      </c>
      <c r="C1372" s="53" t="n">
        <v>0</v>
      </c>
      <c r="D1372" s="53" t="n">
        <v>0</v>
      </c>
      <c r="E1372" s="53" t="n">
        <v>0</v>
      </c>
    </row>
    <row r="1373" customFormat="false" ht="12" hidden="false" customHeight="true" outlineLevel="0" collapsed="false">
      <c r="A1373" s="99" t="n">
        <v>37104</v>
      </c>
      <c r="B1373" s="100" t="s">
        <v>44</v>
      </c>
      <c r="C1373" s="53" t="n">
        <v>0</v>
      </c>
      <c r="D1373" s="53" t="n">
        <v>0</v>
      </c>
      <c r="E1373" s="53" t="n">
        <v>0</v>
      </c>
    </row>
    <row r="1374" customFormat="false" ht="12" hidden="false" customHeight="true" outlineLevel="0" collapsed="false">
      <c r="A1374" s="99" t="n">
        <v>37105</v>
      </c>
      <c r="B1374" s="100" t="s">
        <v>44</v>
      </c>
      <c r="C1374" s="53" t="n">
        <v>0</v>
      </c>
      <c r="D1374" s="53" t="n">
        <v>0</v>
      </c>
      <c r="E1374" s="53" t="n">
        <v>0</v>
      </c>
    </row>
    <row r="1375" customFormat="false" ht="12" hidden="false" customHeight="true" outlineLevel="0" collapsed="false">
      <c r="A1375" s="99" t="n">
        <v>37106</v>
      </c>
      <c r="B1375" s="100" t="s">
        <v>44</v>
      </c>
      <c r="C1375" s="53" t="n">
        <v>0</v>
      </c>
      <c r="D1375" s="53" t="n">
        <v>0</v>
      </c>
      <c r="E1375" s="53" t="n">
        <v>0</v>
      </c>
    </row>
    <row r="1376" customFormat="false" ht="12" hidden="false" customHeight="true" outlineLevel="0" collapsed="false">
      <c r="A1376" s="99" t="n">
        <v>37109</v>
      </c>
      <c r="B1376" s="100" t="s">
        <v>44</v>
      </c>
      <c r="C1376" s="53" t="n">
        <v>0</v>
      </c>
      <c r="D1376" s="53" t="n">
        <v>0</v>
      </c>
      <c r="E1376" s="53" t="n">
        <v>0</v>
      </c>
    </row>
    <row r="1377" customFormat="false" ht="12" hidden="false" customHeight="true" outlineLevel="0" collapsed="false">
      <c r="A1377" s="99" t="n">
        <v>37110</v>
      </c>
      <c r="B1377" s="100" t="s">
        <v>44</v>
      </c>
      <c r="C1377" s="53" t="n">
        <v>0</v>
      </c>
      <c r="D1377" s="53" t="n">
        <v>0</v>
      </c>
      <c r="E1377" s="53" t="n">
        <v>0</v>
      </c>
    </row>
    <row r="1378" customFormat="false" ht="12" hidden="false" customHeight="true" outlineLevel="0" collapsed="false">
      <c r="A1378" s="99" t="n">
        <v>37111</v>
      </c>
      <c r="B1378" s="100" t="s">
        <v>44</v>
      </c>
      <c r="C1378" s="53" t="n">
        <v>0</v>
      </c>
      <c r="D1378" s="53" t="n">
        <v>0</v>
      </c>
      <c r="E1378" s="53" t="n">
        <v>0</v>
      </c>
    </row>
    <row r="1379" customFormat="false" ht="12" hidden="false" customHeight="true" outlineLevel="0" collapsed="false">
      <c r="A1379" s="99" t="n">
        <v>37112</v>
      </c>
      <c r="B1379" s="100" t="s">
        <v>44</v>
      </c>
      <c r="C1379" s="53" t="n">
        <v>0</v>
      </c>
      <c r="D1379" s="53" t="n">
        <v>0</v>
      </c>
      <c r="E1379" s="53" t="n">
        <v>0</v>
      </c>
    </row>
    <row r="1380" customFormat="false" ht="12" hidden="false" customHeight="true" outlineLevel="0" collapsed="false">
      <c r="A1380" s="99" t="n">
        <v>37113</v>
      </c>
      <c r="B1380" s="100" t="s">
        <v>44</v>
      </c>
      <c r="C1380" s="53" t="n">
        <v>0</v>
      </c>
      <c r="D1380" s="53" t="n">
        <v>0</v>
      </c>
      <c r="E1380" s="53" t="n">
        <v>0</v>
      </c>
    </row>
    <row r="1381" customFormat="false" ht="12" hidden="false" customHeight="true" outlineLevel="0" collapsed="false">
      <c r="A1381" s="99" t="n">
        <v>37116</v>
      </c>
      <c r="B1381" s="100" t="s">
        <v>44</v>
      </c>
      <c r="C1381" s="53" t="n">
        <v>0</v>
      </c>
      <c r="D1381" s="53" t="n">
        <v>0</v>
      </c>
      <c r="E1381" s="53" t="n">
        <v>0</v>
      </c>
    </row>
    <row r="1382" customFormat="false" ht="12" hidden="false" customHeight="true" outlineLevel="0" collapsed="false">
      <c r="A1382" s="99" t="n">
        <v>37117</v>
      </c>
      <c r="B1382" s="100" t="s">
        <v>44</v>
      </c>
      <c r="C1382" s="53" t="n">
        <v>0</v>
      </c>
      <c r="D1382" s="53" t="n">
        <v>0</v>
      </c>
      <c r="E1382" s="53" t="n">
        <v>0</v>
      </c>
    </row>
    <row r="1383" customFormat="false" ht="12" hidden="false" customHeight="true" outlineLevel="0" collapsed="false">
      <c r="A1383" s="99" t="n">
        <v>37118</v>
      </c>
      <c r="B1383" s="100" t="s">
        <v>44</v>
      </c>
      <c r="C1383" s="53" t="n">
        <v>0</v>
      </c>
      <c r="D1383" s="53" t="n">
        <v>0</v>
      </c>
      <c r="E1383" s="53" t="n">
        <v>0</v>
      </c>
    </row>
    <row r="1384" customFormat="false" ht="12" hidden="false" customHeight="true" outlineLevel="0" collapsed="false">
      <c r="A1384" s="99" t="n">
        <v>37119</v>
      </c>
      <c r="B1384" s="100" t="s">
        <v>44</v>
      </c>
      <c r="C1384" s="53" t="n">
        <v>0</v>
      </c>
      <c r="D1384" s="53" t="n">
        <v>0</v>
      </c>
      <c r="E1384" s="53" t="n">
        <v>0</v>
      </c>
    </row>
    <row r="1385" customFormat="false" ht="12" hidden="false" customHeight="true" outlineLevel="0" collapsed="false">
      <c r="A1385" s="99" t="n">
        <v>37120</v>
      </c>
      <c r="B1385" s="100" t="s">
        <v>44</v>
      </c>
      <c r="C1385" s="53" t="n">
        <v>0</v>
      </c>
      <c r="D1385" s="53" t="n">
        <v>0</v>
      </c>
      <c r="E1385" s="53" t="n">
        <v>0</v>
      </c>
    </row>
    <row r="1386" customFormat="false" ht="12" hidden="false" customHeight="true" outlineLevel="0" collapsed="false">
      <c r="A1386" s="99" t="n">
        <v>37123</v>
      </c>
      <c r="B1386" s="100" t="s">
        <v>44</v>
      </c>
      <c r="C1386" s="53" t="n">
        <v>0</v>
      </c>
      <c r="D1386" s="53" t="n">
        <v>0</v>
      </c>
      <c r="E1386" s="53" t="n">
        <v>0</v>
      </c>
    </row>
    <row r="1387" customFormat="false" ht="12" hidden="false" customHeight="true" outlineLevel="0" collapsed="false">
      <c r="A1387" s="99" t="n">
        <v>37124</v>
      </c>
      <c r="B1387" s="100" t="s">
        <v>44</v>
      </c>
      <c r="C1387" s="53" t="n">
        <v>0</v>
      </c>
      <c r="D1387" s="53" t="n">
        <v>0</v>
      </c>
      <c r="E1387" s="53" t="n">
        <v>0</v>
      </c>
    </row>
    <row r="1388" customFormat="false" ht="12" hidden="false" customHeight="true" outlineLevel="0" collapsed="false">
      <c r="A1388" s="99" t="n">
        <v>37125</v>
      </c>
      <c r="B1388" s="100" t="s">
        <v>44</v>
      </c>
      <c r="C1388" s="53" t="n">
        <v>0</v>
      </c>
      <c r="D1388" s="53" t="n">
        <v>0</v>
      </c>
      <c r="E1388" s="53" t="n">
        <v>0</v>
      </c>
    </row>
    <row r="1389" customFormat="false" ht="12" hidden="false" customHeight="true" outlineLevel="0" collapsed="false">
      <c r="A1389" s="99" t="n">
        <v>37126</v>
      </c>
      <c r="B1389" s="100" t="s">
        <v>44</v>
      </c>
      <c r="C1389" s="53" t="n">
        <v>0</v>
      </c>
      <c r="D1389" s="53" t="n">
        <v>0</v>
      </c>
      <c r="E1389" s="53" t="n">
        <v>0</v>
      </c>
    </row>
    <row r="1390" customFormat="false" ht="12" hidden="false" customHeight="true" outlineLevel="0" collapsed="false">
      <c r="A1390" s="99" t="n">
        <v>37127</v>
      </c>
      <c r="B1390" s="100" t="s">
        <v>44</v>
      </c>
      <c r="C1390" s="53" t="n">
        <v>0</v>
      </c>
      <c r="D1390" s="53" t="n">
        <v>0</v>
      </c>
      <c r="E1390" s="53" t="n">
        <v>0</v>
      </c>
    </row>
    <row r="1391" customFormat="false" ht="12" hidden="false" customHeight="true" outlineLevel="0" collapsed="false">
      <c r="A1391" s="99" t="n">
        <v>37130</v>
      </c>
      <c r="B1391" s="100" t="s">
        <v>44</v>
      </c>
      <c r="C1391" s="53" t="n">
        <v>0</v>
      </c>
      <c r="D1391" s="53" t="n">
        <v>0</v>
      </c>
      <c r="E1391" s="53" t="n">
        <v>0</v>
      </c>
    </row>
    <row r="1392" customFormat="false" ht="12" hidden="false" customHeight="true" outlineLevel="0" collapsed="false">
      <c r="A1392" s="99" t="n">
        <v>37131</v>
      </c>
      <c r="B1392" s="100" t="s">
        <v>44</v>
      </c>
      <c r="C1392" s="53" t="n">
        <v>0</v>
      </c>
      <c r="D1392" s="53" t="n">
        <v>0</v>
      </c>
      <c r="E1392" s="53" t="n">
        <v>0</v>
      </c>
    </row>
    <row r="1393" customFormat="false" ht="12" hidden="false" customHeight="true" outlineLevel="0" collapsed="false">
      <c r="A1393" s="99" t="n">
        <v>37132</v>
      </c>
      <c r="B1393" s="100" t="s">
        <v>44</v>
      </c>
      <c r="C1393" s="53" t="n">
        <v>0</v>
      </c>
      <c r="D1393" s="53" t="n">
        <v>0</v>
      </c>
      <c r="E1393" s="53" t="n">
        <v>0</v>
      </c>
    </row>
    <row r="1394" customFormat="false" ht="12" hidden="false" customHeight="true" outlineLevel="0" collapsed="false">
      <c r="A1394" s="99" t="n">
        <v>37133</v>
      </c>
      <c r="B1394" s="100" t="s">
        <v>44</v>
      </c>
      <c r="C1394" s="53" t="n">
        <v>0</v>
      </c>
      <c r="D1394" s="53" t="n">
        <v>0</v>
      </c>
      <c r="E1394" s="53" t="n">
        <v>0</v>
      </c>
    </row>
    <row r="1395" customFormat="false" ht="12" hidden="false" customHeight="true" outlineLevel="0" collapsed="false">
      <c r="A1395" s="99" t="n">
        <v>37134</v>
      </c>
      <c r="B1395" s="100" t="s">
        <v>44</v>
      </c>
      <c r="C1395" s="53" t="n">
        <v>0</v>
      </c>
      <c r="D1395" s="53" t="n">
        <v>0</v>
      </c>
      <c r="E1395" s="53" t="n">
        <v>0</v>
      </c>
    </row>
    <row r="1396" customFormat="false" ht="12" hidden="false" customHeight="true" outlineLevel="0" collapsed="false">
      <c r="A1396" s="99" t="n">
        <v>37137</v>
      </c>
      <c r="B1396" s="100" t="s">
        <v>44</v>
      </c>
      <c r="C1396" s="53" t="n">
        <v>0</v>
      </c>
      <c r="D1396" s="53" t="n">
        <v>0</v>
      </c>
      <c r="E1396" s="53" t="n">
        <v>0</v>
      </c>
    </row>
    <row r="1397" customFormat="false" ht="12" hidden="false" customHeight="true" outlineLevel="0" collapsed="false">
      <c r="A1397" s="99" t="n">
        <v>37138</v>
      </c>
      <c r="B1397" s="100" t="s">
        <v>44</v>
      </c>
      <c r="C1397" s="53" t="n">
        <v>0</v>
      </c>
      <c r="D1397" s="53" t="n">
        <v>0</v>
      </c>
      <c r="E1397" s="53" t="n">
        <v>0</v>
      </c>
    </row>
    <row r="1398" customFormat="false" ht="12" hidden="false" customHeight="true" outlineLevel="0" collapsed="false">
      <c r="A1398" s="99" t="n">
        <v>37139</v>
      </c>
      <c r="B1398" s="100" t="s">
        <v>44</v>
      </c>
      <c r="C1398" s="53" t="n">
        <v>0</v>
      </c>
      <c r="D1398" s="53" t="n">
        <v>0</v>
      </c>
      <c r="E1398" s="53" t="n">
        <v>0</v>
      </c>
    </row>
    <row r="1399" customFormat="false" ht="12" hidden="false" customHeight="true" outlineLevel="0" collapsed="false">
      <c r="A1399" s="99" t="n">
        <v>37140</v>
      </c>
      <c r="B1399" s="100" t="s">
        <v>44</v>
      </c>
      <c r="C1399" s="53" t="n">
        <v>0</v>
      </c>
      <c r="D1399" s="53" t="n">
        <v>0</v>
      </c>
      <c r="E1399" s="53" t="n">
        <v>0</v>
      </c>
    </row>
    <row r="1400" customFormat="false" ht="12" hidden="false" customHeight="true" outlineLevel="0" collapsed="false">
      <c r="A1400" s="99" t="n">
        <v>37141</v>
      </c>
      <c r="B1400" s="100" t="s">
        <v>44</v>
      </c>
      <c r="C1400" s="53" t="n">
        <v>0</v>
      </c>
      <c r="D1400" s="53" t="n">
        <v>0</v>
      </c>
      <c r="E1400" s="53" t="n">
        <v>0</v>
      </c>
    </row>
    <row r="1401" customFormat="false" ht="12" hidden="false" customHeight="true" outlineLevel="0" collapsed="false">
      <c r="A1401" s="99" t="n">
        <v>37144</v>
      </c>
      <c r="B1401" s="100" t="s">
        <v>44</v>
      </c>
      <c r="C1401" s="53" t="n">
        <v>0</v>
      </c>
      <c r="D1401" s="53" t="n">
        <v>0</v>
      </c>
      <c r="E1401" s="53" t="n">
        <v>0</v>
      </c>
    </row>
    <row r="1402" customFormat="false" ht="12" hidden="false" customHeight="true" outlineLevel="0" collapsed="false">
      <c r="A1402" s="99" t="n">
        <v>37145</v>
      </c>
      <c r="B1402" s="100" t="s">
        <v>44</v>
      </c>
      <c r="C1402" s="53" t="n">
        <v>0</v>
      </c>
      <c r="D1402" s="53" t="n">
        <v>0</v>
      </c>
      <c r="E1402" s="53" t="n">
        <v>0</v>
      </c>
    </row>
    <row r="1403" customFormat="false" ht="12" hidden="false" customHeight="true" outlineLevel="0" collapsed="false">
      <c r="A1403" s="99" t="n">
        <v>37146</v>
      </c>
      <c r="B1403" s="100" t="s">
        <v>44</v>
      </c>
      <c r="C1403" s="53" t="n">
        <v>0</v>
      </c>
      <c r="D1403" s="53" t="n">
        <v>0</v>
      </c>
      <c r="E1403" s="53" t="n">
        <v>0</v>
      </c>
    </row>
    <row r="1404" customFormat="false" ht="12" hidden="false" customHeight="true" outlineLevel="0" collapsed="false">
      <c r="A1404" s="99" t="n">
        <v>37147</v>
      </c>
      <c r="B1404" s="100" t="s">
        <v>44</v>
      </c>
      <c r="C1404" s="53" t="n">
        <v>0</v>
      </c>
      <c r="D1404" s="53" t="n">
        <v>0</v>
      </c>
      <c r="E1404" s="53" t="n">
        <v>0</v>
      </c>
    </row>
    <row r="1405" customFormat="false" ht="12" hidden="false" customHeight="true" outlineLevel="0" collapsed="false">
      <c r="A1405" s="99" t="n">
        <v>37148</v>
      </c>
      <c r="B1405" s="100" t="s">
        <v>44</v>
      </c>
      <c r="C1405" s="53" t="n">
        <v>0</v>
      </c>
      <c r="D1405" s="53" t="n">
        <v>0</v>
      </c>
      <c r="E1405" s="53" t="n">
        <v>0</v>
      </c>
    </row>
    <row r="1406" customFormat="false" ht="12" hidden="false" customHeight="true" outlineLevel="0" collapsed="false">
      <c r="A1406" s="99" t="n">
        <v>37151</v>
      </c>
      <c r="B1406" s="100" t="s">
        <v>44</v>
      </c>
      <c r="C1406" s="53" t="n">
        <v>0</v>
      </c>
      <c r="D1406" s="53" t="n">
        <v>0</v>
      </c>
      <c r="E1406" s="53" t="n">
        <v>0</v>
      </c>
    </row>
    <row r="1407" customFormat="false" ht="12" hidden="false" customHeight="true" outlineLevel="0" collapsed="false">
      <c r="A1407" s="99" t="n">
        <v>37152</v>
      </c>
      <c r="B1407" s="100" t="s">
        <v>44</v>
      </c>
      <c r="C1407" s="53" t="n">
        <v>0</v>
      </c>
      <c r="D1407" s="53" t="n">
        <v>0</v>
      </c>
      <c r="E1407" s="53" t="n">
        <v>0</v>
      </c>
    </row>
    <row r="1408" customFormat="false" ht="12" hidden="false" customHeight="true" outlineLevel="0" collapsed="false">
      <c r="A1408" s="99" t="n">
        <v>37153</v>
      </c>
      <c r="B1408" s="100" t="s">
        <v>44</v>
      </c>
      <c r="C1408" s="53" t="n">
        <v>0</v>
      </c>
      <c r="D1408" s="53" t="n">
        <v>0</v>
      </c>
      <c r="E1408" s="53" t="n">
        <v>0</v>
      </c>
    </row>
    <row r="1409" customFormat="false" ht="12" hidden="false" customHeight="true" outlineLevel="0" collapsed="false">
      <c r="A1409" s="99" t="n">
        <v>37154</v>
      </c>
      <c r="B1409" s="100" t="s">
        <v>44</v>
      </c>
      <c r="C1409" s="53" t="n">
        <v>0</v>
      </c>
      <c r="D1409" s="53" t="n">
        <v>0</v>
      </c>
      <c r="E1409" s="53" t="n">
        <v>0</v>
      </c>
    </row>
    <row r="1410" customFormat="false" ht="12" hidden="false" customHeight="true" outlineLevel="0" collapsed="false">
      <c r="A1410" s="99" t="n">
        <v>37155</v>
      </c>
      <c r="B1410" s="100" t="s">
        <v>44</v>
      </c>
      <c r="C1410" s="53" t="n">
        <v>0</v>
      </c>
      <c r="D1410" s="53" t="n">
        <v>0</v>
      </c>
      <c r="E1410" s="53" t="n">
        <v>0</v>
      </c>
    </row>
    <row r="1411" customFormat="false" ht="12" hidden="false" customHeight="true" outlineLevel="0" collapsed="false">
      <c r="A1411" s="99" t="n">
        <v>37158</v>
      </c>
      <c r="B1411" s="100" t="s">
        <v>44</v>
      </c>
      <c r="C1411" s="53" t="n">
        <v>0</v>
      </c>
      <c r="D1411" s="53" t="n">
        <v>0</v>
      </c>
      <c r="E1411" s="53" t="n">
        <v>0</v>
      </c>
    </row>
    <row r="1412" customFormat="false" ht="12" hidden="false" customHeight="true" outlineLevel="0" collapsed="false">
      <c r="A1412" s="99" t="n">
        <v>37159</v>
      </c>
      <c r="B1412" s="100" t="s">
        <v>44</v>
      </c>
      <c r="C1412" s="53" t="n">
        <v>0</v>
      </c>
      <c r="D1412" s="53" t="n">
        <v>0</v>
      </c>
      <c r="E1412" s="53" t="n">
        <v>0</v>
      </c>
    </row>
    <row r="1413" customFormat="false" ht="12" hidden="false" customHeight="true" outlineLevel="0" collapsed="false">
      <c r="A1413" s="99" t="n">
        <v>37160</v>
      </c>
      <c r="B1413" s="100" t="s">
        <v>44</v>
      </c>
      <c r="C1413" s="53" t="n">
        <v>0</v>
      </c>
      <c r="D1413" s="53" t="n">
        <v>0</v>
      </c>
      <c r="E1413" s="53" t="n">
        <v>0</v>
      </c>
    </row>
    <row r="1414" customFormat="false" ht="12" hidden="false" customHeight="true" outlineLevel="0" collapsed="false">
      <c r="A1414" s="99" t="n">
        <v>37161</v>
      </c>
      <c r="B1414" s="100" t="s">
        <v>44</v>
      </c>
      <c r="C1414" s="53" t="n">
        <v>0</v>
      </c>
      <c r="D1414" s="53" t="n">
        <v>0</v>
      </c>
      <c r="E1414" s="53" t="n">
        <v>0</v>
      </c>
    </row>
    <row r="1415" customFormat="false" ht="12" hidden="false" customHeight="true" outlineLevel="0" collapsed="false">
      <c r="A1415" s="99" t="n">
        <v>37162</v>
      </c>
      <c r="B1415" s="100" t="s">
        <v>44</v>
      </c>
      <c r="C1415" s="53" t="n">
        <v>0</v>
      </c>
      <c r="D1415" s="53" t="n">
        <v>0</v>
      </c>
      <c r="E1415" s="53" t="n">
        <v>0</v>
      </c>
    </row>
    <row r="1416" customFormat="false" ht="12" hidden="false" customHeight="true" outlineLevel="0" collapsed="false">
      <c r="A1416" s="99" t="n">
        <v>37165</v>
      </c>
      <c r="B1416" s="100" t="s">
        <v>44</v>
      </c>
      <c r="C1416" s="53" t="n">
        <v>0</v>
      </c>
      <c r="D1416" s="53" t="n">
        <v>0</v>
      </c>
      <c r="E1416" s="53" t="n">
        <v>0</v>
      </c>
    </row>
    <row r="1417" customFormat="false" ht="12" hidden="false" customHeight="true" outlineLevel="0" collapsed="false">
      <c r="A1417" s="99" t="n">
        <v>37166</v>
      </c>
      <c r="B1417" s="100" t="s">
        <v>44</v>
      </c>
      <c r="C1417" s="53" t="n">
        <v>0</v>
      </c>
      <c r="D1417" s="53" t="n">
        <v>0</v>
      </c>
      <c r="E1417" s="53" t="n">
        <v>3382.38197914627</v>
      </c>
    </row>
    <row r="1418" customFormat="false" ht="12" hidden="false" customHeight="true" outlineLevel="0" collapsed="false">
      <c r="A1418" s="99" t="n">
        <v>37167</v>
      </c>
      <c r="B1418" s="100" t="s">
        <v>44</v>
      </c>
      <c r="C1418" s="53" t="n">
        <v>0</v>
      </c>
      <c r="D1418" s="53" t="n">
        <v>0</v>
      </c>
      <c r="E1418" s="53" t="n">
        <v>-698.167844176351</v>
      </c>
    </row>
    <row r="1419" customFormat="false" ht="12" hidden="false" customHeight="true" outlineLevel="0" collapsed="false">
      <c r="A1419" s="99" t="n">
        <v>37168</v>
      </c>
      <c r="B1419" s="100" t="s">
        <v>44</v>
      </c>
      <c r="C1419" s="53" t="n">
        <v>0</v>
      </c>
      <c r="D1419" s="53" t="n">
        <v>0</v>
      </c>
      <c r="E1419" s="53" t="n">
        <v>-2528.52819824555</v>
      </c>
    </row>
    <row r="1420" customFormat="false" ht="12" hidden="false" customHeight="true" outlineLevel="0" collapsed="false">
      <c r="A1420" s="99" t="n">
        <v>37169</v>
      </c>
      <c r="B1420" s="100" t="s">
        <v>44</v>
      </c>
      <c r="C1420" s="53" t="n">
        <v>0</v>
      </c>
      <c r="D1420" s="53" t="n">
        <v>0</v>
      </c>
      <c r="E1420" s="53" t="n">
        <v>11604.8711214553</v>
      </c>
    </row>
    <row r="1421" customFormat="false" ht="12" hidden="false" customHeight="true" outlineLevel="0" collapsed="false">
      <c r="A1421" s="99" t="n">
        <v>37172</v>
      </c>
      <c r="B1421" s="100" t="s">
        <v>44</v>
      </c>
      <c r="C1421" s="53" t="n">
        <v>0</v>
      </c>
      <c r="D1421" s="53" t="n">
        <v>0</v>
      </c>
      <c r="E1421" s="53" t="n">
        <v>-13000.5297408274</v>
      </c>
    </row>
    <row r="1422" customFormat="false" ht="12" hidden="false" customHeight="true" outlineLevel="0" collapsed="false">
      <c r="A1422" s="99" t="n">
        <v>37173</v>
      </c>
      <c r="B1422" s="100" t="s">
        <v>44</v>
      </c>
      <c r="C1422" s="53" t="n">
        <v>0</v>
      </c>
      <c r="D1422" s="53" t="n">
        <v>0</v>
      </c>
      <c r="E1422" s="53" t="n">
        <v>3137.55513055266</v>
      </c>
    </row>
    <row r="1423" customFormat="false" ht="12" hidden="false" customHeight="true" outlineLevel="0" collapsed="false">
      <c r="A1423" s="99" t="n">
        <v>37174</v>
      </c>
      <c r="B1423" s="100" t="s">
        <v>44</v>
      </c>
      <c r="C1423" s="53" t="n">
        <v>0</v>
      </c>
      <c r="D1423" s="53" t="n">
        <v>0</v>
      </c>
      <c r="E1423" s="53" t="n">
        <v>-1572.44137180079</v>
      </c>
    </row>
    <row r="1424" customFormat="false" ht="12" hidden="false" customHeight="true" outlineLevel="0" collapsed="false">
      <c r="A1424" s="99" t="n">
        <v>37175</v>
      </c>
      <c r="B1424" s="100" t="s">
        <v>44</v>
      </c>
      <c r="C1424" s="53" t="n">
        <v>0</v>
      </c>
      <c r="D1424" s="53" t="n">
        <v>0</v>
      </c>
      <c r="E1424" s="53" t="n">
        <v>-152.322489613376</v>
      </c>
    </row>
    <row r="1425" customFormat="false" ht="12" hidden="false" customHeight="true" outlineLevel="0" collapsed="false">
      <c r="A1425" s="99" t="n">
        <v>37176</v>
      </c>
      <c r="B1425" s="100" t="s">
        <v>44</v>
      </c>
      <c r="C1425" s="53" t="n">
        <v>0</v>
      </c>
      <c r="D1425" s="53" t="n">
        <v>0</v>
      </c>
      <c r="E1425" s="53" t="n">
        <v>-53.6350615029223</v>
      </c>
    </row>
    <row r="1426" customFormat="false" ht="12" hidden="false" customHeight="true" outlineLevel="0" collapsed="false">
      <c r="A1426" s="99" t="n">
        <v>37179</v>
      </c>
      <c r="B1426" s="100" t="s">
        <v>44</v>
      </c>
      <c r="C1426" s="53" t="n">
        <v>0</v>
      </c>
      <c r="D1426" s="53" t="n">
        <v>0</v>
      </c>
      <c r="E1426" s="53" t="n">
        <v>-1642.66972874626</v>
      </c>
    </row>
    <row r="1427" customFormat="false" ht="12" hidden="false" customHeight="true" outlineLevel="0" collapsed="false">
      <c r="A1427" s="99" t="n">
        <v>37180</v>
      </c>
      <c r="B1427" s="100" t="s">
        <v>44</v>
      </c>
      <c r="C1427" s="53" t="n">
        <v>0</v>
      </c>
      <c r="D1427" s="53" t="n">
        <v>0</v>
      </c>
      <c r="E1427" s="53" t="n">
        <v>-1831.90421301004</v>
      </c>
    </row>
    <row r="1428" customFormat="false" ht="12" hidden="false" customHeight="true" outlineLevel="0" collapsed="false">
      <c r="A1428" s="99" t="n">
        <v>37181</v>
      </c>
      <c r="B1428" s="100" t="s">
        <v>44</v>
      </c>
      <c r="C1428" s="53" t="n">
        <v>0</v>
      </c>
      <c r="D1428" s="53" t="n">
        <v>0</v>
      </c>
      <c r="E1428" s="53" t="n">
        <v>-3422.90700729316</v>
      </c>
    </row>
    <row r="1429" customFormat="false" ht="12" hidden="false" customHeight="true" outlineLevel="0" collapsed="false">
      <c r="A1429" s="99" t="n">
        <v>37182</v>
      </c>
      <c r="B1429" s="100" t="s">
        <v>44</v>
      </c>
      <c r="C1429" s="53" t="n">
        <v>0</v>
      </c>
      <c r="D1429" s="53" t="n">
        <v>0</v>
      </c>
      <c r="E1429" s="53" t="n">
        <v>3099.65273140743</v>
      </c>
    </row>
    <row r="1430" customFormat="false" ht="12" hidden="false" customHeight="true" outlineLevel="0" collapsed="false">
      <c r="A1430" s="99" t="n">
        <v>37183</v>
      </c>
      <c r="B1430" s="100" t="s">
        <v>44</v>
      </c>
      <c r="C1430" s="53" t="n">
        <v>0</v>
      </c>
      <c r="D1430" s="53" t="n">
        <v>0</v>
      </c>
      <c r="E1430" s="53" t="n">
        <v>-20.6500838302163</v>
      </c>
    </row>
    <row r="1431" customFormat="false" ht="12" hidden="false" customHeight="true" outlineLevel="0" collapsed="false">
      <c r="A1431" s="99" t="n">
        <v>37186</v>
      </c>
      <c r="B1431" s="100" t="s">
        <v>44</v>
      </c>
      <c r="C1431" s="53" t="n">
        <v>0</v>
      </c>
      <c r="D1431" s="53" t="n">
        <v>0</v>
      </c>
      <c r="E1431" s="53" t="n">
        <v>-1672.4709518476</v>
      </c>
    </row>
    <row r="1432" customFormat="false" ht="12" hidden="false" customHeight="true" outlineLevel="0" collapsed="false">
      <c r="A1432" s="99" t="n">
        <v>37187</v>
      </c>
      <c r="B1432" s="100" t="s">
        <v>44</v>
      </c>
      <c r="C1432" s="53" t="n">
        <v>0</v>
      </c>
      <c r="D1432" s="53" t="n">
        <v>0</v>
      </c>
      <c r="E1432" s="53" t="n">
        <v>-1610.03193455156</v>
      </c>
    </row>
    <row r="1433" customFormat="false" ht="12" hidden="false" customHeight="true" outlineLevel="0" collapsed="false">
      <c r="A1433" s="99" t="n">
        <v>37188</v>
      </c>
      <c r="B1433" s="100" t="s">
        <v>44</v>
      </c>
      <c r="C1433" s="53" t="n">
        <v>0</v>
      </c>
      <c r="D1433" s="53" t="n">
        <v>0</v>
      </c>
      <c r="E1433" s="53" t="n">
        <v>1274.54979817812</v>
      </c>
    </row>
    <row r="1434" customFormat="false" ht="12" hidden="false" customHeight="true" outlineLevel="0" collapsed="false">
      <c r="A1434" s="99" t="n">
        <v>37189</v>
      </c>
      <c r="B1434" s="100" t="s">
        <v>44</v>
      </c>
      <c r="C1434" s="53" t="n">
        <v>0</v>
      </c>
      <c r="D1434" s="53" t="n">
        <v>0</v>
      </c>
      <c r="E1434" s="53" t="n">
        <v>-17.0824808025209</v>
      </c>
    </row>
    <row r="1435" customFormat="false" ht="12" hidden="false" customHeight="true" outlineLevel="0" collapsed="false">
      <c r="A1435" s="99" t="n">
        <v>37190</v>
      </c>
      <c r="B1435" s="100" t="s">
        <v>44</v>
      </c>
      <c r="C1435" s="53" t="n">
        <v>0</v>
      </c>
      <c r="D1435" s="53" t="n">
        <v>0</v>
      </c>
      <c r="E1435" s="53" t="n">
        <v>1441.39345993263</v>
      </c>
    </row>
    <row r="1436" customFormat="false" ht="12" hidden="false" customHeight="true" outlineLevel="0" collapsed="false">
      <c r="A1436" s="99" t="n">
        <v>37193</v>
      </c>
      <c r="B1436" s="100" t="s">
        <v>44</v>
      </c>
      <c r="C1436" s="53" t="n">
        <v>0</v>
      </c>
      <c r="D1436" s="53" t="n">
        <v>0</v>
      </c>
      <c r="E1436" s="53" t="n">
        <v>-1603.74440727978</v>
      </c>
    </row>
    <row r="1437" customFormat="false" ht="12" hidden="false" customHeight="true" outlineLevel="0" collapsed="false">
      <c r="A1437" s="99" t="n">
        <v>37194</v>
      </c>
      <c r="B1437" s="100" t="s">
        <v>44</v>
      </c>
      <c r="C1437" s="53" t="n">
        <v>0</v>
      </c>
      <c r="D1437" s="53" t="n">
        <v>0</v>
      </c>
      <c r="E1437" s="53" t="n">
        <v>2914.30892144481</v>
      </c>
    </row>
    <row r="1438" customFormat="false" ht="12" hidden="false" customHeight="true" outlineLevel="0" collapsed="false">
      <c r="A1438" s="99" t="n">
        <v>37195</v>
      </c>
      <c r="B1438" s="100" t="s">
        <v>44</v>
      </c>
      <c r="C1438" s="53" t="n">
        <v>0</v>
      </c>
      <c r="D1438" s="53" t="n">
        <v>0</v>
      </c>
      <c r="E1438" s="53" t="n">
        <v>-1134.39902774652</v>
      </c>
    </row>
    <row r="1439" customFormat="false" ht="12" hidden="false" customHeight="true" outlineLevel="0" collapsed="false">
      <c r="A1439" s="99" t="n">
        <v>37196</v>
      </c>
      <c r="B1439" s="100" t="s">
        <v>44</v>
      </c>
      <c r="C1439" s="53" t="n">
        <v>0</v>
      </c>
      <c r="D1439" s="53" t="n">
        <v>0</v>
      </c>
      <c r="E1439" s="53" t="n">
        <v>0</v>
      </c>
    </row>
    <row r="1440" customFormat="false" ht="12" hidden="false" customHeight="true" outlineLevel="0" collapsed="false">
      <c r="A1440" s="99" t="n">
        <v>37197</v>
      </c>
      <c r="B1440" s="100" t="s">
        <v>44</v>
      </c>
      <c r="C1440" s="53" t="n">
        <v>0</v>
      </c>
      <c r="D1440" s="53" t="n">
        <v>0</v>
      </c>
      <c r="E1440" s="53" t="n">
        <v>0</v>
      </c>
    </row>
    <row r="1441" customFormat="false" ht="12" hidden="false" customHeight="true" outlineLevel="0" collapsed="false">
      <c r="A1441" s="99" t="n">
        <v>37200</v>
      </c>
      <c r="B1441" s="100" t="s">
        <v>44</v>
      </c>
      <c r="C1441" s="53" t="n">
        <v>0</v>
      </c>
      <c r="D1441" s="53" t="n">
        <v>0</v>
      </c>
      <c r="E1441" s="53" t="n">
        <v>0</v>
      </c>
    </row>
    <row r="1442" customFormat="false" ht="12" hidden="false" customHeight="true" outlineLevel="0" collapsed="false">
      <c r="A1442" s="99" t="n">
        <v>37201</v>
      </c>
      <c r="B1442" s="100" t="s">
        <v>44</v>
      </c>
      <c r="C1442" s="53" t="n">
        <v>0</v>
      </c>
      <c r="D1442" s="53" t="n">
        <v>0</v>
      </c>
      <c r="E1442" s="53" t="n">
        <v>0</v>
      </c>
    </row>
    <row r="1443" customFormat="false" ht="12" hidden="false" customHeight="true" outlineLevel="0" collapsed="false">
      <c r="A1443" s="99" t="n">
        <v>37202</v>
      </c>
      <c r="B1443" s="100" t="s">
        <v>44</v>
      </c>
      <c r="C1443" s="53" t="n">
        <v>0</v>
      </c>
      <c r="D1443" s="53" t="n">
        <v>0</v>
      </c>
      <c r="E1443" s="53" t="n">
        <v>0</v>
      </c>
    </row>
    <row r="1444" customFormat="false" ht="12" hidden="false" customHeight="true" outlineLevel="0" collapsed="false">
      <c r="A1444" s="99" t="n">
        <v>37203</v>
      </c>
      <c r="B1444" s="100" t="s">
        <v>44</v>
      </c>
      <c r="C1444" s="53" t="n">
        <v>0</v>
      </c>
      <c r="D1444" s="53" t="n">
        <v>0</v>
      </c>
      <c r="E1444" s="53" t="n">
        <v>0</v>
      </c>
    </row>
    <row r="1445" customFormat="false" ht="12" hidden="false" customHeight="true" outlineLevel="0" collapsed="false">
      <c r="A1445" s="99" t="n">
        <v>37204</v>
      </c>
      <c r="B1445" s="100" t="s">
        <v>44</v>
      </c>
      <c r="C1445" s="53" t="n">
        <v>0</v>
      </c>
      <c r="D1445" s="53" t="n">
        <v>0</v>
      </c>
      <c r="E1445" s="53" t="n">
        <v>0</v>
      </c>
    </row>
    <row r="1446" customFormat="false" ht="12" hidden="false" customHeight="true" outlineLevel="0" collapsed="false">
      <c r="A1446" s="99" t="n">
        <v>37207</v>
      </c>
      <c r="B1446" s="100" t="s">
        <v>44</v>
      </c>
      <c r="C1446" s="53" t="n">
        <v>0</v>
      </c>
      <c r="D1446" s="53" t="n">
        <v>0</v>
      </c>
      <c r="E1446" s="53" t="n">
        <v>0</v>
      </c>
    </row>
    <row r="1447" customFormat="false" ht="12" hidden="false" customHeight="true" outlineLevel="0" collapsed="false">
      <c r="A1447" s="99" t="n">
        <v>37208</v>
      </c>
      <c r="B1447" s="100" t="s">
        <v>44</v>
      </c>
      <c r="C1447" s="53" t="n">
        <v>0</v>
      </c>
      <c r="D1447" s="53" t="n">
        <v>0</v>
      </c>
      <c r="E1447" s="53" t="n">
        <v>0</v>
      </c>
    </row>
    <row r="1448" customFormat="false" ht="12" hidden="false" customHeight="true" outlineLevel="0" collapsed="false">
      <c r="A1448" s="99" t="n">
        <v>37209</v>
      </c>
      <c r="B1448" s="100" t="s">
        <v>44</v>
      </c>
      <c r="C1448" s="53" t="n">
        <v>0</v>
      </c>
      <c r="D1448" s="53" t="n">
        <v>0</v>
      </c>
      <c r="E1448" s="53" t="n">
        <v>0</v>
      </c>
    </row>
    <row r="1449" customFormat="false" ht="12" hidden="false" customHeight="true" outlineLevel="0" collapsed="false">
      <c r="A1449" s="99" t="n">
        <v>37210</v>
      </c>
      <c r="B1449" s="100" t="s">
        <v>44</v>
      </c>
      <c r="C1449" s="53" t="n">
        <v>0</v>
      </c>
      <c r="D1449" s="53" t="n">
        <v>0</v>
      </c>
      <c r="E1449" s="53" t="n">
        <v>0</v>
      </c>
    </row>
    <row r="1450" customFormat="false" ht="12" hidden="false" customHeight="true" outlineLevel="0" collapsed="false">
      <c r="A1450" s="99" t="n">
        <v>37211</v>
      </c>
      <c r="B1450" s="100" t="s">
        <v>44</v>
      </c>
      <c r="C1450" s="53" t="n">
        <v>0</v>
      </c>
      <c r="D1450" s="53" t="n">
        <v>0</v>
      </c>
      <c r="E1450" s="53" t="n">
        <v>0</v>
      </c>
    </row>
    <row r="1451" customFormat="false" ht="12" hidden="false" customHeight="true" outlineLevel="0" collapsed="false">
      <c r="A1451" s="99" t="n">
        <v>37214</v>
      </c>
      <c r="B1451" s="100" t="s">
        <v>44</v>
      </c>
      <c r="C1451" s="53" t="n">
        <v>0</v>
      </c>
      <c r="D1451" s="53" t="n">
        <v>0</v>
      </c>
      <c r="E1451" s="53" t="n">
        <v>0</v>
      </c>
    </row>
    <row r="1452" customFormat="false" ht="12" hidden="false" customHeight="true" outlineLevel="0" collapsed="false">
      <c r="A1452" s="99" t="n">
        <v>37215</v>
      </c>
      <c r="B1452" s="100" t="s">
        <v>44</v>
      </c>
      <c r="C1452" s="53" t="n">
        <v>0</v>
      </c>
      <c r="D1452" s="53" t="n">
        <v>0</v>
      </c>
      <c r="E1452" s="53" t="n">
        <v>0</v>
      </c>
    </row>
    <row r="1453" customFormat="false" ht="12" hidden="false" customHeight="true" outlineLevel="0" collapsed="false">
      <c r="A1453" s="99" t="n">
        <v>37216</v>
      </c>
      <c r="B1453" s="100" t="s">
        <v>44</v>
      </c>
      <c r="C1453" s="53" t="n">
        <v>0</v>
      </c>
      <c r="D1453" s="53" t="n">
        <v>0</v>
      </c>
      <c r="E1453" s="53" t="n">
        <v>0</v>
      </c>
    </row>
    <row r="1454" customFormat="false" ht="12" hidden="false" customHeight="true" outlineLevel="0" collapsed="false">
      <c r="A1454" s="99" t="n">
        <v>37217</v>
      </c>
      <c r="B1454" s="100" t="s">
        <v>44</v>
      </c>
      <c r="C1454" s="53" t="n">
        <v>0</v>
      </c>
      <c r="D1454" s="53" t="n">
        <v>0</v>
      </c>
      <c r="E1454" s="53" t="n">
        <v>0</v>
      </c>
    </row>
    <row r="1455" customFormat="false" ht="12" hidden="false" customHeight="true" outlineLevel="0" collapsed="false">
      <c r="A1455" s="99" t="n">
        <v>37218</v>
      </c>
      <c r="B1455" s="100" t="s">
        <v>44</v>
      </c>
      <c r="C1455" s="53" t="n">
        <v>0</v>
      </c>
      <c r="D1455" s="53" t="n">
        <v>0</v>
      </c>
      <c r="E1455" s="53" t="n">
        <v>0</v>
      </c>
    </row>
    <row r="1456" customFormat="false" ht="12" hidden="false" customHeight="true" outlineLevel="0" collapsed="false">
      <c r="A1456" s="99" t="n">
        <v>37221</v>
      </c>
      <c r="B1456" s="100" t="s">
        <v>44</v>
      </c>
      <c r="C1456" s="53" t="n">
        <v>0</v>
      </c>
      <c r="D1456" s="53" t="n">
        <v>0</v>
      </c>
      <c r="E1456" s="53" t="n">
        <v>0</v>
      </c>
    </row>
    <row r="1457" customFormat="false" ht="12" hidden="false" customHeight="true" outlineLevel="0" collapsed="false">
      <c r="A1457" s="99" t="n">
        <v>37222</v>
      </c>
      <c r="B1457" s="100" t="s">
        <v>44</v>
      </c>
      <c r="C1457" s="53" t="n">
        <v>0</v>
      </c>
      <c r="D1457" s="53" t="n">
        <v>0</v>
      </c>
      <c r="E1457" s="53" t="n">
        <v>0</v>
      </c>
    </row>
    <row r="1458" customFormat="false" ht="12" hidden="false" customHeight="true" outlineLevel="0" collapsed="false">
      <c r="A1458" s="99" t="n">
        <v>37223</v>
      </c>
      <c r="B1458" s="100" t="s">
        <v>44</v>
      </c>
      <c r="C1458" s="53" t="n">
        <v>0</v>
      </c>
      <c r="D1458" s="53" t="n">
        <v>0</v>
      </c>
      <c r="E1458" s="53" t="n">
        <v>0</v>
      </c>
    </row>
    <row r="1459" customFormat="false" ht="12" hidden="false" customHeight="true" outlineLevel="0" collapsed="false">
      <c r="A1459" s="99" t="n">
        <v>37224</v>
      </c>
      <c r="B1459" s="100" t="s">
        <v>44</v>
      </c>
      <c r="C1459" s="53" t="n">
        <v>0</v>
      </c>
      <c r="D1459" s="53" t="n">
        <v>0</v>
      </c>
      <c r="E1459" s="53" t="n">
        <v>0</v>
      </c>
    </row>
    <row r="1460" customFormat="false" ht="12" hidden="false" customHeight="true" outlineLevel="0" collapsed="false">
      <c r="A1460" s="99" t="n">
        <v>37225</v>
      </c>
      <c r="B1460" s="100" t="s">
        <v>44</v>
      </c>
      <c r="C1460" s="53" t="n">
        <v>0</v>
      </c>
      <c r="D1460" s="53" t="n">
        <v>0</v>
      </c>
      <c r="E1460" s="53" t="n">
        <v>0</v>
      </c>
    </row>
    <row r="1461" customFormat="false" ht="12" hidden="false" customHeight="true" outlineLevel="0" collapsed="false">
      <c r="A1461" s="99" t="n">
        <v>37228</v>
      </c>
      <c r="B1461" s="100" t="s">
        <v>44</v>
      </c>
      <c r="C1461" s="53" t="n">
        <v>0</v>
      </c>
      <c r="D1461" s="53" t="n">
        <v>0</v>
      </c>
      <c r="E1461" s="53" t="n">
        <v>0</v>
      </c>
    </row>
    <row r="1462" customFormat="false" ht="12" hidden="false" customHeight="true" outlineLevel="0" collapsed="false">
      <c r="A1462" s="99" t="n">
        <v>37229</v>
      </c>
      <c r="B1462" s="100" t="s">
        <v>44</v>
      </c>
      <c r="C1462" s="53" t="n">
        <v>0</v>
      </c>
      <c r="D1462" s="53" t="n">
        <v>0</v>
      </c>
      <c r="E1462" s="53" t="n">
        <v>0</v>
      </c>
    </row>
    <row r="1463" customFormat="false" ht="12" hidden="false" customHeight="true" outlineLevel="0" collapsed="false">
      <c r="A1463" s="99" t="n">
        <v>37230</v>
      </c>
      <c r="B1463" s="100" t="s">
        <v>44</v>
      </c>
      <c r="C1463" s="53" t="n">
        <v>0</v>
      </c>
      <c r="D1463" s="53" t="n">
        <v>0</v>
      </c>
      <c r="E1463" s="53" t="n">
        <v>0</v>
      </c>
    </row>
    <row r="1464" customFormat="false" ht="12" hidden="false" customHeight="true" outlineLevel="0" collapsed="false">
      <c r="A1464" s="99" t="n">
        <v>37231</v>
      </c>
      <c r="B1464" s="100" t="s">
        <v>44</v>
      </c>
      <c r="C1464" s="53" t="n">
        <v>0</v>
      </c>
      <c r="D1464" s="53" t="n">
        <v>0</v>
      </c>
      <c r="E1464" s="53" t="n">
        <v>0</v>
      </c>
    </row>
    <row r="1465" customFormat="false" ht="12" hidden="false" customHeight="true" outlineLevel="0" collapsed="false">
      <c r="A1465" s="99" t="n">
        <v>37232</v>
      </c>
      <c r="B1465" s="100" t="s">
        <v>44</v>
      </c>
      <c r="C1465" s="53" t="n">
        <v>0</v>
      </c>
      <c r="D1465" s="53" t="n">
        <v>0</v>
      </c>
      <c r="E1465" s="53" t="n">
        <v>0</v>
      </c>
    </row>
    <row r="1466" customFormat="false" ht="12" hidden="false" customHeight="true" outlineLevel="0" collapsed="false">
      <c r="A1466" s="99" t="n">
        <v>37235</v>
      </c>
      <c r="B1466" s="100" t="s">
        <v>44</v>
      </c>
      <c r="C1466" s="53" t="n">
        <v>0</v>
      </c>
      <c r="D1466" s="53" t="n">
        <v>0</v>
      </c>
      <c r="E1466" s="53" t="n">
        <v>0</v>
      </c>
    </row>
    <row r="1467" customFormat="false" ht="12" hidden="false" customHeight="true" outlineLevel="0" collapsed="false">
      <c r="A1467" s="99" t="n">
        <v>37236</v>
      </c>
      <c r="B1467" s="100" t="s">
        <v>44</v>
      </c>
      <c r="C1467" s="53" t="n">
        <v>0</v>
      </c>
      <c r="D1467" s="53" t="n">
        <v>0</v>
      </c>
      <c r="E1467" s="53" t="n">
        <v>0</v>
      </c>
    </row>
    <row r="1468" customFormat="false" ht="12" hidden="false" customHeight="true" outlineLevel="0" collapsed="false">
      <c r="A1468" s="99" t="n">
        <v>37237</v>
      </c>
      <c r="B1468" s="100" t="s">
        <v>44</v>
      </c>
      <c r="C1468" s="53" t="n">
        <v>0</v>
      </c>
      <c r="D1468" s="53" t="n">
        <v>0</v>
      </c>
      <c r="E1468" s="53" t="n">
        <v>0</v>
      </c>
    </row>
    <row r="1469" customFormat="false" ht="12" hidden="false" customHeight="true" outlineLevel="0" collapsed="false">
      <c r="A1469" s="99" t="n">
        <v>37238</v>
      </c>
      <c r="B1469" s="100" t="s">
        <v>44</v>
      </c>
      <c r="C1469" s="53" t="n">
        <v>0</v>
      </c>
      <c r="D1469" s="53" t="n">
        <v>0</v>
      </c>
      <c r="E1469" s="53" t="n">
        <v>0</v>
      </c>
    </row>
    <row r="1470" customFormat="false" ht="12" hidden="false" customHeight="true" outlineLevel="0" collapsed="false">
      <c r="A1470" s="99" t="n">
        <v>36893</v>
      </c>
      <c r="B1470" s="100" t="s">
        <v>45</v>
      </c>
      <c r="C1470" s="53" t="n">
        <v>-23333495.3782558</v>
      </c>
      <c r="D1470" s="53" t="n">
        <v>-32996667.7382716</v>
      </c>
      <c r="E1470" s="53" t="n">
        <v>392307132.858385</v>
      </c>
    </row>
    <row r="1471" customFormat="false" ht="12" hidden="false" customHeight="true" outlineLevel="0" collapsed="false">
      <c r="A1471" s="99" t="n">
        <v>36894</v>
      </c>
      <c r="B1471" s="100" t="s">
        <v>45</v>
      </c>
      <c r="C1471" s="53" t="n">
        <v>-22206034.7058966</v>
      </c>
      <c r="D1471" s="53" t="n">
        <v>-7752829.79612045</v>
      </c>
      <c r="E1471" s="53" t="n">
        <v>400419592.87531</v>
      </c>
    </row>
    <row r="1472" customFormat="false" ht="12" hidden="false" customHeight="true" outlineLevel="0" collapsed="false">
      <c r="A1472" s="99" t="n">
        <v>36895</v>
      </c>
      <c r="B1472" s="100" t="s">
        <v>45</v>
      </c>
      <c r="C1472" s="53" t="n">
        <v>-21794167.0735713</v>
      </c>
      <c r="D1472" s="53" t="n">
        <v>796931.341498685</v>
      </c>
      <c r="E1472" s="53" t="n">
        <v>395875514.962088</v>
      </c>
    </row>
    <row r="1473" customFormat="false" ht="12" hidden="false" customHeight="true" outlineLevel="0" collapsed="false">
      <c r="A1473" s="99" t="n">
        <v>36896</v>
      </c>
      <c r="B1473" s="100" t="s">
        <v>45</v>
      </c>
      <c r="C1473" s="53" t="n">
        <v>-20968405.7432632</v>
      </c>
      <c r="D1473" s="53" t="n">
        <v>10906589.3518421</v>
      </c>
      <c r="E1473" s="53" t="n">
        <v>406776392.369294</v>
      </c>
    </row>
    <row r="1474" customFormat="false" ht="12" hidden="false" customHeight="true" outlineLevel="0" collapsed="false">
      <c r="A1474" s="99" t="n">
        <v>36899</v>
      </c>
      <c r="B1474" s="100" t="s">
        <v>45</v>
      </c>
      <c r="C1474" s="53" t="n">
        <v>-32021767.526532</v>
      </c>
      <c r="D1474" s="53" t="n">
        <v>4400935.38978242</v>
      </c>
      <c r="E1474" s="53" t="n">
        <v>417989205.098261</v>
      </c>
    </row>
    <row r="1475" customFormat="false" ht="12" hidden="false" customHeight="true" outlineLevel="0" collapsed="false">
      <c r="A1475" s="99" t="n">
        <v>36900</v>
      </c>
      <c r="B1475" s="100" t="s">
        <v>45</v>
      </c>
      <c r="C1475" s="53" t="n">
        <v>-25975835.2131146</v>
      </c>
      <c r="D1475" s="53" t="n">
        <v>1563389.51829443</v>
      </c>
      <c r="E1475" s="53" t="n">
        <v>441394860.833893</v>
      </c>
    </row>
    <row r="1476" customFormat="false" ht="12" hidden="false" customHeight="true" outlineLevel="0" collapsed="false">
      <c r="A1476" s="99" t="n">
        <v>36901</v>
      </c>
      <c r="B1476" s="100" t="s">
        <v>45</v>
      </c>
      <c r="C1476" s="53" t="n">
        <v>-29270543.7566245</v>
      </c>
      <c r="D1476" s="53" t="n">
        <v>405088119.791131</v>
      </c>
      <c r="E1476" s="53" t="n">
        <v>749058058.2153</v>
      </c>
    </row>
    <row r="1477" customFormat="false" ht="12" hidden="false" customHeight="true" outlineLevel="0" collapsed="false">
      <c r="A1477" s="99" t="n">
        <v>36902</v>
      </c>
      <c r="B1477" s="100" t="s">
        <v>45</v>
      </c>
      <c r="C1477" s="53" t="n">
        <v>-31892121.7090683</v>
      </c>
      <c r="D1477" s="53" t="n">
        <v>279387732.733037</v>
      </c>
      <c r="E1477" s="53" t="n">
        <v>1028703742.31195</v>
      </c>
    </row>
    <row r="1478" customFormat="false" ht="12" hidden="false" customHeight="true" outlineLevel="0" collapsed="false">
      <c r="A1478" s="99" t="n">
        <v>36903</v>
      </c>
      <c r="B1478" s="100" t="s">
        <v>45</v>
      </c>
      <c r="C1478" s="53" t="n">
        <v>-37894637.3927491</v>
      </c>
      <c r="D1478" s="53" t="n">
        <v>-12211557.4519117</v>
      </c>
      <c r="E1478" s="53" t="n">
        <v>1017974905.13728</v>
      </c>
    </row>
    <row r="1479" customFormat="false" ht="12" hidden="false" customHeight="true" outlineLevel="0" collapsed="false">
      <c r="A1479" s="99" t="n">
        <v>36906</v>
      </c>
      <c r="B1479" s="100" t="s">
        <v>45</v>
      </c>
      <c r="C1479" s="53" t="n">
        <v>0</v>
      </c>
      <c r="D1479" s="53" t="n">
        <v>0</v>
      </c>
      <c r="E1479" s="53" t="n">
        <v>0</v>
      </c>
    </row>
    <row r="1480" customFormat="false" ht="12" hidden="false" customHeight="true" outlineLevel="0" collapsed="false">
      <c r="A1480" s="99" t="n">
        <v>36907</v>
      </c>
      <c r="B1480" s="100" t="s">
        <v>45</v>
      </c>
      <c r="C1480" s="53" t="n">
        <v>-38208841.6004863</v>
      </c>
      <c r="D1480" s="53" t="n">
        <v>-59831.2772116537</v>
      </c>
      <c r="E1480" s="53" t="n">
        <v>1023939010.79926</v>
      </c>
    </row>
    <row r="1481" customFormat="false" ht="12" hidden="false" customHeight="true" outlineLevel="0" collapsed="false">
      <c r="A1481" s="99" t="n">
        <v>36908</v>
      </c>
      <c r="B1481" s="100" t="s">
        <v>45</v>
      </c>
      <c r="C1481" s="53" t="n">
        <v>-9578458.16902162</v>
      </c>
      <c r="D1481" s="53" t="n">
        <v>8986054.15888464</v>
      </c>
      <c r="E1481" s="53" t="n">
        <v>444780543.972898</v>
      </c>
    </row>
    <row r="1482" customFormat="false" ht="12" hidden="false" customHeight="true" outlineLevel="0" collapsed="false">
      <c r="A1482" s="99" t="n">
        <v>36909</v>
      </c>
      <c r="B1482" s="100" t="s">
        <v>45</v>
      </c>
      <c r="C1482" s="53" t="n">
        <v>-16417875.7875763</v>
      </c>
      <c r="D1482" s="53" t="n">
        <v>23892192.9040464</v>
      </c>
      <c r="E1482" s="53" t="n">
        <v>481651545.543389</v>
      </c>
    </row>
    <row r="1483" customFormat="false" ht="12" hidden="false" customHeight="true" outlineLevel="0" collapsed="false">
      <c r="A1483" s="99" t="n">
        <v>36910</v>
      </c>
      <c r="B1483" s="100" t="s">
        <v>45</v>
      </c>
      <c r="C1483" s="53" t="n">
        <v>-16186394.8457781</v>
      </c>
      <c r="D1483" s="53" t="n">
        <v>4410373.09026967</v>
      </c>
      <c r="E1483" s="53" t="n">
        <v>483100114.866919</v>
      </c>
    </row>
    <row r="1484" customFormat="false" ht="12" hidden="false" customHeight="true" outlineLevel="0" collapsed="false">
      <c r="A1484" s="99" t="n">
        <v>36913</v>
      </c>
      <c r="B1484" s="100" t="s">
        <v>45</v>
      </c>
      <c r="C1484" s="53" t="n">
        <v>-15281010.9318016</v>
      </c>
      <c r="D1484" s="53" t="n">
        <v>33235375.3549784</v>
      </c>
      <c r="E1484" s="53" t="n">
        <v>514964418.841577</v>
      </c>
    </row>
    <row r="1485" customFormat="false" ht="12" hidden="false" customHeight="true" outlineLevel="0" collapsed="false">
      <c r="A1485" s="99" t="n">
        <v>36914</v>
      </c>
      <c r="B1485" s="100" t="s">
        <v>45</v>
      </c>
      <c r="C1485" s="53" t="n">
        <v>-10110083.8764933</v>
      </c>
      <c r="D1485" s="53" t="n">
        <v>22484073.7740184</v>
      </c>
      <c r="E1485" s="53" t="n">
        <v>554256333.219233</v>
      </c>
    </row>
    <row r="1486" customFormat="false" ht="12" hidden="false" customHeight="true" outlineLevel="0" collapsed="false">
      <c r="A1486" s="99" t="n">
        <v>36915</v>
      </c>
      <c r="B1486" s="100" t="s">
        <v>45</v>
      </c>
      <c r="C1486" s="53" t="n">
        <v>-8154323.78839448</v>
      </c>
      <c r="D1486" s="53" t="n">
        <v>4854661.67375894</v>
      </c>
      <c r="E1486" s="53" t="n">
        <v>562560580.022089</v>
      </c>
    </row>
    <row r="1487" customFormat="false" ht="12" hidden="false" customHeight="true" outlineLevel="0" collapsed="false">
      <c r="A1487" s="99" t="n">
        <v>36916</v>
      </c>
      <c r="B1487" s="100" t="s">
        <v>45</v>
      </c>
      <c r="C1487" s="53" t="n">
        <v>-6948837.150538</v>
      </c>
      <c r="D1487" s="53" t="n">
        <v>-7260880.80139675</v>
      </c>
      <c r="E1487" s="53" t="n">
        <v>559949554.945372</v>
      </c>
    </row>
    <row r="1488" customFormat="false" ht="12" hidden="false" customHeight="true" outlineLevel="0" collapsed="false">
      <c r="A1488" s="99" t="n">
        <v>36917</v>
      </c>
      <c r="B1488" s="100" t="s">
        <v>45</v>
      </c>
      <c r="C1488" s="53" t="n">
        <v>-8570237.47714528</v>
      </c>
      <c r="D1488" s="53" t="n">
        <v>8709773.63287565</v>
      </c>
      <c r="E1488" s="53" t="n">
        <v>570862404.014416</v>
      </c>
    </row>
    <row r="1489" customFormat="false" ht="12" hidden="false" customHeight="true" outlineLevel="0" collapsed="false">
      <c r="A1489" s="99" t="n">
        <v>36920</v>
      </c>
      <c r="B1489" s="100" t="s">
        <v>45</v>
      </c>
      <c r="C1489" s="53" t="n">
        <v>-8020616.05325809</v>
      </c>
      <c r="D1489" s="53" t="n">
        <v>17466331.8565695</v>
      </c>
      <c r="E1489" s="53" t="n">
        <v>604188717.121029</v>
      </c>
    </row>
    <row r="1490" customFormat="false" ht="12" hidden="false" customHeight="true" outlineLevel="0" collapsed="false">
      <c r="A1490" s="99" t="n">
        <v>36921</v>
      </c>
      <c r="B1490" s="100" t="s">
        <v>45</v>
      </c>
      <c r="C1490" s="53" t="n">
        <v>-12344995.381143</v>
      </c>
      <c r="D1490" s="53" t="n">
        <v>2491280.05331259</v>
      </c>
      <c r="E1490" s="53" t="n">
        <v>612985660.502032</v>
      </c>
    </row>
    <row r="1491" customFormat="false" ht="12" hidden="false" customHeight="true" outlineLevel="0" collapsed="false">
      <c r="A1491" s="99" t="n">
        <v>36922</v>
      </c>
      <c r="B1491" s="100" t="s">
        <v>45</v>
      </c>
      <c r="C1491" s="53" t="n">
        <v>-15596433.6110057</v>
      </c>
      <c r="D1491" s="53" t="n">
        <v>17289798.5188885</v>
      </c>
      <c r="E1491" s="53" t="n">
        <v>645683386.13716</v>
      </c>
    </row>
    <row r="1492" customFormat="false" ht="12" hidden="false" customHeight="true" outlineLevel="0" collapsed="false">
      <c r="A1492" s="99" t="n">
        <v>36923</v>
      </c>
      <c r="B1492" s="100" t="s">
        <v>45</v>
      </c>
      <c r="C1492" s="53" t="n">
        <v>-18337286.1126296</v>
      </c>
      <c r="D1492" s="53" t="n">
        <v>11287391.9954766</v>
      </c>
      <c r="E1492" s="53" t="n">
        <v>661720231.502481</v>
      </c>
    </row>
    <row r="1493" customFormat="false" ht="12" hidden="false" customHeight="true" outlineLevel="0" collapsed="false">
      <c r="A1493" s="99" t="n">
        <v>36924</v>
      </c>
      <c r="B1493" s="100" t="s">
        <v>45</v>
      </c>
      <c r="C1493" s="53" t="n">
        <v>-17824922.3997995</v>
      </c>
      <c r="D1493" s="53" t="n">
        <v>-13765325.4777883</v>
      </c>
      <c r="E1493" s="53" t="n">
        <v>656235557.289528</v>
      </c>
    </row>
    <row r="1494" customFormat="false" ht="12" hidden="false" customHeight="true" outlineLevel="0" collapsed="false">
      <c r="A1494" s="99" t="n">
        <v>36927</v>
      </c>
      <c r="B1494" s="100" t="s">
        <v>45</v>
      </c>
      <c r="C1494" s="53" t="n">
        <v>-21075572.7020676</v>
      </c>
      <c r="D1494" s="53" t="n">
        <v>-8724835.28649339</v>
      </c>
      <c r="E1494" s="53" t="n">
        <v>640479562.529842</v>
      </c>
    </row>
    <row r="1495" customFormat="false" ht="12" hidden="false" customHeight="true" outlineLevel="0" collapsed="false">
      <c r="A1495" s="99" t="n">
        <v>36928</v>
      </c>
      <c r="B1495" s="100" t="s">
        <v>45</v>
      </c>
      <c r="C1495" s="53" t="n">
        <v>-26023225.9504317</v>
      </c>
      <c r="D1495" s="53" t="n">
        <v>-7202161.82241299</v>
      </c>
      <c r="E1495" s="53" t="n">
        <v>650079621.269709</v>
      </c>
    </row>
    <row r="1496" customFormat="false" ht="12" hidden="false" customHeight="true" outlineLevel="0" collapsed="false">
      <c r="A1496" s="99" t="n">
        <v>36929</v>
      </c>
      <c r="B1496" s="100" t="s">
        <v>45</v>
      </c>
      <c r="C1496" s="53" t="n">
        <v>-20571381.6406573</v>
      </c>
      <c r="D1496" s="53" t="n">
        <v>-51134330.1493004</v>
      </c>
      <c r="E1496" s="53" t="n">
        <v>597829400.174932</v>
      </c>
    </row>
    <row r="1497" customFormat="false" ht="12" hidden="false" customHeight="true" outlineLevel="0" collapsed="false">
      <c r="A1497" s="99" t="n">
        <v>36930</v>
      </c>
      <c r="B1497" s="100" t="s">
        <v>45</v>
      </c>
      <c r="C1497" s="53" t="n">
        <v>-17154849.5372719</v>
      </c>
      <c r="D1497" s="53" t="n">
        <v>9310747.65721811</v>
      </c>
      <c r="E1497" s="53" t="n">
        <v>622584435.788401</v>
      </c>
    </row>
    <row r="1498" customFormat="false" ht="12" hidden="false" customHeight="true" outlineLevel="0" collapsed="false">
      <c r="A1498" s="99" t="n">
        <v>36931</v>
      </c>
      <c r="B1498" s="100" t="s">
        <v>45</v>
      </c>
      <c r="C1498" s="53" t="n">
        <v>-23981349.7725817</v>
      </c>
      <c r="D1498" s="53" t="n">
        <v>-2045562.7176532</v>
      </c>
      <c r="E1498" s="53" t="n">
        <v>631490646.206648</v>
      </c>
    </row>
    <row r="1499" customFormat="false" ht="12" hidden="false" customHeight="true" outlineLevel="0" collapsed="false">
      <c r="A1499" s="99" t="n">
        <v>36934</v>
      </c>
      <c r="B1499" s="100" t="s">
        <v>45</v>
      </c>
      <c r="C1499" s="53" t="n">
        <v>-28089206.6866014</v>
      </c>
      <c r="D1499" s="53" t="n">
        <v>3543457.93354766</v>
      </c>
      <c r="E1499" s="53" t="n">
        <v>653230675.323032</v>
      </c>
    </row>
    <row r="1500" customFormat="false" ht="12" hidden="false" customHeight="true" outlineLevel="0" collapsed="false">
      <c r="A1500" s="99" t="n">
        <v>36935</v>
      </c>
      <c r="B1500" s="100" t="s">
        <v>45</v>
      </c>
      <c r="C1500" s="53" t="n">
        <v>-26390576.9178557</v>
      </c>
      <c r="D1500" s="53" t="n">
        <v>6945813.88362868</v>
      </c>
      <c r="E1500" s="53" t="n">
        <v>668444992.698587</v>
      </c>
    </row>
    <row r="1501" customFormat="false" ht="12" hidden="false" customHeight="true" outlineLevel="0" collapsed="false">
      <c r="A1501" s="99" t="n">
        <v>36936</v>
      </c>
      <c r="B1501" s="100" t="s">
        <v>45</v>
      </c>
      <c r="C1501" s="53" t="n">
        <v>-24242432.5525219</v>
      </c>
      <c r="D1501" s="53" t="n">
        <v>13386072.0799317</v>
      </c>
      <c r="E1501" s="53" t="n">
        <v>668097523.236164</v>
      </c>
    </row>
    <row r="1502" customFormat="false" ht="12" hidden="false" customHeight="true" outlineLevel="0" collapsed="false">
      <c r="A1502" s="99" t="n">
        <v>36937</v>
      </c>
      <c r="B1502" s="100" t="s">
        <v>45</v>
      </c>
      <c r="C1502" s="53" t="n">
        <v>-21945822.3545658</v>
      </c>
      <c r="D1502" s="53" t="n">
        <v>-6498068.67394325</v>
      </c>
      <c r="E1502" s="53" t="n">
        <v>664576926.351753</v>
      </c>
    </row>
    <row r="1503" customFormat="false" ht="12" hidden="false" customHeight="true" outlineLevel="0" collapsed="false">
      <c r="A1503" s="99" t="n">
        <v>36938</v>
      </c>
      <c r="B1503" s="100" t="s">
        <v>45</v>
      </c>
      <c r="C1503" s="53" t="n">
        <v>-27447241.3182914</v>
      </c>
      <c r="D1503" s="53" t="n">
        <v>3814137.95969775</v>
      </c>
      <c r="E1503" s="53" t="n">
        <v>670070630.031686</v>
      </c>
    </row>
    <row r="1504" customFormat="false" ht="12" hidden="false" customHeight="true" outlineLevel="0" collapsed="false">
      <c r="A1504" s="99" t="n">
        <v>36941</v>
      </c>
      <c r="B1504" s="100" t="s">
        <v>45</v>
      </c>
      <c r="C1504" s="53" t="n">
        <v>0</v>
      </c>
      <c r="D1504" s="53" t="n">
        <v>0</v>
      </c>
      <c r="E1504" s="53" t="n">
        <v>0</v>
      </c>
    </row>
    <row r="1505" customFormat="false" ht="12" hidden="false" customHeight="true" outlineLevel="0" collapsed="false">
      <c r="A1505" s="99" t="n">
        <v>36942</v>
      </c>
      <c r="B1505" s="100" t="s">
        <v>45</v>
      </c>
      <c r="C1505" s="53" t="n">
        <v>-25541642.5740781</v>
      </c>
      <c r="D1505" s="53" t="n">
        <v>-15890015.1696909</v>
      </c>
      <c r="E1505" s="53" t="n">
        <v>648302506.823653</v>
      </c>
    </row>
    <row r="1506" customFormat="false" ht="12" hidden="false" customHeight="true" outlineLevel="0" collapsed="false">
      <c r="A1506" s="99" t="n">
        <v>36943</v>
      </c>
      <c r="B1506" s="100" t="s">
        <v>45</v>
      </c>
      <c r="C1506" s="53" t="n">
        <v>-24170461.5495784</v>
      </c>
      <c r="D1506" s="53" t="n">
        <v>3732760.45619115</v>
      </c>
      <c r="E1506" s="53" t="n">
        <v>650091064.116384</v>
      </c>
    </row>
    <row r="1507" customFormat="false" ht="12" hidden="false" customHeight="true" outlineLevel="0" collapsed="false">
      <c r="A1507" s="99" t="n">
        <v>36944</v>
      </c>
      <c r="B1507" s="100" t="s">
        <v>45</v>
      </c>
      <c r="C1507" s="53" t="n">
        <v>-26226414.4825889</v>
      </c>
      <c r="D1507" s="53" t="n">
        <v>-8977406.37424793</v>
      </c>
      <c r="E1507" s="53" t="n">
        <v>638560025.232285</v>
      </c>
    </row>
    <row r="1508" customFormat="false" ht="12" hidden="false" customHeight="true" outlineLevel="0" collapsed="false">
      <c r="A1508" s="99" t="n">
        <v>36945</v>
      </c>
      <c r="B1508" s="100" t="s">
        <v>45</v>
      </c>
      <c r="C1508" s="53" t="n">
        <v>-23856795.6082912</v>
      </c>
      <c r="D1508" s="53" t="n">
        <v>-283749.688764572</v>
      </c>
      <c r="E1508" s="53" t="n">
        <v>642219194.765672</v>
      </c>
    </row>
    <row r="1509" customFormat="false" ht="12" hidden="false" customHeight="true" outlineLevel="0" collapsed="false">
      <c r="A1509" s="99" t="n">
        <v>36948</v>
      </c>
      <c r="B1509" s="100" t="s">
        <v>45</v>
      </c>
      <c r="C1509" s="53" t="n">
        <v>-21405730.2486792</v>
      </c>
      <c r="D1509" s="53" t="n">
        <v>-7359646.24771208</v>
      </c>
      <c r="E1509" s="53" t="n">
        <v>642083653.280288</v>
      </c>
    </row>
    <row r="1510" customFormat="false" ht="12" hidden="false" customHeight="true" outlineLevel="0" collapsed="false">
      <c r="A1510" s="99" t="n">
        <v>36949</v>
      </c>
      <c r="B1510" s="100" t="s">
        <v>45</v>
      </c>
      <c r="C1510" s="53" t="n">
        <v>-20710402.4298244</v>
      </c>
      <c r="D1510" s="53" t="n">
        <v>485818.646710126</v>
      </c>
      <c r="E1510" s="53" t="n">
        <v>634575145.301747</v>
      </c>
    </row>
    <row r="1511" customFormat="false" ht="12" hidden="false" customHeight="true" outlineLevel="0" collapsed="false">
      <c r="A1511" s="99" t="n">
        <v>36950</v>
      </c>
      <c r="B1511" s="100" t="s">
        <v>45</v>
      </c>
      <c r="C1511" s="53" t="n">
        <v>-24969085.5414237</v>
      </c>
      <c r="D1511" s="53" t="n">
        <v>1340733.53789961</v>
      </c>
      <c r="E1511" s="53" t="n">
        <v>641554573.036149</v>
      </c>
    </row>
    <row r="1512" customFormat="false" ht="12" hidden="false" customHeight="true" outlineLevel="0" collapsed="false">
      <c r="A1512" s="99" t="n">
        <v>36951</v>
      </c>
      <c r="B1512" s="100" t="s">
        <v>45</v>
      </c>
      <c r="C1512" s="53" t="n">
        <v>-28265546.1499987</v>
      </c>
      <c r="D1512" s="53" t="n">
        <v>23410280.6898479</v>
      </c>
      <c r="E1512" s="53" t="n">
        <v>701714394.537114</v>
      </c>
    </row>
    <row r="1513" customFormat="false" ht="12" hidden="false" customHeight="true" outlineLevel="0" collapsed="false">
      <c r="A1513" s="99" t="n">
        <v>36952</v>
      </c>
      <c r="B1513" s="100" t="s">
        <v>45</v>
      </c>
      <c r="C1513" s="53" t="n">
        <v>-26334603.3320228</v>
      </c>
      <c r="D1513" s="53" t="n">
        <v>3612586.58110703</v>
      </c>
      <c r="E1513" s="53" t="n">
        <v>705304811.866489</v>
      </c>
    </row>
    <row r="1514" customFormat="false" ht="12" hidden="false" customHeight="true" outlineLevel="0" collapsed="false">
      <c r="A1514" s="99" t="n">
        <v>36955</v>
      </c>
      <c r="B1514" s="100" t="s">
        <v>45</v>
      </c>
      <c r="C1514" s="53" t="n">
        <v>-24256020.9517534</v>
      </c>
      <c r="D1514" s="53" t="n">
        <v>34990373.9181242</v>
      </c>
      <c r="E1514" s="53" t="n">
        <v>741656086.641852</v>
      </c>
    </row>
    <row r="1515" customFormat="false" ht="12" hidden="false" customHeight="true" outlineLevel="0" collapsed="false">
      <c r="A1515" s="99" t="n">
        <v>36956</v>
      </c>
      <c r="B1515" s="100" t="s">
        <v>45</v>
      </c>
      <c r="C1515" s="53" t="n">
        <v>-21699809.2905471</v>
      </c>
      <c r="D1515" s="53" t="n">
        <v>-3455364.81037805</v>
      </c>
      <c r="E1515" s="53" t="n">
        <v>744674123.416226</v>
      </c>
    </row>
    <row r="1516" customFormat="false" ht="12" hidden="false" customHeight="true" outlineLevel="0" collapsed="false">
      <c r="A1516" s="99" t="n">
        <v>36957</v>
      </c>
      <c r="B1516" s="100" t="s">
        <v>45</v>
      </c>
      <c r="C1516" s="53" t="n">
        <v>-26398094.9655258</v>
      </c>
      <c r="D1516" s="53" t="n">
        <v>-536779.56116197</v>
      </c>
      <c r="E1516" s="53" t="n">
        <v>742850176.0971</v>
      </c>
    </row>
    <row r="1517" customFormat="false" ht="12" hidden="false" customHeight="true" outlineLevel="0" collapsed="false">
      <c r="A1517" s="99" t="n">
        <v>36958</v>
      </c>
      <c r="B1517" s="100" t="s">
        <v>45</v>
      </c>
      <c r="C1517" s="53" t="n">
        <v>-23012915.0130237</v>
      </c>
      <c r="D1517" s="53" t="n">
        <v>-5812885.87271239</v>
      </c>
      <c r="E1517" s="53" t="n">
        <v>746439749.11767</v>
      </c>
    </row>
    <row r="1518" customFormat="false" ht="12" hidden="false" customHeight="true" outlineLevel="0" collapsed="false">
      <c r="A1518" s="99" t="n">
        <v>36959</v>
      </c>
      <c r="B1518" s="100" t="s">
        <v>45</v>
      </c>
      <c r="C1518" s="53" t="n">
        <v>-24011672.0045943</v>
      </c>
      <c r="D1518" s="53" t="n">
        <v>3254421.55508737</v>
      </c>
      <c r="E1518" s="53" t="n">
        <v>747635681.544274</v>
      </c>
    </row>
    <row r="1519" customFormat="false" ht="12" hidden="false" customHeight="true" outlineLevel="0" collapsed="false">
      <c r="A1519" s="99" t="n">
        <v>36962</v>
      </c>
      <c r="B1519" s="100" t="s">
        <v>45</v>
      </c>
      <c r="C1519" s="53" t="n">
        <v>-24849719.1701386</v>
      </c>
      <c r="D1519" s="53" t="n">
        <v>-16816169.3013772</v>
      </c>
      <c r="E1519" s="53" t="n">
        <v>732937913.966483</v>
      </c>
    </row>
    <row r="1520" customFormat="false" ht="12" hidden="false" customHeight="true" outlineLevel="0" collapsed="false">
      <c r="A1520" s="99" t="n">
        <v>36963</v>
      </c>
      <c r="B1520" s="100" t="s">
        <v>45</v>
      </c>
      <c r="C1520" s="53" t="n">
        <v>-27077509.1528067</v>
      </c>
      <c r="D1520" s="53" t="n">
        <v>-11563780.4306555</v>
      </c>
      <c r="E1520" s="53" t="n">
        <v>721434972.095727</v>
      </c>
    </row>
    <row r="1521" customFormat="false" ht="12" hidden="false" customHeight="true" outlineLevel="0" collapsed="false">
      <c r="A1521" s="99" t="n">
        <v>36964</v>
      </c>
      <c r="B1521" s="100" t="s">
        <v>45</v>
      </c>
      <c r="C1521" s="53" t="n">
        <v>-25356991.8101101</v>
      </c>
      <c r="D1521" s="53" t="n">
        <v>-9986795.43125894</v>
      </c>
      <c r="E1521" s="53" t="n">
        <v>716239452.6768</v>
      </c>
    </row>
    <row r="1522" customFormat="false" ht="12" hidden="false" customHeight="true" outlineLevel="0" collapsed="false">
      <c r="A1522" s="99" t="n">
        <v>36965</v>
      </c>
      <c r="B1522" s="100" t="s">
        <v>45</v>
      </c>
      <c r="C1522" s="53" t="n">
        <v>-29403437.3044244</v>
      </c>
      <c r="D1522" s="53" t="n">
        <v>12724144.5095251</v>
      </c>
      <c r="E1522" s="53" t="n">
        <v>732166901.031272</v>
      </c>
    </row>
    <row r="1523" customFormat="false" ht="12" hidden="false" customHeight="true" outlineLevel="0" collapsed="false">
      <c r="A1523" s="99" t="n">
        <v>36966</v>
      </c>
      <c r="B1523" s="100" t="s">
        <v>45</v>
      </c>
      <c r="C1523" s="53" t="n">
        <v>-24705346.4288126</v>
      </c>
      <c r="D1523" s="53" t="n">
        <v>2726529.730186</v>
      </c>
      <c r="E1523" s="53" t="n">
        <v>755449832.462986</v>
      </c>
    </row>
    <row r="1524" customFormat="false" ht="12" hidden="false" customHeight="true" outlineLevel="0" collapsed="false">
      <c r="A1524" s="99" t="n">
        <v>36969</v>
      </c>
      <c r="B1524" s="100" t="s">
        <v>45</v>
      </c>
      <c r="C1524" s="53" t="n">
        <v>-22146885.0596251</v>
      </c>
      <c r="D1524" s="53" t="n">
        <v>19959767.7399358</v>
      </c>
      <c r="E1524" s="53" t="n">
        <v>774866822.144966</v>
      </c>
    </row>
    <row r="1525" customFormat="false" ht="12" hidden="false" customHeight="true" outlineLevel="0" collapsed="false">
      <c r="A1525" s="99" t="n">
        <v>36970</v>
      </c>
      <c r="B1525" s="100" t="s">
        <v>45</v>
      </c>
      <c r="C1525" s="53" t="n">
        <v>-25739247.438223</v>
      </c>
      <c r="D1525" s="53" t="n">
        <v>-13163685.2700262</v>
      </c>
      <c r="E1525" s="53" t="n">
        <v>772186045.567468</v>
      </c>
    </row>
    <row r="1526" customFormat="false" ht="12" hidden="false" customHeight="true" outlineLevel="0" collapsed="false">
      <c r="A1526" s="99" t="n">
        <v>36971</v>
      </c>
      <c r="B1526" s="100" t="s">
        <v>45</v>
      </c>
      <c r="C1526" s="53" t="n">
        <v>-26645912.5242685</v>
      </c>
      <c r="D1526" s="53" t="n">
        <v>235793.433867374</v>
      </c>
      <c r="E1526" s="53" t="n">
        <v>777509627.815742</v>
      </c>
    </row>
    <row r="1527" customFormat="false" ht="12" hidden="false" customHeight="true" outlineLevel="0" collapsed="false">
      <c r="A1527" s="99" t="n">
        <v>36972</v>
      </c>
      <c r="B1527" s="100" t="s">
        <v>45</v>
      </c>
      <c r="C1527" s="53" t="n">
        <v>-21767627.1119381</v>
      </c>
      <c r="D1527" s="53" t="n">
        <v>3786382.79922858</v>
      </c>
      <c r="E1527" s="53" t="n">
        <v>782324046.170575</v>
      </c>
    </row>
    <row r="1528" customFormat="false" ht="12" hidden="false" customHeight="true" outlineLevel="0" collapsed="false">
      <c r="A1528" s="99" t="n">
        <v>36973</v>
      </c>
      <c r="B1528" s="100" t="s">
        <v>45</v>
      </c>
      <c r="C1528" s="53" t="n">
        <v>-19457040.1979218</v>
      </c>
      <c r="D1528" s="53" t="n">
        <v>1484941.51458529</v>
      </c>
      <c r="E1528" s="53" t="n">
        <v>786074978.077114</v>
      </c>
    </row>
    <row r="1529" customFormat="false" ht="12" hidden="false" customHeight="true" outlineLevel="0" collapsed="false">
      <c r="A1529" s="99" t="n">
        <v>36976</v>
      </c>
      <c r="B1529" s="100" t="s">
        <v>45</v>
      </c>
      <c r="C1529" s="53" t="n">
        <v>-22011986.5045421</v>
      </c>
      <c r="D1529" s="53" t="n">
        <v>-8402988.05684057</v>
      </c>
      <c r="E1529" s="53" t="n">
        <v>787119601.317681</v>
      </c>
    </row>
    <row r="1530" customFormat="false" ht="12" hidden="false" customHeight="true" outlineLevel="0" collapsed="false">
      <c r="A1530" s="99" t="n">
        <v>36977</v>
      </c>
      <c r="B1530" s="100" t="s">
        <v>45</v>
      </c>
      <c r="C1530" s="53" t="n">
        <v>-20266924.0107504</v>
      </c>
      <c r="D1530" s="53" t="n">
        <v>11958341.4511348</v>
      </c>
      <c r="E1530" s="53" t="n">
        <v>802978450.105497</v>
      </c>
    </row>
    <row r="1531" customFormat="false" ht="12" hidden="false" customHeight="true" outlineLevel="0" collapsed="false">
      <c r="A1531" s="99" t="n">
        <v>36978</v>
      </c>
      <c r="B1531" s="100" t="s">
        <v>45</v>
      </c>
      <c r="C1531" s="53" t="n">
        <v>-20014366.9993649</v>
      </c>
      <c r="D1531" s="53" t="n">
        <v>-6976062.38824168</v>
      </c>
      <c r="E1531" s="53" t="n">
        <v>804164227.924712</v>
      </c>
    </row>
    <row r="1532" customFormat="false" ht="12" hidden="false" customHeight="true" outlineLevel="0" collapsed="false">
      <c r="A1532" s="99" t="n">
        <v>36979</v>
      </c>
      <c r="B1532" s="100" t="s">
        <v>45</v>
      </c>
      <c r="C1532" s="53" t="n">
        <v>-20556886.3364464</v>
      </c>
      <c r="D1532" s="53" t="n">
        <v>-3250388.83772645</v>
      </c>
      <c r="E1532" s="53" t="n">
        <v>802051894.49342</v>
      </c>
    </row>
    <row r="1533" customFormat="false" ht="12" hidden="false" customHeight="true" outlineLevel="0" collapsed="false">
      <c r="A1533" s="99" t="n">
        <v>36980</v>
      </c>
      <c r="B1533" s="100" t="s">
        <v>45</v>
      </c>
      <c r="C1533" s="53" t="n">
        <v>-22487742.6195934</v>
      </c>
      <c r="D1533" s="53" t="n">
        <v>-1866865.81175096</v>
      </c>
      <c r="E1533" s="53" t="n">
        <v>823152304.742205</v>
      </c>
    </row>
    <row r="1534" customFormat="false" ht="12" hidden="false" customHeight="true" outlineLevel="0" collapsed="false">
      <c r="A1534" s="99" t="n">
        <v>36981</v>
      </c>
      <c r="B1534" s="100" t="s">
        <v>45</v>
      </c>
      <c r="C1534" s="53" t="n">
        <v>0</v>
      </c>
      <c r="D1534" s="53" t="n">
        <v>0</v>
      </c>
      <c r="E1534" s="53" t="n">
        <v>0</v>
      </c>
    </row>
    <row r="1535" customFormat="false" ht="12" hidden="false" customHeight="true" outlineLevel="0" collapsed="false">
      <c r="A1535" s="99" t="n">
        <v>36983</v>
      </c>
      <c r="B1535" s="100" t="s">
        <v>45</v>
      </c>
      <c r="C1535" s="53" t="n">
        <v>-23330884.5452358</v>
      </c>
      <c r="D1535" s="53" t="n">
        <v>2400183.32969433</v>
      </c>
      <c r="E1535" s="53" t="n">
        <v>823631135.590471</v>
      </c>
    </row>
    <row r="1536" customFormat="false" ht="12" hidden="false" customHeight="true" outlineLevel="0" collapsed="false">
      <c r="A1536" s="99" t="n">
        <v>36984</v>
      </c>
      <c r="B1536" s="100" t="s">
        <v>45</v>
      </c>
      <c r="C1536" s="53" t="n">
        <v>-24031689.7243037</v>
      </c>
      <c r="D1536" s="53" t="n">
        <v>9000869.15074064</v>
      </c>
      <c r="E1536" s="53" t="n">
        <v>850771708.013187</v>
      </c>
    </row>
    <row r="1537" customFormat="false" ht="12" hidden="false" customHeight="true" outlineLevel="0" collapsed="false">
      <c r="A1537" s="99" t="n">
        <v>36985</v>
      </c>
      <c r="B1537" s="100" t="s">
        <v>45</v>
      </c>
      <c r="C1537" s="53" t="n">
        <v>-22853302.9961379</v>
      </c>
      <c r="D1537" s="53" t="n">
        <v>-96812.8197724761</v>
      </c>
      <c r="E1537" s="53" t="n">
        <v>838659263.576681</v>
      </c>
    </row>
    <row r="1538" customFormat="false" ht="12" hidden="false" customHeight="true" outlineLevel="0" collapsed="false">
      <c r="A1538" s="99" t="n">
        <v>36986</v>
      </c>
      <c r="B1538" s="100" t="s">
        <v>45</v>
      </c>
      <c r="C1538" s="53" t="n">
        <v>-23989093.5495786</v>
      </c>
      <c r="D1538" s="53" t="n">
        <v>689071.410872437</v>
      </c>
      <c r="E1538" s="53" t="n">
        <v>837636266.924328</v>
      </c>
    </row>
    <row r="1539" customFormat="false" ht="12" hidden="false" customHeight="true" outlineLevel="0" collapsed="false">
      <c r="A1539" s="99" t="n">
        <v>36987</v>
      </c>
      <c r="B1539" s="100" t="s">
        <v>45</v>
      </c>
      <c r="C1539" s="53" t="n">
        <v>-23639078.8278658</v>
      </c>
      <c r="D1539" s="53" t="n">
        <v>-168801.107957396</v>
      </c>
      <c r="E1539" s="53" t="n">
        <v>834567872.670717</v>
      </c>
    </row>
    <row r="1540" customFormat="false" ht="12" hidden="false" customHeight="true" outlineLevel="0" collapsed="false">
      <c r="A1540" s="99" t="n">
        <v>36990</v>
      </c>
      <c r="B1540" s="100" t="s">
        <v>45</v>
      </c>
      <c r="C1540" s="53" t="n">
        <v>-22964982.2638823</v>
      </c>
      <c r="D1540" s="53" t="n">
        <v>-5828394.36984084</v>
      </c>
      <c r="E1540" s="53" t="n">
        <v>745446910.491601</v>
      </c>
    </row>
    <row r="1541" customFormat="false" ht="12" hidden="false" customHeight="true" outlineLevel="0" collapsed="false">
      <c r="A1541" s="99" t="n">
        <v>36991</v>
      </c>
      <c r="B1541" s="100" t="s">
        <v>45</v>
      </c>
      <c r="C1541" s="53" t="n">
        <v>-26620969.7199797</v>
      </c>
      <c r="D1541" s="53" t="n">
        <v>-10726726.8688257</v>
      </c>
      <c r="E1541" s="53" t="n">
        <v>946591995.023195</v>
      </c>
    </row>
    <row r="1542" customFormat="false" ht="12" hidden="false" customHeight="true" outlineLevel="0" collapsed="false">
      <c r="A1542" s="99" t="n">
        <v>36992</v>
      </c>
      <c r="B1542" s="100" t="s">
        <v>45</v>
      </c>
      <c r="C1542" s="53" t="n">
        <v>-24913156.6607224</v>
      </c>
      <c r="D1542" s="53" t="n">
        <v>2120616.04491741</v>
      </c>
      <c r="E1542" s="53" t="n">
        <v>949292171.565867</v>
      </c>
    </row>
    <row r="1543" customFormat="false" ht="12" hidden="false" customHeight="true" outlineLevel="0" collapsed="false">
      <c r="A1543" s="99" t="n">
        <v>36993</v>
      </c>
      <c r="B1543" s="100" t="s">
        <v>45</v>
      </c>
      <c r="C1543" s="53" t="n">
        <v>-24803717.4441191</v>
      </c>
      <c r="D1543" s="53" t="n">
        <v>806343.459602881</v>
      </c>
      <c r="E1543" s="53" t="n">
        <v>920708537.712893</v>
      </c>
    </row>
    <row r="1544" customFormat="false" ht="12" hidden="false" customHeight="true" outlineLevel="0" collapsed="false">
      <c r="A1544" s="99" t="n">
        <v>36997</v>
      </c>
      <c r="B1544" s="100" t="s">
        <v>45</v>
      </c>
      <c r="C1544" s="53" t="n">
        <v>-23678348.2615298</v>
      </c>
      <c r="D1544" s="53" t="n">
        <v>-4678414.63747461</v>
      </c>
      <c r="E1544" s="53" t="n">
        <v>912851736.29549</v>
      </c>
    </row>
    <row r="1545" customFormat="false" ht="12" hidden="false" customHeight="true" outlineLevel="0" collapsed="false">
      <c r="A1545" s="99" t="n">
        <v>36998</v>
      </c>
      <c r="B1545" s="100" t="s">
        <v>45</v>
      </c>
      <c r="C1545" s="53" t="n">
        <v>-23822232.1793935</v>
      </c>
      <c r="D1545" s="53" t="n">
        <v>1079052.94630602</v>
      </c>
      <c r="E1545" s="53" t="n">
        <v>912781716.603613</v>
      </c>
    </row>
    <row r="1546" customFormat="false" ht="12" hidden="false" customHeight="true" outlineLevel="0" collapsed="false">
      <c r="A1546" s="99" t="n">
        <v>36999</v>
      </c>
      <c r="B1546" s="100" t="s">
        <v>45</v>
      </c>
      <c r="C1546" s="53" t="n">
        <v>-26528126.0157634</v>
      </c>
      <c r="D1546" s="53" t="n">
        <v>11333783.0006819</v>
      </c>
      <c r="E1546" s="53" t="n">
        <v>928005408.763701</v>
      </c>
    </row>
    <row r="1547" customFormat="false" ht="12" hidden="false" customHeight="true" outlineLevel="0" collapsed="false">
      <c r="A1547" s="99" t="n">
        <v>37000</v>
      </c>
      <c r="B1547" s="100" t="s">
        <v>45</v>
      </c>
      <c r="C1547" s="53" t="n">
        <v>-23496398.3833729</v>
      </c>
      <c r="D1547" s="53" t="n">
        <v>-2502868.91250903</v>
      </c>
      <c r="E1547" s="53" t="n">
        <v>921577990.374311</v>
      </c>
    </row>
    <row r="1548" customFormat="false" ht="12" hidden="false" customHeight="true" outlineLevel="0" collapsed="false">
      <c r="A1548" s="99" t="n">
        <v>37001</v>
      </c>
      <c r="B1548" s="100" t="s">
        <v>45</v>
      </c>
      <c r="C1548" s="53" t="n">
        <v>-23849387.7437149</v>
      </c>
      <c r="D1548" s="53" t="n">
        <v>-4601946.44025467</v>
      </c>
      <c r="E1548" s="53" t="n">
        <v>922717069.112068</v>
      </c>
    </row>
    <row r="1549" customFormat="false" ht="12" hidden="false" customHeight="true" outlineLevel="0" collapsed="false">
      <c r="A1549" s="99" t="n">
        <v>37004</v>
      </c>
      <c r="B1549" s="100" t="s">
        <v>45</v>
      </c>
      <c r="C1549" s="53" t="n">
        <v>-27864407.9987597</v>
      </c>
      <c r="D1549" s="53" t="n">
        <v>4139002.70355791</v>
      </c>
      <c r="E1549" s="53" t="n">
        <v>964123149.065221</v>
      </c>
    </row>
    <row r="1550" customFormat="false" ht="12" hidden="false" customHeight="true" outlineLevel="0" collapsed="false">
      <c r="A1550" s="99" t="n">
        <v>37005</v>
      </c>
      <c r="B1550" s="100" t="s">
        <v>45</v>
      </c>
      <c r="C1550" s="53" t="n">
        <v>-28623416.1304937</v>
      </c>
      <c r="D1550" s="53" t="n">
        <v>22577237.9129066</v>
      </c>
      <c r="E1550" s="53" t="n">
        <v>989835423.015851</v>
      </c>
    </row>
    <row r="1551" customFormat="false" ht="12" hidden="false" customHeight="true" outlineLevel="0" collapsed="false">
      <c r="A1551" s="99" t="n">
        <v>37006</v>
      </c>
      <c r="B1551" s="100" t="s">
        <v>45</v>
      </c>
      <c r="C1551" s="53" t="n">
        <v>-30401214.4297871</v>
      </c>
      <c r="D1551" s="53" t="n">
        <v>3488393.40923103</v>
      </c>
      <c r="E1551" s="53" t="n">
        <v>985779579.782122</v>
      </c>
    </row>
    <row r="1552" customFormat="false" ht="12" hidden="false" customHeight="true" outlineLevel="0" collapsed="false">
      <c r="A1552" s="99" t="n">
        <v>37007</v>
      </c>
      <c r="B1552" s="100" t="s">
        <v>45</v>
      </c>
      <c r="C1552" s="53" t="n">
        <v>-30309885.350342</v>
      </c>
      <c r="D1552" s="53" t="n">
        <v>5959291.0721167</v>
      </c>
      <c r="E1552" s="53" t="n">
        <v>1000298030.54112</v>
      </c>
    </row>
    <row r="1553" customFormat="false" ht="12" hidden="false" customHeight="true" outlineLevel="0" collapsed="false">
      <c r="A1553" s="99" t="n">
        <v>37008</v>
      </c>
      <c r="B1553" s="100" t="s">
        <v>45</v>
      </c>
      <c r="C1553" s="53" t="n">
        <v>-32009479.8194554</v>
      </c>
      <c r="D1553" s="53" t="n">
        <v>7629884.82944495</v>
      </c>
      <c r="E1553" s="53" t="n">
        <v>1007854780.65948</v>
      </c>
    </row>
    <row r="1554" customFormat="false" ht="12" hidden="false" customHeight="true" outlineLevel="0" collapsed="false">
      <c r="A1554" s="99" t="n">
        <v>37011</v>
      </c>
      <c r="B1554" s="100" t="s">
        <v>45</v>
      </c>
      <c r="C1554" s="53" t="n">
        <v>-29579857.3479481</v>
      </c>
      <c r="D1554" s="53" t="n">
        <v>-489433.546040898</v>
      </c>
      <c r="E1554" s="53" t="n">
        <v>1023630877.79523</v>
      </c>
    </row>
    <row r="1555" customFormat="false" ht="12" hidden="false" customHeight="true" outlineLevel="0" collapsed="false">
      <c r="A1555" s="99" t="n">
        <v>37012</v>
      </c>
      <c r="B1555" s="100" t="s">
        <v>45</v>
      </c>
      <c r="C1555" s="53" t="n">
        <v>-26683222.1648054</v>
      </c>
      <c r="D1555" s="53" t="n">
        <v>-12134529.3324847</v>
      </c>
      <c r="E1555" s="53" t="n">
        <v>1013368830.71589</v>
      </c>
    </row>
    <row r="1556" customFormat="false" ht="12" hidden="false" customHeight="true" outlineLevel="0" collapsed="false">
      <c r="A1556" s="99" t="n">
        <v>37013</v>
      </c>
      <c r="B1556" s="100" t="s">
        <v>45</v>
      </c>
      <c r="C1556" s="53" t="n">
        <v>-34123623.7923686</v>
      </c>
      <c r="D1556" s="53" t="n">
        <v>8189327.54730601</v>
      </c>
      <c r="E1556" s="53" t="n">
        <v>1022875969.3532</v>
      </c>
    </row>
    <row r="1557" customFormat="false" ht="12" hidden="false" customHeight="true" outlineLevel="0" collapsed="false">
      <c r="A1557" s="99" t="n">
        <v>37014</v>
      </c>
      <c r="B1557" s="100" t="s">
        <v>45</v>
      </c>
      <c r="C1557" s="53" t="n">
        <v>-33544012.1713529</v>
      </c>
      <c r="D1557" s="53" t="n">
        <v>-13493628.386745</v>
      </c>
      <c r="E1557" s="53" t="n">
        <v>1011595251.33285</v>
      </c>
    </row>
    <row r="1558" customFormat="false" ht="12" hidden="false" customHeight="true" outlineLevel="0" collapsed="false">
      <c r="A1558" s="99" t="n">
        <v>37015</v>
      </c>
      <c r="B1558" s="100" t="s">
        <v>45</v>
      </c>
      <c r="C1558" s="53" t="n">
        <v>-32452428.7228771</v>
      </c>
      <c r="D1558" s="53" t="n">
        <v>-4666541.00560703</v>
      </c>
      <c r="E1558" s="53" t="n">
        <v>1007642113.54066</v>
      </c>
    </row>
    <row r="1559" customFormat="false" ht="12" hidden="false" customHeight="true" outlineLevel="0" collapsed="false">
      <c r="A1559" s="99" t="n">
        <v>37018</v>
      </c>
      <c r="B1559" s="100" t="s">
        <v>45</v>
      </c>
      <c r="C1559" s="53" t="n">
        <v>-28904292.8484448</v>
      </c>
      <c r="D1559" s="53" t="n">
        <v>-1117650.56322375</v>
      </c>
      <c r="E1559" s="53" t="n">
        <v>1002199395.68039</v>
      </c>
    </row>
    <row r="1560" customFormat="false" ht="12" hidden="false" customHeight="true" outlineLevel="0" collapsed="false">
      <c r="A1560" s="99" t="n">
        <v>37019</v>
      </c>
      <c r="B1560" s="100" t="s">
        <v>45</v>
      </c>
      <c r="C1560" s="53" t="n">
        <v>-27750571.0650044</v>
      </c>
      <c r="D1560" s="53" t="n">
        <v>-4036166.22199094</v>
      </c>
      <c r="E1560" s="53" t="n">
        <v>996067868.831675</v>
      </c>
    </row>
    <row r="1561" customFormat="false" ht="12" hidden="false" customHeight="true" outlineLevel="0" collapsed="false">
      <c r="A1561" s="99" t="n">
        <v>37020</v>
      </c>
      <c r="B1561" s="100" t="s">
        <v>45</v>
      </c>
      <c r="C1561" s="53" t="n">
        <v>-28107071.5168781</v>
      </c>
      <c r="D1561" s="53" t="n">
        <v>8635537.49399589</v>
      </c>
      <c r="E1561" s="53" t="n">
        <v>1001652748.67103</v>
      </c>
    </row>
    <row r="1562" customFormat="false" ht="12" hidden="false" customHeight="true" outlineLevel="0" collapsed="false">
      <c r="A1562" s="99" t="n">
        <v>37021</v>
      </c>
      <c r="B1562" s="100" t="s">
        <v>45</v>
      </c>
      <c r="C1562" s="53" t="n">
        <v>-27636405.7936423</v>
      </c>
      <c r="D1562" s="53" t="n">
        <v>-4294976.4785519</v>
      </c>
      <c r="E1562" s="53" t="n">
        <v>994923292.119985</v>
      </c>
    </row>
    <row r="1563" customFormat="false" ht="12" hidden="false" customHeight="true" outlineLevel="0" collapsed="false">
      <c r="A1563" s="99" t="n">
        <v>37022</v>
      </c>
      <c r="B1563" s="100" t="s">
        <v>45</v>
      </c>
      <c r="C1563" s="53" t="n">
        <v>-28784382.4218497</v>
      </c>
      <c r="D1563" s="53" t="n">
        <v>3759049.48697519</v>
      </c>
      <c r="E1563" s="53" t="n">
        <v>995137370.263364</v>
      </c>
    </row>
    <row r="1564" customFormat="false" ht="12" hidden="false" customHeight="true" outlineLevel="0" collapsed="false">
      <c r="A1564" s="99" t="n">
        <v>37025</v>
      </c>
      <c r="B1564" s="100" t="s">
        <v>45</v>
      </c>
      <c r="C1564" s="53" t="n">
        <v>-24486226.0682066</v>
      </c>
      <c r="D1564" s="53" t="n">
        <v>2214108.33175665</v>
      </c>
      <c r="E1564" s="53" t="n">
        <v>1002311597.61799</v>
      </c>
    </row>
    <row r="1565" customFormat="false" ht="12" hidden="false" customHeight="true" outlineLevel="0" collapsed="false">
      <c r="A1565" s="99" t="n">
        <v>37026</v>
      </c>
      <c r="B1565" s="100" t="s">
        <v>45</v>
      </c>
      <c r="C1565" s="53" t="n">
        <v>-24646475.21131</v>
      </c>
      <c r="D1565" s="53" t="n">
        <v>6199371.62526699</v>
      </c>
      <c r="E1565" s="53" t="n">
        <v>1007482328.02581</v>
      </c>
    </row>
    <row r="1566" customFormat="false" ht="12" hidden="false" customHeight="true" outlineLevel="0" collapsed="false">
      <c r="A1566" s="99" t="n">
        <v>37027</v>
      </c>
      <c r="B1566" s="100" t="s">
        <v>45</v>
      </c>
      <c r="C1566" s="53" t="n">
        <v>-22627310.4023047</v>
      </c>
      <c r="D1566" s="53" t="n">
        <v>5082891.25510544</v>
      </c>
      <c r="E1566" s="53" t="n">
        <v>1009740241.88839</v>
      </c>
    </row>
    <row r="1567" customFormat="false" ht="12" hidden="false" customHeight="true" outlineLevel="0" collapsed="false">
      <c r="A1567" s="99" t="n">
        <v>37028</v>
      </c>
      <c r="B1567" s="100" t="s">
        <v>45</v>
      </c>
      <c r="C1567" s="53" t="n">
        <v>-23655123.9448519</v>
      </c>
      <c r="D1567" s="53" t="n">
        <v>-2729700.38786912</v>
      </c>
      <c r="E1567" s="53" t="n">
        <v>990506460.105463</v>
      </c>
    </row>
    <row r="1568" customFormat="false" ht="12" hidden="false" customHeight="true" outlineLevel="0" collapsed="false">
      <c r="A1568" s="99" t="n">
        <v>37029</v>
      </c>
      <c r="B1568" s="100" t="s">
        <v>45</v>
      </c>
      <c r="C1568" s="53" t="n">
        <v>-23617393.6486766</v>
      </c>
      <c r="D1568" s="53" t="n">
        <v>-2194400.25593413</v>
      </c>
      <c r="E1568" s="53" t="n">
        <v>994085022.342697</v>
      </c>
    </row>
    <row r="1569" customFormat="false" ht="12" hidden="false" customHeight="true" outlineLevel="0" collapsed="false">
      <c r="A1569" s="99" t="n">
        <v>37032</v>
      </c>
      <c r="B1569" s="100" t="s">
        <v>45</v>
      </c>
      <c r="C1569" s="53" t="n">
        <v>-23346246.4314398</v>
      </c>
      <c r="D1569" s="53" t="n">
        <v>-7404985.03256747</v>
      </c>
      <c r="E1569" s="53" t="n">
        <v>981936020.903776</v>
      </c>
    </row>
    <row r="1570" customFormat="false" ht="12" hidden="false" customHeight="true" outlineLevel="0" collapsed="false">
      <c r="A1570" s="99" t="n">
        <v>37033</v>
      </c>
      <c r="B1570" s="100" t="s">
        <v>45</v>
      </c>
      <c r="C1570" s="53" t="n">
        <v>-22980100.1510683</v>
      </c>
      <c r="D1570" s="53" t="n">
        <v>709703.30119722</v>
      </c>
      <c r="E1570" s="53" t="n">
        <v>981797034.06829</v>
      </c>
    </row>
    <row r="1571" customFormat="false" ht="12" hidden="false" customHeight="true" outlineLevel="0" collapsed="false">
      <c r="A1571" s="99" t="n">
        <v>37034</v>
      </c>
      <c r="B1571" s="100" t="s">
        <v>45</v>
      </c>
      <c r="C1571" s="53" t="n">
        <v>-23589443.1465772</v>
      </c>
      <c r="D1571" s="53" t="n">
        <v>11677554.1837388</v>
      </c>
      <c r="E1571" s="53" t="n">
        <v>1001006988.19563</v>
      </c>
    </row>
    <row r="1572" customFormat="false" ht="12" hidden="false" customHeight="true" outlineLevel="0" collapsed="false">
      <c r="A1572" s="99" t="n">
        <v>37035</v>
      </c>
      <c r="B1572" s="100" t="s">
        <v>45</v>
      </c>
      <c r="C1572" s="53" t="n">
        <v>-22606339.7574002</v>
      </c>
      <c r="D1572" s="53" t="n">
        <v>-1495813.23231838</v>
      </c>
      <c r="E1572" s="53" t="n">
        <v>1005511600.08702</v>
      </c>
    </row>
    <row r="1573" customFormat="false" ht="12" hidden="false" customHeight="true" outlineLevel="0" collapsed="false">
      <c r="A1573" s="99" t="n">
        <v>37036</v>
      </c>
      <c r="B1573" s="100" t="s">
        <v>45</v>
      </c>
      <c r="C1573" s="53" t="n">
        <v>-22895431.1945304</v>
      </c>
      <c r="D1573" s="53" t="n">
        <v>1951369.00137253</v>
      </c>
      <c r="E1573" s="53" t="n">
        <v>1004173431.70365</v>
      </c>
    </row>
    <row r="1574" customFormat="false" ht="12" hidden="false" customHeight="true" outlineLevel="0" collapsed="false">
      <c r="A1574" s="99" t="n">
        <v>37039</v>
      </c>
      <c r="B1574" s="100" t="s">
        <v>45</v>
      </c>
      <c r="C1574" s="53" t="n">
        <v>0</v>
      </c>
      <c r="D1574" s="53" t="n">
        <v>0</v>
      </c>
      <c r="E1574" s="53" t="n">
        <v>0</v>
      </c>
    </row>
    <row r="1575" customFormat="false" ht="12" hidden="false" customHeight="true" outlineLevel="0" collapsed="false">
      <c r="A1575" s="99" t="n">
        <v>37040</v>
      </c>
      <c r="B1575" s="100" t="s">
        <v>45</v>
      </c>
      <c r="C1575" s="53" t="n">
        <v>-19933806.9562605</v>
      </c>
      <c r="D1575" s="53" t="n">
        <v>9267493.44808903</v>
      </c>
      <c r="E1575" s="53" t="n">
        <v>1011322062.74541</v>
      </c>
    </row>
    <row r="1576" customFormat="false" ht="12" hidden="false" customHeight="true" outlineLevel="0" collapsed="false">
      <c r="A1576" s="99" t="n">
        <v>37041</v>
      </c>
      <c r="B1576" s="100" t="s">
        <v>45</v>
      </c>
      <c r="C1576" s="53" t="n">
        <v>-18560476.4937841</v>
      </c>
      <c r="D1576" s="53" t="n">
        <v>10710713.6682746</v>
      </c>
      <c r="E1576" s="53" t="n">
        <v>1014924170.7589</v>
      </c>
    </row>
    <row r="1577" customFormat="false" ht="12" hidden="false" customHeight="true" outlineLevel="0" collapsed="false">
      <c r="A1577" s="99" t="n">
        <v>37042</v>
      </c>
      <c r="B1577" s="100" t="s">
        <v>45</v>
      </c>
      <c r="C1577" s="53" t="n">
        <v>-16062303.9102488</v>
      </c>
      <c r="D1577" s="53" t="n">
        <v>26152160.6672627</v>
      </c>
      <c r="E1577" s="53" t="n">
        <v>1046390451.70743</v>
      </c>
    </row>
    <row r="1578" customFormat="false" ht="12" hidden="false" customHeight="true" outlineLevel="0" collapsed="false">
      <c r="A1578" s="99" t="n">
        <v>37043</v>
      </c>
      <c r="B1578" s="100" t="s">
        <v>45</v>
      </c>
      <c r="C1578" s="53" t="n">
        <v>-16408948.234477</v>
      </c>
      <c r="D1578" s="53" t="n">
        <v>-16099476.1014888</v>
      </c>
      <c r="E1578" s="53" t="n">
        <v>1026139757.09863</v>
      </c>
    </row>
    <row r="1579" customFormat="false" ht="12" hidden="false" customHeight="true" outlineLevel="0" collapsed="false">
      <c r="A1579" s="99" t="n">
        <v>37046</v>
      </c>
      <c r="B1579" s="100" t="s">
        <v>45</v>
      </c>
      <c r="C1579" s="53" t="n">
        <v>-19024719.9486281</v>
      </c>
      <c r="D1579" s="53" t="n">
        <v>21059067.2652116</v>
      </c>
      <c r="E1579" s="53" t="n">
        <v>1045774805.79494</v>
      </c>
    </row>
    <row r="1580" customFormat="false" ht="12" hidden="false" customHeight="true" outlineLevel="0" collapsed="false">
      <c r="A1580" s="99" t="n">
        <v>37047</v>
      </c>
      <c r="B1580" s="100" t="s">
        <v>45</v>
      </c>
      <c r="C1580" s="53" t="n">
        <v>-20728974.6444701</v>
      </c>
      <c r="D1580" s="53" t="n">
        <v>4639557.34207589</v>
      </c>
      <c r="E1580" s="53" t="n">
        <v>1057218109.21143</v>
      </c>
    </row>
    <row r="1581" customFormat="false" ht="12" hidden="false" customHeight="true" outlineLevel="0" collapsed="false">
      <c r="A1581" s="99" t="n">
        <v>37048</v>
      </c>
      <c r="B1581" s="100" t="s">
        <v>45</v>
      </c>
      <c r="C1581" s="53" t="n">
        <v>-22526011.856817</v>
      </c>
      <c r="D1581" s="53" t="n">
        <v>-1252335.17896651</v>
      </c>
      <c r="E1581" s="53" t="n">
        <v>1060382000.68973</v>
      </c>
    </row>
    <row r="1582" customFormat="false" ht="12" hidden="false" customHeight="true" outlineLevel="0" collapsed="false">
      <c r="A1582" s="99" t="n">
        <v>37049</v>
      </c>
      <c r="B1582" s="100" t="s">
        <v>45</v>
      </c>
      <c r="C1582" s="53" t="n">
        <v>-24637167.4161142</v>
      </c>
      <c r="D1582" s="53" t="n">
        <v>-25842493.6717711</v>
      </c>
      <c r="E1582" s="53" t="n">
        <v>1035047507.96814</v>
      </c>
    </row>
    <row r="1583" customFormat="false" ht="12" hidden="false" customHeight="true" outlineLevel="0" collapsed="false">
      <c r="A1583" s="99" t="n">
        <v>37050</v>
      </c>
      <c r="B1583" s="100" t="s">
        <v>45</v>
      </c>
      <c r="C1583" s="53" t="n">
        <v>-33332351.1317362</v>
      </c>
      <c r="D1583" s="53" t="n">
        <v>-7639291.48590767</v>
      </c>
      <c r="E1583" s="53" t="n">
        <v>1016949572.96082</v>
      </c>
    </row>
    <row r="1584" customFormat="false" ht="12" hidden="false" customHeight="true" outlineLevel="0" collapsed="false">
      <c r="A1584" s="99" t="n">
        <v>37053</v>
      </c>
      <c r="B1584" s="100" t="s">
        <v>45</v>
      </c>
      <c r="C1584" s="53" t="n">
        <v>-35875192.6714276</v>
      </c>
      <c r="D1584" s="53" t="n">
        <v>-10151333.135915</v>
      </c>
      <c r="E1584" s="53" t="n">
        <v>1023310163.05381</v>
      </c>
    </row>
    <row r="1585" customFormat="false" ht="12" hidden="false" customHeight="true" outlineLevel="0" collapsed="false">
      <c r="A1585" s="99" t="n">
        <v>37054</v>
      </c>
      <c r="B1585" s="100" t="s">
        <v>45</v>
      </c>
      <c r="C1585" s="53" t="n">
        <v>-30967401.6415269</v>
      </c>
      <c r="D1585" s="53" t="n">
        <v>-7454602.73174955</v>
      </c>
      <c r="E1585" s="53" t="n">
        <v>1033081484.24421</v>
      </c>
    </row>
    <row r="1586" customFormat="false" ht="12" hidden="false" customHeight="true" outlineLevel="0" collapsed="false">
      <c r="A1586" s="99" t="n">
        <v>37055</v>
      </c>
      <c r="B1586" s="100" t="s">
        <v>45</v>
      </c>
      <c r="C1586" s="53" t="n">
        <v>-27657996.7377209</v>
      </c>
      <c r="D1586" s="53" t="n">
        <v>2760154.90864831</v>
      </c>
      <c r="E1586" s="53" t="n">
        <v>1042475406.45261</v>
      </c>
    </row>
    <row r="1587" customFormat="false" ht="12" hidden="false" customHeight="true" outlineLevel="0" collapsed="false">
      <c r="A1587" s="99" t="n">
        <v>37056</v>
      </c>
      <c r="B1587" s="100" t="s">
        <v>45</v>
      </c>
      <c r="C1587" s="53" t="n">
        <v>-23344031.352042</v>
      </c>
      <c r="D1587" s="53" t="n">
        <v>14243474.8217112</v>
      </c>
      <c r="E1587" s="53" t="n">
        <v>1061216655.35116</v>
      </c>
    </row>
    <row r="1588" customFormat="false" ht="12" hidden="false" customHeight="true" outlineLevel="0" collapsed="false">
      <c r="A1588" s="99" t="n">
        <v>37057</v>
      </c>
      <c r="B1588" s="100" t="s">
        <v>45</v>
      </c>
      <c r="C1588" s="53" t="n">
        <v>-21798378.3377719</v>
      </c>
      <c r="D1588" s="53" t="n">
        <v>16822322.5750945</v>
      </c>
      <c r="E1588" s="53" t="n">
        <v>1078475946.58957</v>
      </c>
    </row>
    <row r="1589" customFormat="false" ht="12" hidden="false" customHeight="true" outlineLevel="0" collapsed="false">
      <c r="A1589" s="99" t="n">
        <v>37060</v>
      </c>
      <c r="B1589" s="100" t="s">
        <v>45</v>
      </c>
      <c r="C1589" s="53" t="n">
        <v>-22179529.8612466</v>
      </c>
      <c r="D1589" s="53" t="n">
        <v>9713033.15243905</v>
      </c>
      <c r="E1589" s="53" t="n">
        <v>1088417726.72412</v>
      </c>
    </row>
    <row r="1590" customFormat="false" ht="12" hidden="false" customHeight="true" outlineLevel="0" collapsed="false">
      <c r="A1590" s="99" t="n">
        <v>37061</v>
      </c>
      <c r="B1590" s="100" t="s">
        <v>45</v>
      </c>
      <c r="C1590" s="53" t="n">
        <v>-17756523.2907216</v>
      </c>
      <c r="D1590" s="53" t="n">
        <v>9633103.29934907</v>
      </c>
      <c r="E1590" s="53" t="n">
        <v>1103360161.97828</v>
      </c>
    </row>
    <row r="1591" customFormat="false" ht="12" hidden="false" customHeight="true" outlineLevel="0" collapsed="false">
      <c r="A1591" s="99" t="n">
        <v>37062</v>
      </c>
      <c r="B1591" s="100" t="s">
        <v>45</v>
      </c>
      <c r="C1591" s="53" t="n">
        <v>-17987111.027259</v>
      </c>
      <c r="D1591" s="53" t="n">
        <v>3634778.160513</v>
      </c>
      <c r="E1591" s="53" t="n">
        <v>1103852690.09774</v>
      </c>
    </row>
    <row r="1592" customFormat="false" ht="12" hidden="false" customHeight="true" outlineLevel="0" collapsed="false">
      <c r="A1592" s="99" t="n">
        <v>37063</v>
      </c>
      <c r="B1592" s="100" t="s">
        <v>45</v>
      </c>
      <c r="C1592" s="53" t="n">
        <v>-15761880.9376718</v>
      </c>
      <c r="D1592" s="53" t="n">
        <v>41314.5844617038</v>
      </c>
      <c r="E1592" s="53" t="n">
        <v>1101937769.16701</v>
      </c>
    </row>
    <row r="1593" customFormat="false" ht="12" hidden="false" customHeight="true" outlineLevel="0" collapsed="false">
      <c r="A1593" s="99" t="n">
        <v>37064</v>
      </c>
      <c r="B1593" s="100" t="s">
        <v>45</v>
      </c>
      <c r="C1593" s="53" t="n">
        <v>-14267993.6256795</v>
      </c>
      <c r="D1593" s="53" t="n">
        <v>7459860.53633858</v>
      </c>
      <c r="E1593" s="53" t="n">
        <v>1109022675.22509</v>
      </c>
    </row>
    <row r="1594" customFormat="false" ht="12" hidden="false" customHeight="true" outlineLevel="0" collapsed="false">
      <c r="A1594" s="99" t="n">
        <v>37067</v>
      </c>
      <c r="B1594" s="100" t="s">
        <v>45</v>
      </c>
      <c r="C1594" s="53" t="n">
        <v>-14747687.5098072</v>
      </c>
      <c r="D1594" s="53" t="n">
        <v>-7591679.75866275</v>
      </c>
      <c r="E1594" s="53" t="n">
        <v>1105950430.05203</v>
      </c>
    </row>
    <row r="1595" customFormat="false" ht="12" hidden="false" customHeight="true" outlineLevel="0" collapsed="false">
      <c r="A1595" s="99" t="n">
        <v>37068</v>
      </c>
      <c r="B1595" s="100" t="s">
        <v>45</v>
      </c>
      <c r="C1595" s="53" t="n">
        <v>-16709081.749857</v>
      </c>
      <c r="D1595" s="53" t="n">
        <v>-10717821.2680836</v>
      </c>
      <c r="E1595" s="53" t="n">
        <v>1094904869.67366</v>
      </c>
    </row>
    <row r="1596" customFormat="false" ht="12" hidden="false" customHeight="true" outlineLevel="0" collapsed="false">
      <c r="A1596" s="99" t="n">
        <v>37069</v>
      </c>
      <c r="B1596" s="100" t="s">
        <v>45</v>
      </c>
      <c r="C1596" s="53" t="n">
        <v>-18423906.1736064</v>
      </c>
      <c r="D1596" s="53" t="n">
        <v>-14809480.7281734</v>
      </c>
      <c r="E1596" s="53" t="n">
        <v>1076015040.80908</v>
      </c>
    </row>
    <row r="1597" customFormat="false" ht="12" hidden="false" customHeight="true" outlineLevel="0" collapsed="false">
      <c r="A1597" s="99" t="n">
        <v>37070</v>
      </c>
      <c r="B1597" s="100" t="s">
        <v>45</v>
      </c>
      <c r="C1597" s="53" t="n">
        <v>-21932822.9448851</v>
      </c>
      <c r="D1597" s="53" t="n">
        <v>-5282098.18805884</v>
      </c>
      <c r="E1597" s="53" t="n">
        <v>1059407055.48266</v>
      </c>
    </row>
    <row r="1598" customFormat="false" ht="12" hidden="false" customHeight="true" outlineLevel="0" collapsed="false">
      <c r="A1598" s="99" t="n">
        <v>37071</v>
      </c>
      <c r="B1598" s="100" t="s">
        <v>45</v>
      </c>
      <c r="C1598" s="53" t="n">
        <v>-23153893.1205144</v>
      </c>
      <c r="D1598" s="53" t="n">
        <v>-5724058.73151698</v>
      </c>
      <c r="E1598" s="53" t="n">
        <v>1051042878.32097</v>
      </c>
    </row>
    <row r="1599" customFormat="false" ht="12" hidden="false" customHeight="true" outlineLevel="0" collapsed="false">
      <c r="A1599" s="99" t="n">
        <v>37074</v>
      </c>
      <c r="B1599" s="100" t="s">
        <v>45</v>
      </c>
      <c r="C1599" s="53" t="n">
        <v>-24793784.6947919</v>
      </c>
      <c r="D1599" s="53" t="n">
        <v>-4097090.80619295</v>
      </c>
      <c r="E1599" s="53" t="n">
        <v>1047465881.92917</v>
      </c>
    </row>
    <row r="1600" customFormat="false" ht="12" hidden="false" customHeight="true" outlineLevel="0" collapsed="false">
      <c r="A1600" s="99" t="n">
        <v>37075</v>
      </c>
      <c r="B1600" s="100" t="s">
        <v>45</v>
      </c>
      <c r="C1600" s="53" t="n">
        <v>-24134482.4714509</v>
      </c>
      <c r="D1600" s="53" t="n">
        <v>-247031.864003778</v>
      </c>
      <c r="E1600" s="53" t="n">
        <v>1047220311.39028</v>
      </c>
    </row>
    <row r="1601" customFormat="false" ht="12" hidden="false" customHeight="true" outlineLevel="0" collapsed="false">
      <c r="A1601" s="99" t="n">
        <v>37076</v>
      </c>
      <c r="B1601" s="100" t="s">
        <v>45</v>
      </c>
      <c r="C1601" s="53" t="n">
        <v>0</v>
      </c>
      <c r="D1601" s="53" t="n">
        <v>0</v>
      </c>
      <c r="E1601" s="53" t="n">
        <v>0</v>
      </c>
    </row>
    <row r="1602" customFormat="false" ht="12" hidden="false" customHeight="true" outlineLevel="0" collapsed="false">
      <c r="A1602" s="99" t="n">
        <v>37077</v>
      </c>
      <c r="B1602" s="100" t="s">
        <v>45</v>
      </c>
      <c r="C1602" s="53" t="n">
        <v>-25256760.8915183</v>
      </c>
      <c r="D1602" s="53" t="n">
        <v>1668230.0988247</v>
      </c>
      <c r="E1602" s="53" t="n">
        <v>1044294979.00157</v>
      </c>
    </row>
    <row r="1603" customFormat="false" ht="12" hidden="false" customHeight="true" outlineLevel="0" collapsed="false">
      <c r="A1603" s="99" t="n">
        <v>37078</v>
      </c>
      <c r="B1603" s="100" t="s">
        <v>45</v>
      </c>
      <c r="C1603" s="53" t="n">
        <v>-29222399.9243981</v>
      </c>
      <c r="D1603" s="53" t="n">
        <v>-6374694.9884495</v>
      </c>
      <c r="E1603" s="53" t="n">
        <v>1039984770.09441</v>
      </c>
    </row>
    <row r="1604" customFormat="false" ht="12" hidden="false" customHeight="true" outlineLevel="0" collapsed="false">
      <c r="A1604" s="99" t="n">
        <v>37081</v>
      </c>
      <c r="B1604" s="100" t="s">
        <v>45</v>
      </c>
      <c r="C1604" s="53" t="n">
        <v>-28664060.3136814</v>
      </c>
      <c r="D1604" s="53" t="n">
        <v>4355369.23494169</v>
      </c>
      <c r="E1604" s="53" t="n">
        <v>1040145385.74342</v>
      </c>
    </row>
    <row r="1605" customFormat="false" ht="12" hidden="false" customHeight="true" outlineLevel="0" collapsed="false">
      <c r="A1605" s="99" t="n">
        <v>37082</v>
      </c>
      <c r="B1605" s="100" t="s">
        <v>45</v>
      </c>
      <c r="C1605" s="53" t="n">
        <v>-29153521.1723082</v>
      </c>
      <c r="D1605" s="53" t="n">
        <v>8319907.60062247</v>
      </c>
      <c r="E1605" s="53" t="n">
        <v>1044850452.32079</v>
      </c>
    </row>
    <row r="1606" customFormat="false" ht="12" hidden="false" customHeight="true" outlineLevel="0" collapsed="false">
      <c r="A1606" s="99" t="n">
        <v>37083</v>
      </c>
      <c r="B1606" s="100" t="s">
        <v>45</v>
      </c>
      <c r="C1606" s="53" t="n">
        <v>-24570231.9532922</v>
      </c>
      <c r="D1606" s="53" t="n">
        <v>20075742.4473264</v>
      </c>
      <c r="E1606" s="53" t="n">
        <v>1059590871.43604</v>
      </c>
    </row>
    <row r="1607" customFormat="false" ht="12" hidden="false" customHeight="true" outlineLevel="0" collapsed="false">
      <c r="A1607" s="99" t="n">
        <v>37084</v>
      </c>
      <c r="B1607" s="100" t="s">
        <v>45</v>
      </c>
      <c r="C1607" s="53" t="n">
        <v>-25080359.6070267</v>
      </c>
      <c r="D1607" s="53" t="n">
        <v>-1762474.40706721</v>
      </c>
      <c r="E1607" s="53" t="n">
        <v>1054264605.19681</v>
      </c>
    </row>
    <row r="1608" customFormat="false" ht="12" hidden="false" customHeight="true" outlineLevel="0" collapsed="false">
      <c r="A1608" s="99" t="n">
        <v>37085</v>
      </c>
      <c r="B1608" s="100" t="s">
        <v>45</v>
      </c>
      <c r="C1608" s="53" t="n">
        <v>-24439528.0438004</v>
      </c>
      <c r="D1608" s="53" t="n">
        <v>12662568.7006161</v>
      </c>
      <c r="E1608" s="53" t="n">
        <v>1064053166.28675</v>
      </c>
    </row>
    <row r="1609" customFormat="false" ht="12" hidden="false" customHeight="true" outlineLevel="0" collapsed="false">
      <c r="A1609" s="99" t="n">
        <v>37088</v>
      </c>
      <c r="B1609" s="100" t="s">
        <v>45</v>
      </c>
      <c r="C1609" s="53" t="n">
        <v>-23054298.5994957</v>
      </c>
      <c r="D1609" s="53" t="n">
        <v>9558689.76445074</v>
      </c>
      <c r="E1609" s="53" t="n">
        <v>1079057753.76124</v>
      </c>
    </row>
    <row r="1610" customFormat="false" ht="12" hidden="false" customHeight="true" outlineLevel="0" collapsed="false">
      <c r="A1610" s="99" t="n">
        <v>37089</v>
      </c>
      <c r="B1610" s="100" t="s">
        <v>45</v>
      </c>
      <c r="C1610" s="53" t="n">
        <v>-20193477.7061069</v>
      </c>
      <c r="D1610" s="53" t="n">
        <v>26852.5836356082</v>
      </c>
      <c r="E1610" s="53" t="n">
        <v>1076329589.39469</v>
      </c>
    </row>
    <row r="1611" customFormat="false" ht="12" hidden="false" customHeight="true" outlineLevel="0" collapsed="false">
      <c r="A1611" s="99" t="n">
        <v>37090</v>
      </c>
      <c r="B1611" s="100" t="s">
        <v>45</v>
      </c>
      <c r="C1611" s="53" t="n">
        <v>-21093945.6475007</v>
      </c>
      <c r="D1611" s="53" t="n">
        <v>797172.181008096</v>
      </c>
      <c r="E1611" s="53" t="n">
        <v>1077856067.35046</v>
      </c>
    </row>
    <row r="1612" customFormat="false" ht="12" hidden="false" customHeight="true" outlineLevel="0" collapsed="false">
      <c r="A1612" s="99" t="n">
        <v>37091</v>
      </c>
      <c r="B1612" s="100" t="s">
        <v>45</v>
      </c>
      <c r="C1612" s="53" t="n">
        <v>-20465466.5461387</v>
      </c>
      <c r="D1612" s="53" t="n">
        <v>782147.135215346</v>
      </c>
      <c r="E1612" s="53" t="n">
        <v>1076760828.08151</v>
      </c>
    </row>
    <row r="1613" customFormat="false" ht="12" hidden="false" customHeight="true" outlineLevel="0" collapsed="false">
      <c r="A1613" s="99" t="n">
        <v>37092</v>
      </c>
      <c r="B1613" s="100" t="s">
        <v>45</v>
      </c>
      <c r="C1613" s="53" t="n">
        <v>-21104673.4597877</v>
      </c>
      <c r="D1613" s="53" t="n">
        <v>-2742908.62384898</v>
      </c>
      <c r="E1613" s="53" t="n">
        <v>1070411188.90355</v>
      </c>
    </row>
    <row r="1614" customFormat="false" ht="12" hidden="false" customHeight="true" outlineLevel="0" collapsed="false">
      <c r="A1614" s="99" t="n">
        <v>37095</v>
      </c>
      <c r="B1614" s="100" t="s">
        <v>45</v>
      </c>
      <c r="C1614" s="53" t="n">
        <v>-23807030.1663827</v>
      </c>
      <c r="D1614" s="53" t="n">
        <v>-367008.675569875</v>
      </c>
      <c r="E1614" s="53" t="n">
        <v>1063294010.07077</v>
      </c>
    </row>
    <row r="1615" customFormat="false" ht="12" hidden="false" customHeight="true" outlineLevel="0" collapsed="false">
      <c r="A1615" s="99" t="n">
        <v>37096</v>
      </c>
      <c r="B1615" s="100" t="s">
        <v>45</v>
      </c>
      <c r="C1615" s="53" t="n">
        <v>-22654399.5104119</v>
      </c>
      <c r="D1615" s="53" t="n">
        <v>4817861.88398219</v>
      </c>
      <c r="E1615" s="53" t="n">
        <v>1068733689.99206</v>
      </c>
    </row>
    <row r="1616" customFormat="false" ht="12" hidden="false" customHeight="true" outlineLevel="0" collapsed="false">
      <c r="A1616" s="99" t="n">
        <v>37097</v>
      </c>
      <c r="B1616" s="100" t="s">
        <v>45</v>
      </c>
      <c r="C1616" s="53" t="n">
        <v>-22437421.0079321</v>
      </c>
      <c r="D1616" s="53" t="n">
        <v>-64873.8653438938</v>
      </c>
      <c r="E1616" s="53" t="n">
        <v>1064239085.21193</v>
      </c>
    </row>
    <row r="1617" customFormat="false" ht="12" hidden="false" customHeight="true" outlineLevel="0" collapsed="false">
      <c r="A1617" s="99" t="n">
        <v>37098</v>
      </c>
      <c r="B1617" s="100" t="s">
        <v>45</v>
      </c>
      <c r="C1617" s="53" t="n">
        <v>-23585862.7983968</v>
      </c>
      <c r="D1617" s="53" t="n">
        <v>-500432.055565445</v>
      </c>
      <c r="E1617" s="53" t="n">
        <v>1063527804.46413</v>
      </c>
    </row>
    <row r="1618" customFormat="false" ht="12" hidden="false" customHeight="true" outlineLevel="0" collapsed="false">
      <c r="A1618" s="99" t="n">
        <v>37099</v>
      </c>
      <c r="B1618" s="100" t="s">
        <v>45</v>
      </c>
      <c r="C1618" s="53" t="n">
        <v>-22292341.7896102</v>
      </c>
      <c r="D1618" s="53" t="n">
        <v>1736780.21289399</v>
      </c>
      <c r="E1618" s="53" t="n">
        <v>1064472246.43277</v>
      </c>
    </row>
    <row r="1619" customFormat="false" ht="12" hidden="false" customHeight="true" outlineLevel="0" collapsed="false">
      <c r="A1619" s="99" t="n">
        <v>37102</v>
      </c>
      <c r="B1619" s="100" t="s">
        <v>45</v>
      </c>
      <c r="C1619" s="53" t="n">
        <v>-20284490.4597955</v>
      </c>
      <c r="D1619" s="53" t="n">
        <v>2026042.50930702</v>
      </c>
      <c r="E1619" s="53" t="n">
        <v>1060898979.83957</v>
      </c>
    </row>
    <row r="1620" customFormat="false" ht="12" hidden="false" customHeight="true" outlineLevel="0" collapsed="false">
      <c r="A1620" s="99" t="n">
        <v>37103</v>
      </c>
      <c r="B1620" s="100" t="s">
        <v>45</v>
      </c>
      <c r="C1620" s="53" t="n">
        <v>-22895272.7235775</v>
      </c>
      <c r="D1620" s="53" t="n">
        <v>-19040780.236613</v>
      </c>
      <c r="E1620" s="53" t="n">
        <v>1040629013.43993</v>
      </c>
    </row>
    <row r="1621" customFormat="false" ht="12" hidden="false" customHeight="true" outlineLevel="0" collapsed="false">
      <c r="A1621" s="99" t="n">
        <v>37104</v>
      </c>
      <c r="B1621" s="100" t="s">
        <v>45</v>
      </c>
      <c r="C1621" s="53" t="n">
        <v>-24476679.8899816</v>
      </c>
      <c r="D1621" s="53" t="n">
        <v>-3842809.84728681</v>
      </c>
      <c r="E1621" s="53" t="n">
        <v>1040517665.25274</v>
      </c>
    </row>
    <row r="1622" customFormat="false" ht="12" hidden="false" customHeight="true" outlineLevel="0" collapsed="false">
      <c r="A1622" s="99" t="n">
        <v>37105</v>
      </c>
      <c r="B1622" s="100" t="s">
        <v>45</v>
      </c>
      <c r="C1622" s="53" t="n">
        <v>-25359673.0443329</v>
      </c>
      <c r="D1622" s="53" t="n">
        <v>-3098278.47912907</v>
      </c>
      <c r="E1622" s="53" t="n">
        <v>1033268510.6079</v>
      </c>
    </row>
    <row r="1623" customFormat="false" ht="12" hidden="false" customHeight="true" outlineLevel="0" collapsed="false">
      <c r="A1623" s="99" t="n">
        <v>37106</v>
      </c>
      <c r="B1623" s="100" t="s">
        <v>45</v>
      </c>
      <c r="C1623" s="53" t="n">
        <v>-26105914.044224</v>
      </c>
      <c r="D1623" s="53" t="n">
        <v>-205378.889960149</v>
      </c>
      <c r="E1623" s="53" t="n">
        <v>1030265697.60984</v>
      </c>
    </row>
    <row r="1624" customFormat="false" ht="12" hidden="false" customHeight="true" outlineLevel="0" collapsed="false">
      <c r="A1624" s="99" t="n">
        <v>37109</v>
      </c>
      <c r="B1624" s="100" t="s">
        <v>45</v>
      </c>
      <c r="C1624" s="53" t="n">
        <v>-21779239.6954296</v>
      </c>
      <c r="D1624" s="53" t="n">
        <v>3615320.69326175</v>
      </c>
      <c r="E1624" s="53" t="n">
        <v>1027599725.35554</v>
      </c>
    </row>
    <row r="1625" customFormat="false" ht="12" hidden="false" customHeight="true" outlineLevel="0" collapsed="false">
      <c r="A1625" s="99" t="n">
        <v>37110</v>
      </c>
      <c r="B1625" s="100" t="s">
        <v>45</v>
      </c>
      <c r="C1625" s="53" t="n">
        <v>-22414692.1510497</v>
      </c>
      <c r="D1625" s="53" t="n">
        <v>2633509.75497119</v>
      </c>
      <c r="E1625" s="53" t="n">
        <v>1027896103.09319</v>
      </c>
    </row>
    <row r="1626" customFormat="false" ht="12" hidden="false" customHeight="true" outlineLevel="0" collapsed="false">
      <c r="A1626" s="99" t="n">
        <v>37111</v>
      </c>
      <c r="B1626" s="100" t="s">
        <v>45</v>
      </c>
      <c r="C1626" s="53" t="n">
        <v>-22118803.6625473</v>
      </c>
      <c r="D1626" s="53" t="n">
        <v>-1517810.40134833</v>
      </c>
      <c r="E1626" s="53" t="n">
        <v>1026475307.58504</v>
      </c>
    </row>
    <row r="1627" customFormat="false" ht="12" hidden="false" customHeight="true" outlineLevel="0" collapsed="false">
      <c r="A1627" s="99" t="n">
        <v>37112</v>
      </c>
      <c r="B1627" s="100" t="s">
        <v>45</v>
      </c>
      <c r="C1627" s="53" t="n">
        <v>-22372625.3401609</v>
      </c>
      <c r="D1627" s="53" t="n">
        <v>-2292149.46150012</v>
      </c>
      <c r="E1627" s="53" t="n">
        <v>1019502554.95924</v>
      </c>
    </row>
    <row r="1628" customFormat="false" ht="12" hidden="false" customHeight="true" outlineLevel="0" collapsed="false">
      <c r="A1628" s="99" t="n">
        <v>37113</v>
      </c>
      <c r="B1628" s="100" t="s">
        <v>45</v>
      </c>
      <c r="C1628" s="53" t="n">
        <v>-22819745.939063</v>
      </c>
      <c r="D1628" s="53" t="n">
        <v>-809835.676681506</v>
      </c>
      <c r="E1628" s="53" t="n">
        <v>1015621050.39286</v>
      </c>
    </row>
    <row r="1629" customFormat="false" ht="12" hidden="false" customHeight="true" outlineLevel="0" collapsed="false">
      <c r="A1629" s="99" t="n">
        <v>37116</v>
      </c>
      <c r="B1629" s="100" t="s">
        <v>45</v>
      </c>
      <c r="C1629" s="53" t="n">
        <v>-20996242.3894136</v>
      </c>
      <c r="D1629" s="53" t="n">
        <v>9195305.91956345</v>
      </c>
      <c r="E1629" s="53" t="n">
        <v>1023178776.91692</v>
      </c>
    </row>
    <row r="1630" customFormat="false" ht="12" hidden="false" customHeight="true" outlineLevel="0" collapsed="false">
      <c r="A1630" s="99" t="n">
        <v>37117</v>
      </c>
      <c r="B1630" s="100" t="s">
        <v>45</v>
      </c>
      <c r="C1630" s="53" t="n">
        <v>-23513798.8179828</v>
      </c>
      <c r="D1630" s="53" t="n">
        <v>704180.662380198</v>
      </c>
      <c r="E1630" s="53" t="n">
        <v>1040584733.26288</v>
      </c>
    </row>
    <row r="1631" customFormat="false" ht="12" hidden="false" customHeight="true" outlineLevel="0" collapsed="false">
      <c r="A1631" s="99" t="n">
        <v>37118</v>
      </c>
      <c r="B1631" s="100" t="s">
        <v>45</v>
      </c>
      <c r="C1631" s="53" t="n">
        <v>-25980173.0756483</v>
      </c>
      <c r="D1631" s="53" t="n">
        <v>-5560459.52704132</v>
      </c>
      <c r="E1631" s="53" t="n">
        <v>1008579758.16799</v>
      </c>
    </row>
    <row r="1632" customFormat="false" ht="12" hidden="false" customHeight="true" outlineLevel="0" collapsed="false">
      <c r="A1632" s="99" t="n">
        <v>37119</v>
      </c>
      <c r="B1632" s="100" t="s">
        <v>45</v>
      </c>
      <c r="C1632" s="53" t="n">
        <v>-25322393.7530011</v>
      </c>
      <c r="D1632" s="53" t="n">
        <v>-7178808.10515576</v>
      </c>
      <c r="E1632" s="53" t="n">
        <v>999191708.658411</v>
      </c>
    </row>
    <row r="1633" customFormat="false" ht="12" hidden="false" customHeight="true" outlineLevel="0" collapsed="false">
      <c r="A1633" s="99" t="n">
        <v>37120</v>
      </c>
      <c r="B1633" s="100" t="s">
        <v>45</v>
      </c>
      <c r="C1633" s="53" t="n">
        <v>-25801547.7987555</v>
      </c>
      <c r="D1633" s="53" t="n">
        <v>-2469558.74821964</v>
      </c>
      <c r="E1633" s="53" t="n">
        <v>996179276.835411</v>
      </c>
    </row>
    <row r="1634" customFormat="false" ht="12" hidden="false" customHeight="true" outlineLevel="0" collapsed="false">
      <c r="A1634" s="99" t="n">
        <v>37123</v>
      </c>
      <c r="B1634" s="100" t="s">
        <v>45</v>
      </c>
      <c r="C1634" s="53" t="n">
        <v>-25112321.3166852</v>
      </c>
      <c r="D1634" s="53" t="n">
        <v>-357027.669496716</v>
      </c>
      <c r="E1634" s="53" t="n">
        <v>987127439.499736</v>
      </c>
    </row>
    <row r="1635" customFormat="false" ht="12" hidden="false" customHeight="true" outlineLevel="0" collapsed="false">
      <c r="A1635" s="99" t="n">
        <v>37124</v>
      </c>
      <c r="B1635" s="100" t="s">
        <v>45</v>
      </c>
      <c r="C1635" s="53" t="n">
        <v>-25193540.9578729</v>
      </c>
      <c r="D1635" s="53" t="n">
        <v>10727956.525632</v>
      </c>
      <c r="E1635" s="53" t="n">
        <v>995602697.786181</v>
      </c>
    </row>
    <row r="1636" customFormat="false" ht="12" hidden="false" customHeight="true" outlineLevel="0" collapsed="false">
      <c r="A1636" s="99" t="n">
        <v>37125</v>
      </c>
      <c r="B1636" s="100" t="s">
        <v>45</v>
      </c>
      <c r="C1636" s="53" t="n">
        <v>-23771904.8441547</v>
      </c>
      <c r="D1636" s="53" t="n">
        <v>3939290.39221163</v>
      </c>
      <c r="E1636" s="53" t="n">
        <v>994936555.449278</v>
      </c>
    </row>
    <row r="1637" customFormat="false" ht="12" hidden="false" customHeight="true" outlineLevel="0" collapsed="false">
      <c r="A1637" s="99" t="n">
        <v>37126</v>
      </c>
      <c r="B1637" s="100" t="s">
        <v>45</v>
      </c>
      <c r="C1637" s="53" t="n">
        <v>-21267607.7408549</v>
      </c>
      <c r="D1637" s="53" t="n">
        <v>5645423.07254563</v>
      </c>
      <c r="E1637" s="53" t="n">
        <v>997816662.635429</v>
      </c>
    </row>
    <row r="1638" customFormat="false" ht="12" hidden="false" customHeight="true" outlineLevel="0" collapsed="false">
      <c r="A1638" s="99" t="n">
        <v>37127</v>
      </c>
      <c r="B1638" s="100" t="s">
        <v>45</v>
      </c>
      <c r="C1638" s="53" t="n">
        <v>-20076188.0631652</v>
      </c>
      <c r="D1638" s="53" t="n">
        <v>8072621.6419817</v>
      </c>
      <c r="E1638" s="53" t="n">
        <v>1001505705.79238</v>
      </c>
    </row>
    <row r="1639" customFormat="false" ht="12" hidden="false" customHeight="true" outlineLevel="0" collapsed="false">
      <c r="A1639" s="99" t="n">
        <v>37130</v>
      </c>
      <c r="B1639" s="100" t="s">
        <v>45</v>
      </c>
      <c r="C1639" s="53" t="n">
        <v>-17821655.1133287</v>
      </c>
      <c r="D1639" s="53" t="n">
        <v>10381348.1345276</v>
      </c>
      <c r="E1639" s="53" t="n">
        <v>1003064878.34802</v>
      </c>
    </row>
    <row r="1640" customFormat="false" ht="12" hidden="false" customHeight="true" outlineLevel="0" collapsed="false">
      <c r="A1640" s="99" t="n">
        <v>37131</v>
      </c>
      <c r="B1640" s="100" t="s">
        <v>45</v>
      </c>
      <c r="C1640" s="53" t="n">
        <v>-17460012.4740117</v>
      </c>
      <c r="D1640" s="53" t="n">
        <v>10193210.400787</v>
      </c>
      <c r="E1640" s="53" t="n">
        <v>1012894585.76613</v>
      </c>
    </row>
    <row r="1641" customFormat="false" ht="12" hidden="false" customHeight="true" outlineLevel="0" collapsed="false">
      <c r="A1641" s="99" t="n">
        <v>37132</v>
      </c>
      <c r="B1641" s="100" t="s">
        <v>45</v>
      </c>
      <c r="C1641" s="53" t="n">
        <v>-14184970.0084004</v>
      </c>
      <c r="D1641" s="53" t="n">
        <v>16091716.118372</v>
      </c>
      <c r="E1641" s="53" t="n">
        <v>1026157297.17897</v>
      </c>
    </row>
    <row r="1642" customFormat="false" ht="12" hidden="false" customHeight="true" outlineLevel="0" collapsed="false">
      <c r="A1642" s="99" t="n">
        <v>37133</v>
      </c>
      <c r="B1642" s="100" t="s">
        <v>45</v>
      </c>
      <c r="C1642" s="53" t="n">
        <v>-14960960.5069877</v>
      </c>
      <c r="D1642" s="53" t="n">
        <v>3270469.23118616</v>
      </c>
      <c r="E1642" s="53" t="n">
        <v>1027089833.59246</v>
      </c>
    </row>
    <row r="1643" customFormat="false" ht="12" hidden="false" customHeight="true" outlineLevel="0" collapsed="false">
      <c r="A1643" s="99" t="n">
        <v>37134</v>
      </c>
      <c r="B1643" s="100" t="s">
        <v>45</v>
      </c>
      <c r="C1643" s="53" t="n">
        <v>-15736074.9530423</v>
      </c>
      <c r="D1643" s="53" t="n">
        <v>4078208.96552456</v>
      </c>
      <c r="E1643" s="53" t="n">
        <v>1027616620.74445</v>
      </c>
    </row>
    <row r="1644" customFormat="false" ht="12" hidden="false" customHeight="true" outlineLevel="0" collapsed="false">
      <c r="A1644" s="99" t="n">
        <v>37137</v>
      </c>
      <c r="B1644" s="100" t="s">
        <v>45</v>
      </c>
      <c r="C1644" s="53" t="n">
        <v>0</v>
      </c>
      <c r="D1644" s="53" t="n">
        <v>0</v>
      </c>
      <c r="E1644" s="53" t="n">
        <v>0</v>
      </c>
    </row>
    <row r="1645" customFormat="false" ht="12" hidden="false" customHeight="true" outlineLevel="0" collapsed="false">
      <c r="A1645" s="99" t="n">
        <v>37138</v>
      </c>
      <c r="B1645" s="100" t="s">
        <v>45</v>
      </c>
      <c r="C1645" s="53" t="n">
        <v>-15374707.4127965</v>
      </c>
      <c r="D1645" s="53" t="n">
        <v>6263088.95870932</v>
      </c>
      <c r="E1645" s="53" t="n">
        <v>1025927887.5243</v>
      </c>
    </row>
    <row r="1646" customFormat="false" ht="12" hidden="false" customHeight="true" outlineLevel="0" collapsed="false">
      <c r="A1646" s="99" t="n">
        <v>37139</v>
      </c>
      <c r="B1646" s="100" t="s">
        <v>45</v>
      </c>
      <c r="C1646" s="53" t="n">
        <v>-18170791.183027</v>
      </c>
      <c r="D1646" s="53" t="n">
        <v>-9187631.03958156</v>
      </c>
      <c r="E1646" s="53" t="n">
        <v>1015996158.13567</v>
      </c>
    </row>
    <row r="1647" customFormat="false" ht="12" hidden="false" customHeight="true" outlineLevel="0" collapsed="false">
      <c r="A1647" s="99" t="n">
        <v>37140</v>
      </c>
      <c r="B1647" s="100" t="s">
        <v>45</v>
      </c>
      <c r="C1647" s="53" t="n">
        <v>-17738631.7835313</v>
      </c>
      <c r="D1647" s="53" t="n">
        <v>-4974581.89658249</v>
      </c>
      <c r="E1647" s="53" t="n">
        <v>1025179211.42178</v>
      </c>
    </row>
    <row r="1648" customFormat="false" ht="12" hidden="false" customHeight="true" outlineLevel="0" collapsed="false">
      <c r="A1648" s="99" t="n">
        <v>37141</v>
      </c>
      <c r="B1648" s="100" t="s">
        <v>45</v>
      </c>
      <c r="C1648" s="53" t="n">
        <v>-17770515.2860088</v>
      </c>
      <c r="D1648" s="53" t="n">
        <v>-2358551.13483101</v>
      </c>
      <c r="E1648" s="53" t="n">
        <v>1022849378.769</v>
      </c>
    </row>
    <row r="1649" customFormat="false" ht="12" hidden="false" customHeight="true" outlineLevel="0" collapsed="false">
      <c r="A1649" s="99" t="n">
        <v>37144</v>
      </c>
      <c r="B1649" s="100" t="s">
        <v>45</v>
      </c>
      <c r="C1649" s="53" t="n">
        <v>-17646012.9556028</v>
      </c>
      <c r="D1649" s="53" t="n">
        <v>2442463.92332163</v>
      </c>
      <c r="E1649" s="53" t="n">
        <v>1021048214.1578</v>
      </c>
    </row>
    <row r="1650" customFormat="false" ht="12" hidden="false" customHeight="true" outlineLevel="0" collapsed="false">
      <c r="A1650" s="99" t="n">
        <v>37145</v>
      </c>
      <c r="B1650" s="100" t="s">
        <v>45</v>
      </c>
      <c r="C1650" s="53" t="n">
        <v>0</v>
      </c>
      <c r="D1650" s="53" t="n">
        <v>0</v>
      </c>
      <c r="E1650" s="53" t="n">
        <v>0</v>
      </c>
    </row>
    <row r="1651" customFormat="false" ht="12" hidden="false" customHeight="true" outlineLevel="0" collapsed="false">
      <c r="A1651" s="99" t="n">
        <v>37146</v>
      </c>
      <c r="B1651" s="100" t="s">
        <v>45</v>
      </c>
      <c r="C1651" s="53" t="n">
        <v>-17875996.7856146</v>
      </c>
      <c r="D1651" s="53" t="n">
        <v>1695607.12506116</v>
      </c>
      <c r="E1651" s="53" t="n">
        <v>1021909467.80057</v>
      </c>
    </row>
    <row r="1652" customFormat="false" ht="12" hidden="false" customHeight="true" outlineLevel="0" collapsed="false">
      <c r="A1652" s="99" t="n">
        <v>37147</v>
      </c>
      <c r="B1652" s="100" t="s">
        <v>45</v>
      </c>
      <c r="C1652" s="53" t="n">
        <v>-19412311.0209838</v>
      </c>
      <c r="D1652" s="53" t="n">
        <v>-6154956.92391114</v>
      </c>
      <c r="E1652" s="53" t="n">
        <v>1018242672.5089</v>
      </c>
    </row>
    <row r="1653" customFormat="false" ht="12" hidden="false" customHeight="true" outlineLevel="0" collapsed="false">
      <c r="A1653" s="99" t="n">
        <v>37148</v>
      </c>
      <c r="B1653" s="100" t="s">
        <v>45</v>
      </c>
      <c r="C1653" s="53" t="n">
        <v>-20083563.7232553</v>
      </c>
      <c r="D1653" s="53" t="n">
        <v>-6803558.34905344</v>
      </c>
      <c r="E1653" s="53" t="n">
        <v>1009964244.59819</v>
      </c>
    </row>
    <row r="1654" customFormat="false" ht="12" hidden="false" customHeight="true" outlineLevel="0" collapsed="false">
      <c r="A1654" s="99" t="n">
        <v>37151</v>
      </c>
      <c r="B1654" s="100" t="s">
        <v>45</v>
      </c>
      <c r="C1654" s="53" t="n">
        <v>-34707441.9558162</v>
      </c>
      <c r="D1654" s="53" t="n">
        <v>14095013.7050264</v>
      </c>
      <c r="E1654" s="53" t="n">
        <v>1235066401.97642</v>
      </c>
    </row>
    <row r="1655" customFormat="false" ht="12" hidden="false" customHeight="true" outlineLevel="0" collapsed="false">
      <c r="A1655" s="99" t="n">
        <v>37152</v>
      </c>
      <c r="B1655" s="100" t="s">
        <v>45</v>
      </c>
      <c r="C1655" s="53" t="n">
        <v>-15913238.2536626</v>
      </c>
      <c r="D1655" s="53" t="n">
        <v>7722691.00870545</v>
      </c>
      <c r="E1655" s="53" t="n">
        <v>1015199105.78256</v>
      </c>
    </row>
    <row r="1656" customFormat="false" ht="12" hidden="false" customHeight="true" outlineLevel="0" collapsed="false">
      <c r="A1656" s="99" t="n">
        <v>37153</v>
      </c>
      <c r="B1656" s="100" t="s">
        <v>45</v>
      </c>
      <c r="C1656" s="53" t="n">
        <v>-15975235.1033463</v>
      </c>
      <c r="D1656" s="53" t="n">
        <v>10810627.0708013</v>
      </c>
      <c r="E1656" s="53" t="n">
        <v>1026546154.0504</v>
      </c>
    </row>
    <row r="1657" customFormat="false" ht="12" hidden="false" customHeight="true" outlineLevel="0" collapsed="false">
      <c r="A1657" s="99" t="n">
        <v>37154</v>
      </c>
      <c r="B1657" s="100" t="s">
        <v>45</v>
      </c>
      <c r="C1657" s="53" t="n">
        <v>-15238913.3471136</v>
      </c>
      <c r="D1657" s="53" t="n">
        <v>1480693.11677618</v>
      </c>
      <c r="E1657" s="53" t="n">
        <v>1028223611.3036</v>
      </c>
    </row>
    <row r="1658" customFormat="false" ht="12" hidden="false" customHeight="true" outlineLevel="0" collapsed="false">
      <c r="A1658" s="99" t="n">
        <v>37155</v>
      </c>
      <c r="B1658" s="100" t="s">
        <v>45</v>
      </c>
      <c r="C1658" s="53" t="n">
        <v>-16525411.3436152</v>
      </c>
      <c r="D1658" s="53" t="n">
        <v>-4897693.14230829</v>
      </c>
      <c r="E1658" s="53" t="n">
        <v>1025558746.13385</v>
      </c>
    </row>
    <row r="1659" customFormat="false" ht="12" hidden="false" customHeight="true" outlineLevel="0" collapsed="false">
      <c r="A1659" s="99" t="n">
        <v>37158</v>
      </c>
      <c r="B1659" s="100" t="s">
        <v>45</v>
      </c>
      <c r="C1659" s="53" t="n">
        <v>-14043229.1903306</v>
      </c>
      <c r="D1659" s="53" t="n">
        <v>8861424.71932448</v>
      </c>
      <c r="E1659" s="53" t="n">
        <v>1039982760.46881</v>
      </c>
    </row>
    <row r="1660" customFormat="false" ht="12" hidden="false" customHeight="true" outlineLevel="0" collapsed="false">
      <c r="A1660" s="99" t="n">
        <v>37159</v>
      </c>
      <c r="B1660" s="100" t="s">
        <v>45</v>
      </c>
      <c r="C1660" s="53" t="n">
        <v>-12875367.0280215</v>
      </c>
      <c r="D1660" s="53" t="n">
        <v>-3709008.00946617</v>
      </c>
      <c r="E1660" s="53" t="n">
        <v>1029412142.60757</v>
      </c>
    </row>
    <row r="1661" customFormat="false" ht="12" hidden="false" customHeight="true" outlineLevel="0" collapsed="false">
      <c r="A1661" s="99" t="n">
        <v>37160</v>
      </c>
      <c r="B1661" s="100" t="s">
        <v>45</v>
      </c>
      <c r="C1661" s="53" t="n">
        <v>-12698764.5064185</v>
      </c>
      <c r="D1661" s="53" t="n">
        <v>1196992.66833208</v>
      </c>
      <c r="E1661" s="53" t="n">
        <v>1060723394.42304</v>
      </c>
    </row>
    <row r="1662" customFormat="false" ht="12" hidden="false" customHeight="true" outlineLevel="0" collapsed="false">
      <c r="A1662" s="99" t="n">
        <v>37161</v>
      </c>
      <c r="B1662" s="100" t="s">
        <v>45</v>
      </c>
      <c r="C1662" s="53" t="n">
        <v>-12411403.1200152</v>
      </c>
      <c r="D1662" s="53" t="n">
        <v>-8046003.83074496</v>
      </c>
      <c r="E1662" s="53" t="n">
        <v>1086581300.84818</v>
      </c>
    </row>
    <row r="1663" customFormat="false" ht="12" hidden="false" customHeight="true" outlineLevel="0" collapsed="false">
      <c r="A1663" s="99" t="n">
        <v>37162</v>
      </c>
      <c r="B1663" s="100" t="s">
        <v>45</v>
      </c>
      <c r="C1663" s="53" t="n">
        <v>-11635669.9073394</v>
      </c>
      <c r="D1663" s="53" t="n">
        <v>-1721760.48784938</v>
      </c>
      <c r="E1663" s="53" t="n">
        <v>1086591171.36601</v>
      </c>
    </row>
    <row r="1664" customFormat="false" ht="12" hidden="false" customHeight="true" outlineLevel="0" collapsed="false">
      <c r="A1664" s="99" t="n">
        <v>37165</v>
      </c>
      <c r="B1664" s="100" t="s">
        <v>45</v>
      </c>
      <c r="C1664" s="53" t="n">
        <v>-9490169.92090862</v>
      </c>
      <c r="D1664" s="53" t="n">
        <v>5382974.12808428</v>
      </c>
      <c r="E1664" s="53" t="n">
        <v>1092234690.24421</v>
      </c>
    </row>
    <row r="1665" customFormat="false" ht="12" hidden="false" customHeight="true" outlineLevel="0" collapsed="false">
      <c r="A1665" s="99" t="n">
        <v>37166</v>
      </c>
      <c r="B1665" s="100" t="s">
        <v>45</v>
      </c>
      <c r="C1665" s="53" t="n">
        <v>-10020544.3461118</v>
      </c>
      <c r="D1665" s="53" t="n">
        <v>1998938.98525005</v>
      </c>
      <c r="E1665" s="53" t="n">
        <v>1096349929.01882</v>
      </c>
    </row>
    <row r="1666" customFormat="false" ht="12" hidden="false" customHeight="true" outlineLevel="0" collapsed="false">
      <c r="A1666" s="99" t="n">
        <v>37167</v>
      </c>
      <c r="B1666" s="100" t="s">
        <v>45</v>
      </c>
      <c r="C1666" s="53" t="n">
        <v>-11396059.5613703</v>
      </c>
      <c r="D1666" s="53" t="n">
        <v>-6233883.57471548</v>
      </c>
      <c r="E1666" s="53" t="n">
        <v>1090845604.55086</v>
      </c>
    </row>
    <row r="1667" customFormat="false" ht="12" hidden="false" customHeight="true" outlineLevel="0" collapsed="false">
      <c r="A1667" s="99" t="n">
        <v>37168</v>
      </c>
      <c r="B1667" s="100" t="s">
        <v>45</v>
      </c>
      <c r="C1667" s="53" t="n">
        <v>-11383562.8964751</v>
      </c>
      <c r="D1667" s="53" t="n">
        <v>-2397116.32883405</v>
      </c>
      <c r="E1667" s="53" t="n">
        <v>1097355946.11974</v>
      </c>
    </row>
    <row r="1668" customFormat="false" ht="12" hidden="false" customHeight="true" outlineLevel="0" collapsed="false">
      <c r="A1668" s="99" t="n">
        <v>37169</v>
      </c>
      <c r="B1668" s="100" t="s">
        <v>45</v>
      </c>
      <c r="C1668" s="53" t="n">
        <v>-11264513.3409374</v>
      </c>
      <c r="D1668" s="53" t="n">
        <v>6844982.94574641</v>
      </c>
      <c r="E1668" s="53" t="n">
        <v>1102761068.71145</v>
      </c>
    </row>
    <row r="1669" customFormat="false" ht="12" hidden="false" customHeight="true" outlineLevel="0" collapsed="false">
      <c r="A1669" s="99" t="n">
        <v>37172</v>
      </c>
      <c r="B1669" s="100" t="s">
        <v>45</v>
      </c>
      <c r="C1669" s="53" t="n">
        <v>-11221322.8764881</v>
      </c>
      <c r="D1669" s="53" t="n">
        <v>-215184.343342926</v>
      </c>
      <c r="E1669" s="53" t="n">
        <v>1104371877.21381</v>
      </c>
    </row>
    <row r="1670" customFormat="false" ht="12" hidden="false" customHeight="true" outlineLevel="0" collapsed="false">
      <c r="A1670" s="99" t="n">
        <v>37173</v>
      </c>
      <c r="B1670" s="100" t="s">
        <v>45</v>
      </c>
      <c r="C1670" s="53" t="n">
        <v>-11891030.8855639</v>
      </c>
      <c r="D1670" s="53" t="n">
        <v>-2893180.17600071</v>
      </c>
      <c r="E1670" s="53" t="n">
        <v>1100091320.4117</v>
      </c>
    </row>
    <row r="1671" customFormat="false" ht="12" hidden="false" customHeight="true" outlineLevel="0" collapsed="false">
      <c r="A1671" s="99" t="n">
        <v>37174</v>
      </c>
      <c r="B1671" s="100" t="s">
        <v>45</v>
      </c>
      <c r="C1671" s="53" t="n">
        <v>-13042245.9990517</v>
      </c>
      <c r="D1671" s="53" t="n">
        <v>-2205414.05176069</v>
      </c>
      <c r="E1671" s="53" t="n">
        <v>1097359524.65355</v>
      </c>
    </row>
    <row r="1672" customFormat="false" ht="12" hidden="false" customHeight="true" outlineLevel="0" collapsed="false">
      <c r="A1672" s="99" t="n">
        <v>37175</v>
      </c>
      <c r="B1672" s="100" t="s">
        <v>45</v>
      </c>
      <c r="C1672" s="53" t="n">
        <v>-13464932.5837907</v>
      </c>
      <c r="D1672" s="53" t="n">
        <v>-3900126.76492293</v>
      </c>
      <c r="E1672" s="53" t="n">
        <v>1090499709.19631</v>
      </c>
    </row>
    <row r="1673" customFormat="false" ht="12" hidden="false" customHeight="true" outlineLevel="0" collapsed="false">
      <c r="A1673" s="99" t="n">
        <v>37176</v>
      </c>
      <c r="B1673" s="100" t="s">
        <v>45</v>
      </c>
      <c r="C1673" s="53" t="n">
        <v>-14348177.5942309</v>
      </c>
      <c r="D1673" s="53" t="n">
        <v>-1863295.02737335</v>
      </c>
      <c r="E1673" s="53" t="n">
        <v>1089918905.63989</v>
      </c>
    </row>
    <row r="1674" customFormat="false" ht="12" hidden="false" customHeight="true" outlineLevel="0" collapsed="false">
      <c r="A1674" s="99" t="n">
        <v>37179</v>
      </c>
      <c r="B1674" s="100" t="s">
        <v>45</v>
      </c>
      <c r="C1674" s="53" t="n">
        <v>-14202339.0996603</v>
      </c>
      <c r="D1674" s="53" t="n">
        <v>3650881.00806749</v>
      </c>
      <c r="E1674" s="53" t="n">
        <v>1094935544.23942</v>
      </c>
    </row>
    <row r="1675" customFormat="false" ht="12" hidden="false" customHeight="true" outlineLevel="0" collapsed="false">
      <c r="A1675" s="99" t="n">
        <v>37180</v>
      </c>
      <c r="B1675" s="100" t="s">
        <v>45</v>
      </c>
      <c r="C1675" s="53" t="n">
        <v>-16203301.2747688</v>
      </c>
      <c r="D1675" s="53" t="n">
        <v>-5485639.28806806</v>
      </c>
      <c r="E1675" s="53" t="n">
        <v>1089814592.31894</v>
      </c>
    </row>
    <row r="1676" customFormat="false" ht="12" hidden="false" customHeight="true" outlineLevel="0" collapsed="false">
      <c r="A1676" s="99" t="n">
        <v>37181</v>
      </c>
      <c r="B1676" s="100" t="s">
        <v>45</v>
      </c>
      <c r="C1676" s="53" t="n">
        <v>-15925155.8481073</v>
      </c>
      <c r="D1676" s="53" t="n">
        <v>-2382161.23881152</v>
      </c>
      <c r="E1676" s="53" t="n">
        <v>1087158489.58594</v>
      </c>
    </row>
    <row r="1677" customFormat="false" ht="12" hidden="false" customHeight="true" outlineLevel="0" collapsed="false">
      <c r="A1677" s="99" t="n">
        <v>37182</v>
      </c>
      <c r="B1677" s="100" t="s">
        <v>45</v>
      </c>
      <c r="C1677" s="53" t="n">
        <v>-10738286.9997277</v>
      </c>
      <c r="D1677" s="53" t="n">
        <v>-296193.295605595</v>
      </c>
      <c r="E1677" s="53" t="n">
        <v>1088646637.07531</v>
      </c>
    </row>
    <row r="1678" customFormat="false" ht="12" hidden="false" customHeight="true" outlineLevel="0" collapsed="false">
      <c r="A1678" s="99" t="n">
        <v>37183</v>
      </c>
      <c r="B1678" s="100" t="s">
        <v>45</v>
      </c>
      <c r="C1678" s="53" t="n">
        <v>-10944188.5572161</v>
      </c>
      <c r="D1678" s="53" t="n">
        <v>-5206205.74465704</v>
      </c>
      <c r="E1678" s="53" t="n">
        <v>1080086483.6073</v>
      </c>
    </row>
    <row r="1679" customFormat="false" ht="12" hidden="false" customHeight="true" outlineLevel="0" collapsed="false">
      <c r="A1679" s="99" t="n">
        <v>37186</v>
      </c>
      <c r="B1679" s="100" t="s">
        <v>45</v>
      </c>
      <c r="C1679" s="53" t="n">
        <v>-11563923.3179067</v>
      </c>
      <c r="D1679" s="53" t="n">
        <v>-2288073.66742734</v>
      </c>
      <c r="E1679" s="53" t="n">
        <v>1079781384.95084</v>
      </c>
    </row>
    <row r="1680" customFormat="false" ht="12" hidden="false" customHeight="true" outlineLevel="0" collapsed="false">
      <c r="A1680" s="99" t="n">
        <v>37187</v>
      </c>
      <c r="B1680" s="100" t="s">
        <v>45</v>
      </c>
      <c r="C1680" s="53" t="n">
        <v>-11519169.6981526</v>
      </c>
      <c r="D1680" s="53" t="n">
        <v>-1793920.40694655</v>
      </c>
      <c r="E1680" s="53" t="n">
        <v>1077876862.97733</v>
      </c>
    </row>
    <row r="1681" customFormat="false" ht="12" hidden="false" customHeight="true" outlineLevel="0" collapsed="false">
      <c r="A1681" s="99" t="n">
        <v>37188</v>
      </c>
      <c r="B1681" s="100" t="s">
        <v>45</v>
      </c>
      <c r="C1681" s="53" t="n">
        <v>-10460496.5416694</v>
      </c>
      <c r="D1681" s="53" t="n">
        <v>-7376085.1408478</v>
      </c>
      <c r="E1681" s="53" t="n">
        <v>1071882585.69797</v>
      </c>
    </row>
    <row r="1682" customFormat="false" ht="12" hidden="false" customHeight="true" outlineLevel="0" collapsed="false">
      <c r="A1682" s="99" t="n">
        <v>37189</v>
      </c>
      <c r="B1682" s="100" t="s">
        <v>45</v>
      </c>
      <c r="C1682" s="53" t="n">
        <v>-8652602.1058622</v>
      </c>
      <c r="D1682" s="53" t="n">
        <v>-1806552.88636785</v>
      </c>
      <c r="E1682" s="53" t="n">
        <v>1072607784.94724</v>
      </c>
    </row>
    <row r="1683" customFormat="false" ht="12" hidden="false" customHeight="true" outlineLevel="0" collapsed="false">
      <c r="A1683" s="99" t="n">
        <v>37190</v>
      </c>
      <c r="B1683" s="100" t="s">
        <v>45</v>
      </c>
      <c r="C1683" s="53" t="n">
        <v>-8833365.22430059</v>
      </c>
      <c r="D1683" s="53" t="n">
        <v>-8724798.55215565</v>
      </c>
      <c r="E1683" s="53" t="n">
        <v>1061651018.6192</v>
      </c>
    </row>
    <row r="1684" customFormat="false" ht="12" hidden="false" customHeight="true" outlineLevel="0" collapsed="false">
      <c r="A1684" s="99" t="n">
        <v>37193</v>
      </c>
      <c r="B1684" s="100" t="s">
        <v>45</v>
      </c>
      <c r="C1684" s="53" t="n">
        <v>-9304195.18425166</v>
      </c>
      <c r="D1684" s="53" t="n">
        <v>17829748.5847478</v>
      </c>
      <c r="E1684" s="53" t="n">
        <v>1080411376.96324</v>
      </c>
    </row>
    <row r="1685" customFormat="false" ht="12" hidden="false" customHeight="true" outlineLevel="0" collapsed="false">
      <c r="A1685" s="99" t="n">
        <v>37194</v>
      </c>
      <c r="B1685" s="100" t="s">
        <v>45</v>
      </c>
      <c r="C1685" s="53" t="n">
        <v>-7933664.70610734</v>
      </c>
      <c r="D1685" s="53" t="n">
        <v>6881735.55329393</v>
      </c>
      <c r="E1685" s="53" t="n">
        <v>1089930469.57225</v>
      </c>
    </row>
    <row r="1686" customFormat="false" ht="12" hidden="false" customHeight="true" outlineLevel="0" collapsed="false">
      <c r="A1686" s="99" t="n">
        <v>37195</v>
      </c>
      <c r="B1686" s="100" t="s">
        <v>45</v>
      </c>
      <c r="C1686" s="53" t="n">
        <v>-7741625.29674351</v>
      </c>
      <c r="D1686" s="53" t="n">
        <v>-2837791.8718409</v>
      </c>
      <c r="E1686" s="53" t="n">
        <v>1098738482.3935</v>
      </c>
    </row>
    <row r="1687" customFormat="false" ht="12" hidden="false" customHeight="true" outlineLevel="0" collapsed="false">
      <c r="A1687" s="99" t="n">
        <v>37196</v>
      </c>
      <c r="B1687" s="100" t="s">
        <v>45</v>
      </c>
      <c r="C1687" s="53" t="n">
        <v>-7179846.40711117</v>
      </c>
      <c r="D1687" s="53" t="n">
        <v>-696340.020210143</v>
      </c>
      <c r="E1687" s="53" t="n">
        <v>1100963516.83281</v>
      </c>
    </row>
    <row r="1688" customFormat="false" ht="12" hidden="false" customHeight="true" outlineLevel="0" collapsed="false">
      <c r="A1688" s="99" t="n">
        <v>37197</v>
      </c>
      <c r="B1688" s="100" t="s">
        <v>45</v>
      </c>
      <c r="C1688" s="53" t="n">
        <v>-7065702.00991775</v>
      </c>
      <c r="D1688" s="53" t="n">
        <v>2702661.9378474</v>
      </c>
      <c r="E1688" s="53" t="n">
        <v>1101319866.25023</v>
      </c>
    </row>
    <row r="1689" customFormat="false" ht="12" hidden="false" customHeight="true" outlineLevel="0" collapsed="false">
      <c r="A1689" s="99" t="n">
        <v>37200</v>
      </c>
      <c r="B1689" s="100" t="s">
        <v>45</v>
      </c>
      <c r="C1689" s="53" t="n">
        <v>-7428858.09775408</v>
      </c>
      <c r="D1689" s="53" t="n">
        <v>11698890.3975665</v>
      </c>
      <c r="E1689" s="53" t="n">
        <v>1114237027.02209</v>
      </c>
    </row>
    <row r="1690" customFormat="false" ht="12" hidden="false" customHeight="true" outlineLevel="0" collapsed="false">
      <c r="A1690" s="99" t="n">
        <v>37201</v>
      </c>
      <c r="B1690" s="100" t="s">
        <v>45</v>
      </c>
      <c r="C1690" s="53" t="n">
        <v>-6578869.01030931</v>
      </c>
      <c r="D1690" s="53" t="n">
        <v>-1062234.95970787</v>
      </c>
      <c r="E1690" s="53" t="n">
        <v>1117007808.45653</v>
      </c>
    </row>
    <row r="1691" customFormat="false" ht="12" hidden="false" customHeight="true" outlineLevel="0" collapsed="false">
      <c r="A1691" s="99" t="n">
        <v>37202</v>
      </c>
      <c r="B1691" s="100" t="s">
        <v>45</v>
      </c>
      <c r="C1691" s="53" t="n">
        <v>-7317612.90668265</v>
      </c>
      <c r="D1691" s="53" t="n">
        <v>-179300.357777417</v>
      </c>
      <c r="E1691" s="53" t="n">
        <v>1119771930.09035</v>
      </c>
    </row>
    <row r="1692" customFormat="false" ht="12" hidden="false" customHeight="true" outlineLevel="0" collapsed="false">
      <c r="A1692" s="99" t="n">
        <v>37203</v>
      </c>
      <c r="B1692" s="100" t="s">
        <v>45</v>
      </c>
      <c r="C1692" s="53" t="n">
        <v>-8177548.92223436</v>
      </c>
      <c r="D1692" s="53" t="n">
        <v>-8144413.0609952</v>
      </c>
      <c r="E1692" s="53" t="n">
        <v>1108531690.59859</v>
      </c>
    </row>
    <row r="1693" customFormat="false" ht="12" hidden="false" customHeight="true" outlineLevel="0" collapsed="false">
      <c r="A1693" s="99" t="n">
        <v>37204</v>
      </c>
      <c r="B1693" s="100" t="s">
        <v>45</v>
      </c>
      <c r="C1693" s="53" t="n">
        <v>-8226751.50858159</v>
      </c>
      <c r="D1693" s="53" t="n">
        <v>-1606523.0405129</v>
      </c>
      <c r="E1693" s="53" t="n">
        <v>1106231083.37239</v>
      </c>
    </row>
    <row r="1694" customFormat="false" ht="12" hidden="false" customHeight="true" outlineLevel="0" collapsed="false">
      <c r="A1694" s="99" t="n">
        <v>37207</v>
      </c>
      <c r="B1694" s="100" t="s">
        <v>45</v>
      </c>
      <c r="C1694" s="53" t="n">
        <v>-7751279.42956746</v>
      </c>
      <c r="D1694" s="53" t="n">
        <v>3692634.88753333</v>
      </c>
      <c r="E1694" s="53" t="n">
        <v>1109983917.10457</v>
      </c>
    </row>
    <row r="1695" customFormat="false" ht="12" hidden="false" customHeight="true" outlineLevel="0" collapsed="false">
      <c r="A1695" s="99" t="n">
        <v>37208</v>
      </c>
      <c r="B1695" s="100" t="s">
        <v>45</v>
      </c>
      <c r="C1695" s="53" t="n">
        <v>-8117543.18080305</v>
      </c>
      <c r="D1695" s="53" t="n">
        <v>5529416.11633214</v>
      </c>
      <c r="E1695" s="53" t="n">
        <v>1113820602.22718</v>
      </c>
    </row>
    <row r="1696" customFormat="false" ht="12" hidden="false" customHeight="true" outlineLevel="0" collapsed="false">
      <c r="A1696" s="99" t="n">
        <v>37209</v>
      </c>
      <c r="B1696" s="100" t="s">
        <v>45</v>
      </c>
      <c r="C1696" s="53" t="n">
        <v>-8501015.84657865</v>
      </c>
      <c r="D1696" s="53" t="n">
        <v>2371137.88083524</v>
      </c>
      <c r="E1696" s="53" t="n">
        <v>1112232567.95939</v>
      </c>
    </row>
    <row r="1697" customFormat="false" ht="12" hidden="false" customHeight="true" outlineLevel="0" collapsed="false">
      <c r="A1697" s="99" t="n">
        <v>37210</v>
      </c>
      <c r="B1697" s="100" t="s">
        <v>45</v>
      </c>
      <c r="C1697" s="53" t="n">
        <v>-8247826.41273837</v>
      </c>
      <c r="D1697" s="53" t="n">
        <v>8154824.25795035</v>
      </c>
      <c r="E1697" s="53" t="n">
        <v>1112972793.86489</v>
      </c>
    </row>
    <row r="1698" customFormat="false" ht="12" hidden="false" customHeight="true" outlineLevel="0" collapsed="false">
      <c r="A1698" s="99" t="n">
        <v>37211</v>
      </c>
      <c r="B1698" s="100" t="s">
        <v>45</v>
      </c>
      <c r="C1698" s="53" t="n">
        <v>-8778392.3984663</v>
      </c>
      <c r="D1698" s="53" t="n">
        <v>4313271.20430543</v>
      </c>
      <c r="E1698" s="53" t="n">
        <v>1113741278.06347</v>
      </c>
    </row>
    <row r="1699" customFormat="false" ht="12" hidden="false" customHeight="true" outlineLevel="0" collapsed="false">
      <c r="A1699" s="99" t="n">
        <v>37214</v>
      </c>
      <c r="B1699" s="100" t="s">
        <v>45</v>
      </c>
      <c r="C1699" s="53" t="n">
        <v>-9734117.31859964</v>
      </c>
      <c r="D1699" s="53" t="n">
        <v>403347.807684577</v>
      </c>
      <c r="E1699" s="53" t="n">
        <v>1117908052.1479</v>
      </c>
    </row>
    <row r="1700" customFormat="false" ht="12" hidden="false" customHeight="true" outlineLevel="0" collapsed="false">
      <c r="A1700" s="99" t="n">
        <v>37215</v>
      </c>
      <c r="B1700" s="100" t="s">
        <v>45</v>
      </c>
      <c r="C1700" s="53" t="n">
        <v>-9633776.04191594</v>
      </c>
      <c r="D1700" s="53" t="n">
        <v>-2416067.95970306</v>
      </c>
      <c r="E1700" s="53" t="n">
        <v>1114210602.39658</v>
      </c>
    </row>
    <row r="1701" customFormat="false" ht="12" hidden="false" customHeight="true" outlineLevel="0" collapsed="false">
      <c r="A1701" s="99" t="n">
        <v>37216</v>
      </c>
      <c r="B1701" s="100" t="s">
        <v>45</v>
      </c>
      <c r="C1701" s="53" t="n">
        <v>-9345681.41662409</v>
      </c>
      <c r="D1701" s="53" t="n">
        <v>-71517.5757919456</v>
      </c>
      <c r="E1701" s="53" t="n">
        <v>1110246744.77542</v>
      </c>
    </row>
    <row r="1702" customFormat="false" ht="12" hidden="false" customHeight="true" outlineLevel="0" collapsed="false">
      <c r="A1702" s="99" t="n">
        <v>37217</v>
      </c>
      <c r="B1702" s="100" t="s">
        <v>45</v>
      </c>
      <c r="C1702" s="53" t="n">
        <v>-9408515.78779803</v>
      </c>
      <c r="D1702" s="53" t="n">
        <v>-71517.5757919456</v>
      </c>
      <c r="E1702" s="53" t="n">
        <v>1110246744.77542</v>
      </c>
    </row>
    <row r="1703" customFormat="false" ht="12" hidden="false" customHeight="true" outlineLevel="0" collapsed="false">
      <c r="A1703" s="99" t="n">
        <v>37218</v>
      </c>
      <c r="B1703" s="100" t="s">
        <v>45</v>
      </c>
      <c r="C1703" s="53" t="n">
        <v>-9404731.32197899</v>
      </c>
      <c r="D1703" s="53" t="n">
        <v>-71517.5757919456</v>
      </c>
      <c r="E1703" s="53" t="n">
        <v>1110246744.77542</v>
      </c>
    </row>
    <row r="1704" customFormat="false" ht="12" hidden="false" customHeight="true" outlineLevel="0" collapsed="false">
      <c r="A1704" s="99" t="n">
        <v>37221</v>
      </c>
      <c r="B1704" s="100" t="s">
        <v>45</v>
      </c>
      <c r="C1704" s="53" t="n">
        <v>-8890533.02688526</v>
      </c>
      <c r="D1704" s="53" t="n">
        <v>6831181.3149519</v>
      </c>
      <c r="E1704" s="53" t="n">
        <v>1117667094.2667</v>
      </c>
    </row>
    <row r="1705" customFormat="false" ht="12" hidden="false" customHeight="true" outlineLevel="0" collapsed="false">
      <c r="A1705" s="99" t="n">
        <v>37222</v>
      </c>
      <c r="B1705" s="100" t="s">
        <v>45</v>
      </c>
      <c r="C1705" s="53" t="n">
        <v>-8487826.38285226</v>
      </c>
      <c r="D1705" s="53" t="n">
        <v>4697208.5040692</v>
      </c>
      <c r="E1705" s="53" t="n">
        <v>1126096610.78315</v>
      </c>
    </row>
    <row r="1706" customFormat="false" ht="12" hidden="false" customHeight="true" outlineLevel="0" collapsed="false">
      <c r="A1706" s="99" t="n">
        <v>37223</v>
      </c>
      <c r="B1706" s="100" t="s">
        <v>45</v>
      </c>
      <c r="C1706" s="53" t="n">
        <v>-9222938.37862406</v>
      </c>
      <c r="D1706" s="53" t="n">
        <v>-5559242.59109679</v>
      </c>
      <c r="E1706" s="53" t="n">
        <v>1119652429.4756</v>
      </c>
    </row>
    <row r="1707" customFormat="false" ht="12" hidden="false" customHeight="true" outlineLevel="0" collapsed="false">
      <c r="A1707" s="99" t="n">
        <v>37224</v>
      </c>
      <c r="B1707" s="100" t="s">
        <v>45</v>
      </c>
      <c r="C1707" s="53" t="n">
        <v>-7688075.7289122</v>
      </c>
      <c r="D1707" s="53" t="n">
        <v>13176959.5951827</v>
      </c>
      <c r="E1707" s="53" t="n">
        <v>1140643391.44554</v>
      </c>
    </row>
    <row r="1708" customFormat="false" ht="12" hidden="false" customHeight="true" outlineLevel="0" collapsed="false">
      <c r="A1708" s="99" t="n">
        <v>37225</v>
      </c>
      <c r="B1708" s="100" t="s">
        <v>45</v>
      </c>
      <c r="C1708" s="53" t="n">
        <v>-7885592.8455133</v>
      </c>
      <c r="D1708" s="53" t="n">
        <v>9807028.42469034</v>
      </c>
      <c r="E1708" s="53" t="n">
        <v>1159849330.4083</v>
      </c>
    </row>
    <row r="1709" customFormat="false" ht="12" hidden="false" customHeight="true" outlineLevel="0" collapsed="false">
      <c r="A1709" s="99" t="n">
        <v>37228</v>
      </c>
      <c r="B1709" s="100" t="s">
        <v>45</v>
      </c>
      <c r="C1709" s="53" t="n">
        <v>-6297419.61672655</v>
      </c>
      <c r="D1709" s="53" t="n">
        <v>19595987.103136</v>
      </c>
      <c r="E1709" s="53" t="n">
        <v>1078479867.48639</v>
      </c>
    </row>
    <row r="1710" customFormat="false" ht="12" hidden="false" customHeight="true" outlineLevel="0" collapsed="false">
      <c r="A1710" s="99" t="n">
        <v>37229</v>
      </c>
      <c r="B1710" s="100" t="s">
        <v>45</v>
      </c>
      <c r="C1710" s="53" t="n">
        <v>-6289288.05313033</v>
      </c>
      <c r="D1710" s="53" t="n">
        <v>3804210.97887791</v>
      </c>
      <c r="E1710" s="53" t="n">
        <v>1086216505.31918</v>
      </c>
    </row>
    <row r="1711" customFormat="false" ht="12" hidden="false" customHeight="true" outlineLevel="0" collapsed="false">
      <c r="A1711" s="99" t="n">
        <v>37230</v>
      </c>
      <c r="B1711" s="100" t="s">
        <v>45</v>
      </c>
      <c r="C1711" s="53" t="n">
        <v>-6090544.10254347</v>
      </c>
      <c r="D1711" s="53" t="n">
        <v>7061367.90285815</v>
      </c>
      <c r="E1711" s="53" t="n">
        <v>1085966534.10056</v>
      </c>
    </row>
    <row r="1712" customFormat="false" ht="12" hidden="false" customHeight="true" outlineLevel="0" collapsed="false">
      <c r="A1712" s="99" t="n">
        <v>37231</v>
      </c>
      <c r="B1712" s="100" t="s">
        <v>45</v>
      </c>
      <c r="C1712" s="53" t="n">
        <v>-6082386.0974723</v>
      </c>
      <c r="D1712" s="53" t="n">
        <v>-835103.827810516</v>
      </c>
      <c r="E1712" s="53" t="n">
        <v>1081609287.17063</v>
      </c>
    </row>
    <row r="1713" customFormat="false" ht="12" hidden="false" customHeight="true" outlineLevel="0" collapsed="false">
      <c r="A1713" s="99" t="n">
        <v>37232</v>
      </c>
      <c r="B1713" s="100" t="s">
        <v>45</v>
      </c>
      <c r="C1713" s="53" t="n">
        <v>-6080662.34006194</v>
      </c>
      <c r="D1713" s="53" t="n">
        <v>-31719.9846204933</v>
      </c>
      <c r="E1713" s="53" t="n">
        <v>1081445591.94257</v>
      </c>
    </row>
    <row r="1714" customFormat="false" ht="12" hidden="false" customHeight="true" outlineLevel="0" collapsed="false">
      <c r="A1714" s="99" t="n">
        <v>37235</v>
      </c>
      <c r="B1714" s="100" t="s">
        <v>45</v>
      </c>
      <c r="C1714" s="53" t="n">
        <v>-31050005.6046643</v>
      </c>
      <c r="D1714" s="53" t="n">
        <v>382366.147687783</v>
      </c>
      <c r="E1714" s="53" t="n">
        <v>1411181402.99513</v>
      </c>
    </row>
    <row r="1715" customFormat="false" ht="12" hidden="false" customHeight="true" outlineLevel="0" collapsed="false">
      <c r="A1715" s="99" t="n">
        <v>37236</v>
      </c>
      <c r="B1715" s="100" t="s">
        <v>45</v>
      </c>
      <c r="C1715" s="53" t="n">
        <v>-31325023.4703069</v>
      </c>
      <c r="D1715" s="53" t="n">
        <v>119069.870416215</v>
      </c>
      <c r="E1715" s="53" t="n">
        <v>1421959245.12668</v>
      </c>
    </row>
    <row r="1716" customFormat="false" ht="12" hidden="false" customHeight="true" outlineLevel="0" collapsed="false">
      <c r="A1716" s="99" t="n">
        <v>37237</v>
      </c>
      <c r="B1716" s="100" t="s">
        <v>45</v>
      </c>
      <c r="C1716" s="53" t="n">
        <v>-29249673.4402412</v>
      </c>
      <c r="D1716" s="53" t="n">
        <v>126424.407533148</v>
      </c>
      <c r="E1716" s="53" t="n">
        <v>1396318198.42638</v>
      </c>
    </row>
    <row r="1717" customFormat="false" ht="12" hidden="false" customHeight="true" outlineLevel="0" collapsed="false">
      <c r="A1717" s="99" t="n">
        <v>37238</v>
      </c>
      <c r="B1717" s="100" t="s">
        <v>45</v>
      </c>
      <c r="C1717" s="53" t="n">
        <v>-29204185.1791924</v>
      </c>
      <c r="D1717" s="53" t="n">
        <v>-97883.8929234459</v>
      </c>
      <c r="E1717" s="53" t="n">
        <v>1428294348.96378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400"/>
  <sheetViews>
    <sheetView showFormulas="false" showGridLines="true" showRowColHeaders="true" showZeros="true" rightToLeft="false" tabSelected="true" showOutlineSymbols="true" defaultGridColor="true" view="normal" topLeftCell="A4" colorId="64" zoomScale="75" zoomScaleNormal="75" zoomScalePageLayoutView="100" workbookViewId="0">
      <selection pane="topLeft" activeCell="I7" activeCellId="0" sqref="I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102" width="14.56"/>
    <col collapsed="false" customWidth="true" hidden="false" outlineLevel="0" max="3" min="3" style="102" width="13.56"/>
    <col collapsed="false" customWidth="true" hidden="false" outlineLevel="0" max="4" min="4" style="102" width="15.41"/>
    <col collapsed="false" customWidth="true" hidden="false" outlineLevel="0" max="5" min="5" style="102" width="24.85"/>
    <col collapsed="false" customWidth="true" hidden="false" outlineLevel="0" max="6" min="6" style="0" width="15.13"/>
    <col collapsed="false" customWidth="true" hidden="false" outlineLevel="0" max="11" min="7" style="0" width="13.99"/>
    <col collapsed="false" customWidth="true" hidden="false" outlineLevel="0" max="13" min="13" style="0" width="5.99"/>
    <col collapsed="false" customWidth="true" hidden="false" outlineLevel="0" max="14" min="14" style="0" width="14.14"/>
    <col collapsed="false" customWidth="true" hidden="false" outlineLevel="0" max="15" min="15" style="0" width="14.99"/>
    <col collapsed="false" customWidth="true" hidden="false" outlineLevel="0" max="16" min="16" style="0" width="14.28"/>
    <col collapsed="false" customWidth="true" hidden="false" outlineLevel="0" max="20" min="20" style="0" width="1.28"/>
    <col collapsed="false" customWidth="true" hidden="false" outlineLevel="0" max="27" min="27" style="0" width="14.56"/>
    <col collapsed="false" customWidth="true" hidden="false" outlineLevel="0" max="28" min="28" style="0" width="14.99"/>
    <col collapsed="false" customWidth="true" hidden="false" outlineLevel="0" max="38" min="38" style="0" width="17.7"/>
    <col collapsed="false" customWidth="true" hidden="false" outlineLevel="0" max="39" min="39" style="0" width="14.99"/>
    <col collapsed="false" customWidth="true" hidden="false" outlineLevel="0" max="40" min="40" style="0" width="17.85"/>
    <col collapsed="false" customWidth="true" hidden="false" outlineLevel="0" max="41" min="41" style="0" width="14.14"/>
  </cols>
  <sheetData>
    <row r="1" customFormat="false" ht="12" hidden="false" customHeight="true" outlineLevel="0" collapsed="false"/>
    <row r="2" customFormat="false" ht="12" hidden="false" customHeight="true" outlineLevel="0" collapsed="false">
      <c r="A2" s="103" t="s">
        <v>46</v>
      </c>
      <c r="B2" s="103"/>
      <c r="C2" s="103"/>
      <c r="E2" s="104" t="s">
        <v>47</v>
      </c>
      <c r="F2" s="104"/>
    </row>
    <row r="3" customFormat="false" ht="12" hidden="false" customHeight="true" outlineLevel="0" collapsed="false">
      <c r="A3" s="105" t="s">
        <v>48</v>
      </c>
      <c r="B3" s="106" t="s">
        <v>49</v>
      </c>
      <c r="C3" s="106" t="s">
        <v>50</v>
      </c>
      <c r="E3" s="105" t="s">
        <v>51</v>
      </c>
      <c r="F3" s="106" t="s">
        <v>52</v>
      </c>
    </row>
    <row r="4" customFormat="false" ht="12" hidden="false" customHeight="true" outlineLevel="0" collapsed="false">
      <c r="A4" s="107" t="s">
        <v>53</v>
      </c>
      <c r="B4" s="107"/>
      <c r="C4" s="107"/>
      <c r="E4" s="108" t="s">
        <v>54</v>
      </c>
      <c r="F4" s="109"/>
    </row>
    <row r="5" customFormat="false" ht="12" hidden="false" customHeight="true" outlineLevel="0" collapsed="false">
      <c r="A5" s="110" t="s">
        <v>55</v>
      </c>
      <c r="B5" s="111" t="n">
        <f aca="false">COUNTIF(R19:R249,"var exceeded")</f>
        <v>4</v>
      </c>
      <c r="C5" s="111" t="n">
        <f aca="false">COUNTIF(Q19:Q192,"var exceeded")</f>
        <v>5</v>
      </c>
      <c r="E5" s="110" t="s">
        <v>55</v>
      </c>
      <c r="F5" s="111" t="n">
        <f aca="false">COUNTIF(AC19:AC251,"var exceeded")</f>
        <v>6</v>
      </c>
    </row>
    <row r="6" customFormat="false" ht="12" hidden="false" customHeight="true" outlineLevel="0" collapsed="false">
      <c r="A6" s="110" t="s">
        <v>56</v>
      </c>
      <c r="B6" s="111" t="n">
        <v>231</v>
      </c>
      <c r="C6" s="111" t="n">
        <v>231</v>
      </c>
      <c r="E6" s="110" t="s">
        <v>56</v>
      </c>
      <c r="F6" s="111" t="n">
        <v>233</v>
      </c>
    </row>
    <row r="7" customFormat="false" ht="12" hidden="false" customHeight="true" outlineLevel="0" collapsed="false">
      <c r="A7" s="112" t="s">
        <v>57</v>
      </c>
      <c r="B7" s="113" t="n">
        <f aca="false">B5/B6</f>
        <v>0.0173160173160173</v>
      </c>
      <c r="C7" s="113" t="n">
        <f aca="false">C5/C6</f>
        <v>0.0216450216450216</v>
      </c>
      <c r="E7" s="114" t="s">
        <v>57</v>
      </c>
      <c r="F7" s="115" t="n">
        <f aca="false">F5/F6</f>
        <v>0.0257510729613734</v>
      </c>
    </row>
    <row r="8" customFormat="false" ht="12" hidden="false" customHeight="true" outlineLevel="0" collapsed="false">
      <c r="A8" s="116"/>
      <c r="B8" s="117"/>
      <c r="C8" s="117"/>
      <c r="E8" s="118" t="s">
        <v>58</v>
      </c>
      <c r="F8" s="119"/>
    </row>
    <row r="9" customFormat="false" ht="12" hidden="false" customHeight="true" outlineLevel="0" collapsed="false">
      <c r="A9" s="116"/>
      <c r="B9" s="117"/>
      <c r="C9" s="117"/>
      <c r="E9" s="120" t="s">
        <v>55</v>
      </c>
      <c r="F9" s="121" t="n">
        <v>4</v>
      </c>
    </row>
    <row r="10" customFormat="false" ht="12" hidden="false" customHeight="true" outlineLevel="0" collapsed="false">
      <c r="A10" s="116"/>
      <c r="B10" s="117"/>
      <c r="C10" s="117"/>
      <c r="E10" s="110" t="s">
        <v>56</v>
      </c>
      <c r="F10" s="111" t="n">
        <v>55</v>
      </c>
    </row>
    <row r="11" customFormat="false" ht="12" hidden="false" customHeight="true" outlineLevel="0" collapsed="false">
      <c r="A11" s="116"/>
      <c r="B11" s="117"/>
      <c r="C11" s="117"/>
      <c r="E11" s="112" t="s">
        <v>57</v>
      </c>
      <c r="F11" s="122" t="n">
        <f aca="false">F9/F10</f>
        <v>0.0727272727272727</v>
      </c>
    </row>
    <row r="12" customFormat="false" ht="12" hidden="false" customHeight="true" outlineLevel="0" collapsed="false">
      <c r="A12" s="116"/>
      <c r="B12" s="117"/>
      <c r="C12" s="117"/>
      <c r="E12" s="102" t="s">
        <v>59</v>
      </c>
    </row>
    <row r="13" customFormat="false" ht="12" hidden="false" customHeight="true" outlineLevel="0" collapsed="false">
      <c r="A13" s="123" t="s">
        <v>60</v>
      </c>
      <c r="B13" s="63"/>
    </row>
    <row r="14" customFormat="false" ht="12" hidden="false" customHeight="true" outlineLevel="0" collapsed="false">
      <c r="A14" s="124"/>
      <c r="B14" s="63"/>
    </row>
    <row r="15" customFormat="false" ht="12" hidden="false" customHeight="true" outlineLevel="0" collapsed="false">
      <c r="A15" s="124"/>
      <c r="B15" s="125"/>
    </row>
    <row r="16" customFormat="false" ht="12" hidden="false" customHeight="true" outlineLevel="0" collapsed="false">
      <c r="AL16" s="126" t="s">
        <v>61</v>
      </c>
      <c r="AM16" s="127"/>
      <c r="AN16" s="127"/>
      <c r="AO16" s="128"/>
    </row>
    <row r="17" customFormat="false" ht="12" hidden="false" customHeight="true" outlineLevel="0" collapsed="false">
      <c r="A17" s="129"/>
      <c r="B17" s="130" t="s">
        <v>62</v>
      </c>
      <c r="C17" s="130"/>
      <c r="D17" s="130"/>
      <c r="E17" s="130"/>
      <c r="F17" s="130"/>
      <c r="G17" s="131" t="s">
        <v>63</v>
      </c>
      <c r="H17" s="132"/>
      <c r="I17" s="132"/>
      <c r="J17" s="132"/>
      <c r="K17" s="132"/>
      <c r="Y17" s="133" t="s">
        <v>64</v>
      </c>
      <c r="Z17" s="133"/>
      <c r="AA17" s="133"/>
      <c r="AB17" s="133"/>
      <c r="AL17" s="134" t="s">
        <v>10</v>
      </c>
      <c r="AM17" s="134" t="s">
        <v>11</v>
      </c>
      <c r="AN17" s="134" t="s">
        <v>12</v>
      </c>
      <c r="AO17" s="134" t="s">
        <v>13</v>
      </c>
    </row>
    <row r="18" customFormat="false" ht="12" hidden="false" customHeight="true" outlineLevel="0" collapsed="false">
      <c r="A18" s="135" t="s">
        <v>2</v>
      </c>
      <c r="B18" s="136" t="s">
        <v>65</v>
      </c>
      <c r="C18" s="136" t="s">
        <v>16</v>
      </c>
      <c r="D18" s="136" t="s">
        <v>66</v>
      </c>
      <c r="E18" s="136" t="s">
        <v>67</v>
      </c>
      <c r="F18" s="136" t="s">
        <v>68</v>
      </c>
      <c r="G18" s="137" t="s">
        <v>16</v>
      </c>
      <c r="H18" s="138" t="s">
        <v>69</v>
      </c>
      <c r="I18" s="138" t="s">
        <v>70</v>
      </c>
      <c r="J18" s="138" t="s">
        <v>71</v>
      </c>
      <c r="K18" s="138" t="s">
        <v>72</v>
      </c>
      <c r="N18" s="139" t="s">
        <v>10</v>
      </c>
      <c r="O18" s="139" t="s">
        <v>11</v>
      </c>
      <c r="P18" s="139" t="s">
        <v>12</v>
      </c>
      <c r="Q18" s="140" t="s">
        <v>73</v>
      </c>
      <c r="R18" s="140" t="s">
        <v>73</v>
      </c>
      <c r="T18" s="141" t="s">
        <v>74</v>
      </c>
      <c r="U18" s="142"/>
      <c r="V18" s="143"/>
      <c r="Y18" s="134" t="s">
        <v>10</v>
      </c>
      <c r="Z18" s="134" t="s">
        <v>11</v>
      </c>
      <c r="AA18" s="134" t="s">
        <v>12</v>
      </c>
      <c r="AB18" s="134" t="s">
        <v>13</v>
      </c>
      <c r="AC18" s="144" t="s">
        <v>75</v>
      </c>
      <c r="AE18" s="145" t="s">
        <v>76</v>
      </c>
      <c r="AF18" s="142"/>
      <c r="AG18" s="142"/>
      <c r="AH18" s="143"/>
      <c r="AL18" s="146" t="n">
        <v>36705</v>
      </c>
      <c r="AM18" s="147" t="s">
        <v>37</v>
      </c>
      <c r="AN18" s="53" t="n">
        <v>-30238630.2064796</v>
      </c>
      <c r="AO18" s="53" t="n">
        <v>-4622775.6275004</v>
      </c>
    </row>
    <row r="19" customFormat="false" ht="12" hidden="false" customHeight="true" outlineLevel="0" collapsed="false">
      <c r="A19" s="51" t="n">
        <v>36893</v>
      </c>
      <c r="B19" s="102" t="n">
        <v>10629252.2205367</v>
      </c>
      <c r="C19" s="102" t="n">
        <v>-58638313.6864072</v>
      </c>
      <c r="D19" s="102" t="n">
        <v>0</v>
      </c>
      <c r="E19" s="102" t="n">
        <v>0</v>
      </c>
      <c r="F19" s="148" t="n">
        <v>-48009061.4658704</v>
      </c>
      <c r="G19" s="148" t="n">
        <f aca="false">(C19-D19-E19)+H19+I19+J19+K19</f>
        <v>-102323511.633546</v>
      </c>
      <c r="H19" s="148" t="n">
        <v>0</v>
      </c>
      <c r="I19" s="148" t="n">
        <f aca="false">VLOOKUP(A19,'CS Worksheet'!$A$804:$E$1051,4,FALSE())</f>
        <v>-43685197.9471388</v>
      </c>
      <c r="J19" s="148" t="n">
        <v>0</v>
      </c>
      <c r="K19" s="148" t="n">
        <v>0</v>
      </c>
      <c r="N19" s="146" t="n">
        <v>36893</v>
      </c>
      <c r="O19" s="147" t="s">
        <v>37</v>
      </c>
      <c r="P19" s="149" t="n">
        <v>-32484080.1598583</v>
      </c>
      <c r="Q19" s="150" t="str">
        <f aca="false">IF((P19)&gt;(G20),"var exceeded"," ")</f>
        <v>var exceeded</v>
      </c>
      <c r="R19" s="150" t="str">
        <f aca="false">IF((P19)&gt;(C20),"var exceeded"," ")</f>
        <v> </v>
      </c>
      <c r="Y19" s="146" t="n">
        <v>36893</v>
      </c>
      <c r="Z19" s="147" t="s">
        <v>37</v>
      </c>
      <c r="AA19" s="53" t="n">
        <v>-32484080.1598583</v>
      </c>
      <c r="AB19" s="53" t="n">
        <v>-73168668.6284832</v>
      </c>
      <c r="AC19" s="0" t="str">
        <f aca="false">IF((AA19)&gt;(AB20),"var exceeded"," ")</f>
        <v> </v>
      </c>
      <c r="AL19" s="146" t="n">
        <v>36706</v>
      </c>
      <c r="AM19" s="147" t="s">
        <v>37</v>
      </c>
      <c r="AN19" s="53" t="n">
        <v>-31224030.3942087</v>
      </c>
      <c r="AO19" s="53" t="n">
        <v>8856330.51671987</v>
      </c>
    </row>
    <row r="20" customFormat="false" ht="12" hidden="false" customHeight="true" outlineLevel="0" collapsed="false">
      <c r="A20" s="51" t="n">
        <v>36894</v>
      </c>
      <c r="B20" s="102" t="n">
        <v>3816690.5430931</v>
      </c>
      <c r="C20" s="102" t="n">
        <v>-13590391.4296734</v>
      </c>
      <c r="D20" s="102" t="n">
        <v>0</v>
      </c>
      <c r="E20" s="102" t="n">
        <v>0</v>
      </c>
      <c r="F20" s="148" t="n">
        <v>-9773700.88658034</v>
      </c>
      <c r="G20" s="148" t="n">
        <f aca="false">(C20-D20-E20)+H20+I20+J20+K20</f>
        <v>-33333535.0641783</v>
      </c>
      <c r="H20" s="148" t="n">
        <v>0</v>
      </c>
      <c r="I20" s="148" t="n">
        <f aca="false">VLOOKUP(A20,'CS Worksheet'!$A$804:$E$1051,4,FALSE())</f>
        <v>-19743143.6345049</v>
      </c>
      <c r="J20" s="148" t="n">
        <v>0</v>
      </c>
      <c r="K20" s="148" t="n">
        <v>0</v>
      </c>
      <c r="N20" s="146" t="n">
        <v>36894</v>
      </c>
      <c r="O20" s="147" t="s">
        <v>37</v>
      </c>
      <c r="P20" s="149" t="n">
        <v>-28988682.5778163</v>
      </c>
      <c r="Q20" s="151" t="str">
        <f aca="false">IF((P20)&gt;(G21),"var exceeded"," ")</f>
        <v> </v>
      </c>
      <c r="R20" s="151" t="str">
        <f aca="false">IF((P20)&gt;(C21),"var exceeded"," ")</f>
        <v> </v>
      </c>
      <c r="Y20" s="146" t="n">
        <v>36894</v>
      </c>
      <c r="Z20" s="147" t="s">
        <v>37</v>
      </c>
      <c r="AA20" s="53" t="n">
        <v>-28988682.5778163</v>
      </c>
      <c r="AB20" s="53" t="n">
        <v>-6833770.35828703</v>
      </c>
      <c r="AC20" s="0" t="str">
        <f aca="false">IF((AA20)&gt;(AB21),"var exceeded"," ")</f>
        <v> </v>
      </c>
      <c r="AL20" s="146" t="n">
        <v>36707</v>
      </c>
      <c r="AM20" s="147" t="s">
        <v>37</v>
      </c>
      <c r="AN20" s="53" t="n">
        <v>-31636971.4987239</v>
      </c>
      <c r="AO20" s="53" t="n">
        <v>-5943635.33439388</v>
      </c>
    </row>
    <row r="21" customFormat="false" ht="12" hidden="false" customHeight="true" outlineLevel="0" collapsed="false">
      <c r="A21" s="51" t="n">
        <v>36895</v>
      </c>
      <c r="B21" s="102" t="n">
        <v>4169881.37388315</v>
      </c>
      <c r="C21" s="102" t="n">
        <v>41405322.4759055</v>
      </c>
      <c r="D21" s="102" t="n">
        <v>0</v>
      </c>
      <c r="E21" s="102" t="n">
        <v>0</v>
      </c>
      <c r="F21" s="148" t="n">
        <v>45575203.8497887</v>
      </c>
      <c r="G21" s="148" t="n">
        <f aca="false">(C21-D21-E21)+H21+I21+J21+K21</f>
        <v>37215600.1840983</v>
      </c>
      <c r="H21" s="148" t="n">
        <v>0</v>
      </c>
      <c r="I21" s="148" t="n">
        <f aca="false">VLOOKUP(A21,'CS Worksheet'!$A$804:$E$1051,4,FALSE())</f>
        <v>-4189722.29180723</v>
      </c>
      <c r="J21" s="148" t="n">
        <v>0</v>
      </c>
      <c r="K21" s="148" t="n">
        <v>0</v>
      </c>
      <c r="N21" s="146" t="n">
        <v>36895</v>
      </c>
      <c r="O21" s="147" t="s">
        <v>37</v>
      </c>
      <c r="P21" s="149" t="n">
        <v>-30298528.6734239</v>
      </c>
      <c r="Q21" s="151" t="str">
        <f aca="false">IF((P21)&gt;(G22),"var exceeded"," ")</f>
        <v> </v>
      </c>
      <c r="R21" s="151" t="str">
        <f aca="false">IF((P21)&gt;(C22),"var exceeded"," ")</f>
        <v> </v>
      </c>
      <c r="Y21" s="146" t="n">
        <v>36895</v>
      </c>
      <c r="Z21" s="147" t="s">
        <v>37</v>
      </c>
      <c r="AA21" s="53" t="n">
        <v>-30298528.6734239</v>
      </c>
      <c r="AB21" s="53" t="n">
        <v>28577982.1404637</v>
      </c>
      <c r="AC21" s="0" t="str">
        <f aca="false">IF((AA21)&gt;(AB22),"var exceeded"," ")</f>
        <v> </v>
      </c>
      <c r="AL21" s="146" t="n">
        <v>36710</v>
      </c>
      <c r="AM21" s="147" t="s">
        <v>37</v>
      </c>
      <c r="AN21" s="53" t="n">
        <v>-46658851.7346022</v>
      </c>
      <c r="AO21" s="53" t="n">
        <v>-13382414.547593</v>
      </c>
    </row>
    <row r="22" customFormat="false" ht="12" hidden="false" customHeight="true" outlineLevel="0" collapsed="false">
      <c r="A22" s="51" t="n">
        <v>36896</v>
      </c>
      <c r="B22" s="102" t="n">
        <v>93080.1968785891</v>
      </c>
      <c r="C22" s="102" t="n">
        <v>24372304.4116013</v>
      </c>
      <c r="D22" s="102" t="n">
        <v>0</v>
      </c>
      <c r="E22" s="102" t="n">
        <v>0</v>
      </c>
      <c r="F22" s="148" t="n">
        <v>24465384.6084798</v>
      </c>
      <c r="G22" s="148" t="n">
        <f aca="false">(C22-D22-E22)+H22+I22+J22+K22</f>
        <v>28329379.7337394</v>
      </c>
      <c r="H22" s="148" t="n">
        <v>0</v>
      </c>
      <c r="I22" s="148" t="n">
        <f aca="false">VLOOKUP(A22,'CS Worksheet'!$A$804:$E$1051,4,FALSE())</f>
        <v>3957075.32213811</v>
      </c>
      <c r="J22" s="148" t="n">
        <v>0</v>
      </c>
      <c r="K22" s="148" t="n">
        <v>0</v>
      </c>
      <c r="N22" s="146" t="n">
        <v>36896</v>
      </c>
      <c r="O22" s="147" t="s">
        <v>37</v>
      </c>
      <c r="P22" s="149" t="n">
        <v>-35232337.2440587</v>
      </c>
      <c r="Q22" s="151" t="str">
        <f aca="false">IF((P22)&gt;(G23),"var exceeded"," ")</f>
        <v> </v>
      </c>
      <c r="R22" s="151" t="str">
        <f aca="false">IF((P22)&gt;(C23),"var exceeded"," ")</f>
        <v> </v>
      </c>
      <c r="Y22" s="146" t="n">
        <v>36896</v>
      </c>
      <c r="Z22" s="147" t="s">
        <v>37</v>
      </c>
      <c r="AA22" s="53" t="n">
        <v>-35232337.2440587</v>
      </c>
      <c r="AB22" s="53" t="n">
        <v>25485362.111536</v>
      </c>
      <c r="AC22" s="0" t="str">
        <f aca="false">IF((AA22)&gt;(AB23),"var exceeded"," ")</f>
        <v> </v>
      </c>
      <c r="AL22" s="146" t="n">
        <v>36711</v>
      </c>
      <c r="AM22" s="147" t="s">
        <v>37</v>
      </c>
      <c r="AN22" s="53" t="n">
        <v>0</v>
      </c>
      <c r="AO22" s="53" t="n">
        <v>0</v>
      </c>
    </row>
    <row r="23" customFormat="false" ht="12" hidden="false" customHeight="true" outlineLevel="0" collapsed="false">
      <c r="A23" s="51" t="n">
        <v>36899</v>
      </c>
      <c r="B23" s="102" t="n">
        <v>12568632.7438285</v>
      </c>
      <c r="C23" s="102" t="n">
        <v>20713989.7983565</v>
      </c>
      <c r="D23" s="102" t="n">
        <v>0</v>
      </c>
      <c r="E23" s="102" t="n">
        <v>0</v>
      </c>
      <c r="F23" s="148" t="n">
        <v>33282622.542185</v>
      </c>
      <c r="G23" s="148" t="n">
        <f aca="false">(C23-D23-E23)+H23+I23+J23+K23</f>
        <v>6393418.6222081</v>
      </c>
      <c r="H23" s="148" t="n">
        <v>0</v>
      </c>
      <c r="I23" s="148" t="n">
        <f aca="false">VLOOKUP(A23,'CS Worksheet'!$A$804:$E$1051,4,FALSE())</f>
        <v>-14320571.1761484</v>
      </c>
      <c r="J23" s="148" t="n">
        <v>0</v>
      </c>
      <c r="K23" s="148" t="n">
        <v>0</v>
      </c>
      <c r="N23" s="146" t="n">
        <v>36899</v>
      </c>
      <c r="O23" s="147" t="s">
        <v>37</v>
      </c>
      <c r="P23" s="149" t="n">
        <v>-43904499.3423928</v>
      </c>
      <c r="Q23" s="151" t="str">
        <f aca="false">IF((P23)&gt;(G24),"var exceeded"," ")</f>
        <v> </v>
      </c>
      <c r="R23" s="151" t="str">
        <f aca="false">IF((P23)&gt;(C24),"var exceeded"," ")</f>
        <v> </v>
      </c>
      <c r="Y23" s="146" t="n">
        <v>36899</v>
      </c>
      <c r="Z23" s="147" t="s">
        <v>37</v>
      </c>
      <c r="AA23" s="53" t="n">
        <v>-43904499.3423928</v>
      </c>
      <c r="AB23" s="53" t="n">
        <v>19508067.5871191</v>
      </c>
      <c r="AC23" s="0" t="str">
        <f aca="false">IF((AA23)&gt;(AB24),"var exceeded"," ")</f>
        <v> </v>
      </c>
      <c r="AL23" s="146" t="n">
        <v>36712</v>
      </c>
      <c r="AM23" s="147" t="s">
        <v>37</v>
      </c>
      <c r="AN23" s="53" t="n">
        <v>-24437567.4074252</v>
      </c>
      <c r="AO23" s="53" t="n">
        <v>-10376748.001192</v>
      </c>
    </row>
    <row r="24" customFormat="false" ht="12" hidden="false" customHeight="true" outlineLevel="0" collapsed="false">
      <c r="A24" s="51" t="n">
        <v>36900</v>
      </c>
      <c r="B24" s="102" t="n">
        <v>3294281.0857694</v>
      </c>
      <c r="C24" s="102" t="n">
        <v>22067103.6816913</v>
      </c>
      <c r="D24" s="102" t="n">
        <v>0</v>
      </c>
      <c r="E24" s="102" t="n">
        <v>0</v>
      </c>
      <c r="F24" s="148" t="n">
        <v>25361384.7674607</v>
      </c>
      <c r="G24" s="148" t="n">
        <f aca="false">(C24-D24-E24)+H24+I24+J24+K24</f>
        <v>23659413.812313</v>
      </c>
      <c r="H24" s="148" t="n">
        <v>0</v>
      </c>
      <c r="I24" s="148" t="n">
        <f aca="false">VLOOKUP(A24,'CS Worksheet'!$A$804:$E$1051,4,FALSE())</f>
        <v>1592310.13062167</v>
      </c>
      <c r="J24" s="148" t="n">
        <v>0</v>
      </c>
      <c r="K24" s="148" t="n">
        <v>0</v>
      </c>
      <c r="N24" s="146" t="n">
        <v>36900</v>
      </c>
      <c r="O24" s="147" t="s">
        <v>37</v>
      </c>
      <c r="P24" s="149" t="n">
        <v>-39466889.3399842</v>
      </c>
      <c r="Q24" s="151" t="str">
        <f aca="false">IF((P24)&gt;(G25),"var exceeded"," ")</f>
        <v> </v>
      </c>
      <c r="R24" s="151" t="str">
        <f aca="false">IF((P24)&gt;(C25),"var exceeded"," ")</f>
        <v> </v>
      </c>
      <c r="Y24" s="146" t="n">
        <v>36900</v>
      </c>
      <c r="Z24" s="147" t="s">
        <v>37</v>
      </c>
      <c r="AA24" s="53" t="n">
        <v>-39466889.3399842</v>
      </c>
      <c r="AB24" s="53" t="n">
        <v>14447441.3690563</v>
      </c>
      <c r="AC24" s="0" t="str">
        <f aca="false">IF((AA24)&gt;(AB25),"var exceeded"," ")</f>
        <v> </v>
      </c>
      <c r="AL24" s="146" t="n">
        <v>36713</v>
      </c>
      <c r="AM24" s="147" t="s">
        <v>37</v>
      </c>
      <c r="AN24" s="53" t="n">
        <v>-21745536.228309</v>
      </c>
      <c r="AO24" s="53" t="n">
        <v>879049.821000199</v>
      </c>
    </row>
    <row r="25" customFormat="false" ht="12" hidden="false" customHeight="true" outlineLevel="0" collapsed="false">
      <c r="A25" s="51" t="n">
        <v>36901</v>
      </c>
      <c r="B25" s="102" t="n">
        <v>153988525.488211</v>
      </c>
      <c r="C25" s="102" t="n">
        <v>67744158.3526317</v>
      </c>
      <c r="D25" s="102" t="n">
        <v>-150158166.602154</v>
      </c>
      <c r="E25" s="102" t="n">
        <v>0</v>
      </c>
      <c r="F25" s="148" t="n">
        <v>71574517.2386881</v>
      </c>
      <c r="G25" s="148" t="n">
        <f aca="false">(C25-D25-E25)+H25+I25+J25+K25</f>
        <v>214587094.976938</v>
      </c>
      <c r="H25" s="148" t="n">
        <v>0</v>
      </c>
      <c r="I25" s="148" t="n">
        <f aca="false">VLOOKUP(A25,'CS Worksheet'!$A$804:$E$1051,4,FALSE())</f>
        <v>-3315229.97784776</v>
      </c>
      <c r="J25" s="148" t="n">
        <v>0</v>
      </c>
      <c r="K25" s="148" t="n">
        <v>0</v>
      </c>
      <c r="N25" s="146" t="n">
        <v>36901</v>
      </c>
      <c r="O25" s="147" t="s">
        <v>37</v>
      </c>
      <c r="P25" s="149" t="n">
        <v>-42368723.003785</v>
      </c>
      <c r="Q25" s="151" t="str">
        <f aca="false">IF((P25)&gt;(G26),"var exceeded"," ")</f>
        <v> </v>
      </c>
      <c r="R25" s="151" t="str">
        <f aca="false">IF((P25)&gt;(C26),"var exceeded"," ")</f>
        <v> </v>
      </c>
      <c r="Y25" s="146" t="n">
        <v>36901</v>
      </c>
      <c r="Z25" s="147" t="s">
        <v>37</v>
      </c>
      <c r="AA25" s="53" t="n">
        <v>-42368723.003785</v>
      </c>
      <c r="AB25" s="53" t="n">
        <v>415305697.155466</v>
      </c>
      <c r="AC25" s="0" t="str">
        <f aca="false">IF((AA25)&gt;(AB26),"var exceeded"," ")</f>
        <v> </v>
      </c>
      <c r="AE25" s="0" t="s">
        <v>77</v>
      </c>
      <c r="AL25" s="146" t="n">
        <v>36714</v>
      </c>
      <c r="AM25" s="147" t="s">
        <v>37</v>
      </c>
      <c r="AN25" s="53" t="n">
        <v>-24526101.1442886</v>
      </c>
      <c r="AO25" s="53" t="n">
        <v>13276311.2413123</v>
      </c>
    </row>
    <row r="26" customFormat="false" ht="12" hidden="false" customHeight="true" outlineLevel="0" collapsed="false">
      <c r="A26" s="51" t="n">
        <v>36902</v>
      </c>
      <c r="B26" s="102" t="n">
        <v>159199596.627543</v>
      </c>
      <c r="C26" s="102" t="n">
        <v>24014447.7151827</v>
      </c>
      <c r="D26" s="102" t="n">
        <v>-148867863.84022</v>
      </c>
      <c r="E26" s="102" t="n">
        <v>0</v>
      </c>
      <c r="F26" s="148" t="n">
        <v>34346180.5025049</v>
      </c>
      <c r="G26" s="148" t="n">
        <f aca="false">(C26-D26-E26)+H26+I26+J26+K26</f>
        <v>150903342.744877</v>
      </c>
      <c r="H26" s="148" t="n">
        <v>0</v>
      </c>
      <c r="I26" s="148" t="n">
        <f aca="false">VLOOKUP(A26,'CS Worksheet'!$A$804:$E$1051,4,FALSE())</f>
        <v>-21978968.810526</v>
      </c>
      <c r="J26" s="148" t="n">
        <v>0</v>
      </c>
      <c r="K26" s="148" t="n">
        <v>0</v>
      </c>
      <c r="N26" s="146" t="n">
        <v>36902</v>
      </c>
      <c r="O26" s="147" t="s">
        <v>37</v>
      </c>
      <c r="P26" s="149" t="n">
        <v>-44181472.6741014</v>
      </c>
      <c r="Q26" s="151" t="str">
        <f aca="false">IF((P26)&gt;(G27),"var exceeded"," ")</f>
        <v> </v>
      </c>
      <c r="R26" s="151" t="str">
        <f aca="false">IF((P26)&gt;(C27),"var exceeded"," ")</f>
        <v> </v>
      </c>
      <c r="Y26" s="146" t="n">
        <v>36902</v>
      </c>
      <c r="Z26" s="147" t="s">
        <v>37</v>
      </c>
      <c r="AA26" s="53" t="n">
        <v>-44181472.6741014</v>
      </c>
      <c r="AB26" s="53" t="n">
        <v>272732283.664534</v>
      </c>
      <c r="AC26" s="0" t="str">
        <f aca="false">IF((AA26)&gt;(AB27),"var exceeded"," ")</f>
        <v> </v>
      </c>
      <c r="AE26" s="0" t="s">
        <v>77</v>
      </c>
      <c r="AL26" s="146" t="n">
        <v>36717</v>
      </c>
      <c r="AM26" s="147" t="s">
        <v>37</v>
      </c>
      <c r="AN26" s="53" t="n">
        <v>-21541213.1953053</v>
      </c>
      <c r="AO26" s="53" t="n">
        <v>-12456.0151309534</v>
      </c>
    </row>
    <row r="27" customFormat="false" ht="12" hidden="false" customHeight="true" outlineLevel="0" collapsed="false">
      <c r="A27" s="51" t="n">
        <v>36903</v>
      </c>
      <c r="B27" s="102" t="n">
        <v>1276038.14712636</v>
      </c>
      <c r="C27" s="102" t="n">
        <v>-8767832.10649599</v>
      </c>
      <c r="D27" s="102" t="n">
        <v>0</v>
      </c>
      <c r="E27" s="102" t="n">
        <v>0</v>
      </c>
      <c r="F27" s="148" t="n">
        <v>-7491793.95936963</v>
      </c>
      <c r="G27" s="148" t="n">
        <f aca="false">(C27-D27-E27)+H27+I27+J27+K27</f>
        <v>-19245729.3209775</v>
      </c>
      <c r="H27" s="148" t="n">
        <v>0</v>
      </c>
      <c r="I27" s="148" t="n">
        <f aca="false">VLOOKUP(A27,'CS Worksheet'!$A$804:$E$1051,4,FALSE())</f>
        <v>-10477897.2144815</v>
      </c>
      <c r="J27" s="148" t="n">
        <v>0</v>
      </c>
      <c r="K27" s="148" t="n">
        <v>0</v>
      </c>
      <c r="N27" s="146" t="n">
        <v>36903</v>
      </c>
      <c r="O27" s="147" t="s">
        <v>37</v>
      </c>
      <c r="P27" s="149" t="n">
        <v>-37950053.2360572</v>
      </c>
      <c r="Q27" s="151" t="str">
        <f aca="false">IF((P27)&gt;(G28),"var exceeded"," ")</f>
        <v> </v>
      </c>
      <c r="R27" s="151" t="str">
        <f aca="false">IF((P27)&gt;(C28),"var exceeded"," ")</f>
        <v> </v>
      </c>
      <c r="Y27" s="146" t="n">
        <v>36903</v>
      </c>
      <c r="Z27" s="147" t="s">
        <v>37</v>
      </c>
      <c r="AA27" s="53" t="n">
        <v>-37950053.2360572</v>
      </c>
      <c r="AB27" s="53" t="n">
        <v>-5901957.62361576</v>
      </c>
      <c r="AC27" s="0" t="str">
        <f aca="false">IF((AA27)&gt;(AB28),"var exceeded"," ")</f>
        <v> </v>
      </c>
      <c r="AL27" s="146" t="n">
        <v>36718</v>
      </c>
      <c r="AM27" s="147" t="s">
        <v>37</v>
      </c>
      <c r="AN27" s="53" t="n">
        <v>-21629685.4293666</v>
      </c>
      <c r="AO27" s="53" t="n">
        <v>12381023.8580579</v>
      </c>
    </row>
    <row r="28" customFormat="false" ht="12" hidden="false" customHeight="true" outlineLevel="0" collapsed="false">
      <c r="A28" s="51" t="n">
        <v>36907</v>
      </c>
      <c r="B28" s="102" t="n">
        <v>3603175.52569727</v>
      </c>
      <c r="C28" s="102" t="n">
        <v>-4132269.78019713</v>
      </c>
      <c r="D28" s="102" t="n">
        <v>0</v>
      </c>
      <c r="E28" s="102" t="n">
        <v>0</v>
      </c>
      <c r="F28" s="148" t="n">
        <v>-529094.254499859</v>
      </c>
      <c r="G28" s="148" t="n">
        <f aca="false">(C28-D28-E28)+H28+I28+J28+K28</f>
        <v>-3025439.99673368</v>
      </c>
      <c r="H28" s="148" t="n">
        <v>0</v>
      </c>
      <c r="I28" s="148" t="n">
        <f aca="false">VLOOKUP(A28,'CS Worksheet'!$A$804:$E$1051,4,FALSE())</f>
        <v>1106829.78346345</v>
      </c>
      <c r="J28" s="148" t="n">
        <v>0</v>
      </c>
      <c r="K28" s="148" t="n">
        <v>0</v>
      </c>
      <c r="N28" s="146" t="n">
        <v>36907</v>
      </c>
      <c r="O28" s="147" t="s">
        <v>37</v>
      </c>
      <c r="P28" s="149" t="n">
        <v>-37625113.2501522</v>
      </c>
      <c r="Q28" s="151" t="str">
        <f aca="false">IF((P28)&gt;(G29),"var exceeded"," ")</f>
        <v> </v>
      </c>
      <c r="R28" s="151" t="str">
        <f aca="false">IF((P28)&gt;(C29),"var exceeded"," ")</f>
        <v> </v>
      </c>
      <c r="Y28" s="146" t="n">
        <v>36907</v>
      </c>
      <c r="Z28" s="147" t="s">
        <v>37</v>
      </c>
      <c r="AA28" s="53" t="n">
        <v>-37625113.2501522</v>
      </c>
      <c r="AB28" s="53" t="n">
        <v>-6544098.74449118</v>
      </c>
      <c r="AC28" s="0" t="str">
        <f aca="false">IF((AA28)&gt;(AB29),"var exceeded"," ")</f>
        <v> </v>
      </c>
      <c r="AL28" s="146" t="n">
        <v>36719</v>
      </c>
      <c r="AM28" s="147" t="s">
        <v>37</v>
      </c>
      <c r="AN28" s="53" t="n">
        <v>-23501425.7845817</v>
      </c>
      <c r="AO28" s="53" t="n">
        <v>1438008.412914</v>
      </c>
    </row>
    <row r="29" customFormat="false" ht="12" hidden="false" customHeight="true" outlineLevel="0" collapsed="false">
      <c r="A29" s="51" t="n">
        <v>36908</v>
      </c>
      <c r="B29" s="102" t="n">
        <v>-2539973.37025392</v>
      </c>
      <c r="C29" s="102" t="n">
        <v>-15477555.0698074</v>
      </c>
      <c r="D29" s="102" t="n">
        <v>0</v>
      </c>
      <c r="E29" s="102" t="n">
        <v>0</v>
      </c>
      <c r="F29" s="148" t="n">
        <v>-18017528.4400614</v>
      </c>
      <c r="G29" s="148" t="n">
        <f aca="false">(C29-D29-E29)+H29+I29+J29+K29</f>
        <v>-10810257.6179312</v>
      </c>
      <c r="H29" s="148" t="n">
        <v>0</v>
      </c>
      <c r="I29" s="148" t="n">
        <f aca="false">VLOOKUP(A29,'CS Worksheet'!$A$804:$E$1051,4,FALSE())</f>
        <v>4667297.4518762</v>
      </c>
      <c r="J29" s="148" t="n">
        <v>0</v>
      </c>
      <c r="K29" s="148" t="n">
        <v>0</v>
      </c>
      <c r="N29" s="146" t="n">
        <v>36908</v>
      </c>
      <c r="O29" s="147" t="s">
        <v>37</v>
      </c>
      <c r="P29" s="149" t="n">
        <v>-36554140.9631324</v>
      </c>
      <c r="Q29" s="151" t="str">
        <f aca="false">IF((P29)&gt;(G30),"var exceeded"," ")</f>
        <v> </v>
      </c>
      <c r="R29" s="151" t="str">
        <f aca="false">IF((P29)&gt;(C30),"var exceeded"," ")</f>
        <v> </v>
      </c>
      <c r="Y29" s="146" t="n">
        <v>36908</v>
      </c>
      <c r="Z29" s="147" t="s">
        <v>37</v>
      </c>
      <c r="AA29" s="53" t="n">
        <v>-36554140.9631324</v>
      </c>
      <c r="AB29" s="53" t="n">
        <v>-23056002.835366</v>
      </c>
      <c r="AC29" s="0" t="str">
        <f aca="false">IF((AA29)&gt;(AB30),"var exceeded"," ")</f>
        <v> </v>
      </c>
      <c r="AL29" s="146" t="n">
        <v>36720</v>
      </c>
      <c r="AM29" s="147" t="s">
        <v>37</v>
      </c>
      <c r="AN29" s="53" t="n">
        <v>-21986868.4519718</v>
      </c>
      <c r="AO29" s="53" t="n">
        <v>6510482.84407696</v>
      </c>
    </row>
    <row r="30" customFormat="false" ht="12" hidden="false" customHeight="true" outlineLevel="0" collapsed="false">
      <c r="A30" s="51" t="n">
        <v>36909</v>
      </c>
      <c r="B30" s="102" t="n">
        <v>13554469.3762698</v>
      </c>
      <c r="C30" s="102" t="n">
        <v>28592305.0242378</v>
      </c>
      <c r="D30" s="102" t="n">
        <v>0</v>
      </c>
      <c r="E30" s="102" t="n">
        <v>0</v>
      </c>
      <c r="F30" s="148" t="n">
        <v>42146774.4005076</v>
      </c>
      <c r="G30" s="148" t="n">
        <f aca="false">(C30-D30-E30)+H30+I30+J30+K30</f>
        <v>49067826.790341</v>
      </c>
      <c r="H30" s="148" t="n">
        <v>0</v>
      </c>
      <c r="I30" s="148" t="n">
        <f aca="false">VLOOKUP(A30,'CS Worksheet'!$A$804:$E$1051,4,FALSE())</f>
        <v>20475521.7661032</v>
      </c>
      <c r="J30" s="148" t="n">
        <v>0</v>
      </c>
      <c r="K30" s="148" t="n">
        <v>0</v>
      </c>
      <c r="N30" s="146" t="n">
        <v>36909</v>
      </c>
      <c r="O30" s="147" t="s">
        <v>37</v>
      </c>
      <c r="P30" s="149" t="n">
        <v>-33854043.352391</v>
      </c>
      <c r="Q30" s="151" t="str">
        <f aca="false">IF((P30)&gt;(G31),"var exceeded"," ")</f>
        <v> </v>
      </c>
      <c r="R30" s="151" t="str">
        <f aca="false">IF((P30)&gt;(C31),"var exceeded"," ")</f>
        <v> </v>
      </c>
      <c r="Y30" s="146" t="n">
        <v>36909</v>
      </c>
      <c r="Z30" s="147" t="s">
        <v>37</v>
      </c>
      <c r="AA30" s="53" t="n">
        <v>-33854043.352391</v>
      </c>
      <c r="AB30" s="53" t="n">
        <v>30367682.5899256</v>
      </c>
      <c r="AC30" s="0" t="str">
        <f aca="false">IF((AA30)&gt;(AB31),"var exceeded"," ")</f>
        <v> </v>
      </c>
      <c r="AL30" s="146" t="n">
        <v>36721</v>
      </c>
      <c r="AM30" s="147" t="s">
        <v>37</v>
      </c>
      <c r="AN30" s="53" t="n">
        <v>-22543614.1632659</v>
      </c>
      <c r="AO30" s="53" t="n">
        <v>3364850.67145964</v>
      </c>
    </row>
    <row r="31" customFormat="false" ht="12" hidden="false" customHeight="true" outlineLevel="0" collapsed="false">
      <c r="A31" s="51" t="n">
        <v>36910</v>
      </c>
      <c r="B31" s="102" t="n">
        <v>-2391558.55684707</v>
      </c>
      <c r="C31" s="102" t="n">
        <v>3092411.03368327</v>
      </c>
      <c r="D31" s="102" t="n">
        <v>0</v>
      </c>
      <c r="E31" s="102" t="n">
        <v>0</v>
      </c>
      <c r="F31" s="148" t="n">
        <v>700852.476836201</v>
      </c>
      <c r="G31" s="148" t="n">
        <f aca="false">(C31-D31-E31)+H31+I31+J31+K31</f>
        <v>7747631.56177034</v>
      </c>
      <c r="H31" s="148" t="n">
        <v>0</v>
      </c>
      <c r="I31" s="148" t="n">
        <f aca="false">VLOOKUP(A31,'CS Worksheet'!$A$804:$E$1051,4,FALSE())</f>
        <v>4655220.52808707</v>
      </c>
      <c r="J31" s="148" t="n">
        <v>0</v>
      </c>
      <c r="K31" s="148" t="n">
        <v>0</v>
      </c>
      <c r="N31" s="146" t="n">
        <v>36910</v>
      </c>
      <c r="O31" s="147" t="s">
        <v>37</v>
      </c>
      <c r="P31" s="149" t="n">
        <v>-34736683.1699235</v>
      </c>
      <c r="Q31" s="151" t="str">
        <f aca="false">IF((P31)&gt;(G32),"var exceeded"," ")</f>
        <v> </v>
      </c>
      <c r="R31" s="151" t="str">
        <f aca="false">IF((P31)&gt;(C32),"var exceeded"," ")</f>
        <v> </v>
      </c>
      <c r="Y31" s="146" t="n">
        <v>36910</v>
      </c>
      <c r="Z31" s="147" t="s">
        <v>37</v>
      </c>
      <c r="AA31" s="53" t="n">
        <v>-34736683.1699235</v>
      </c>
      <c r="AB31" s="53" t="n">
        <v>4142858.79104735</v>
      </c>
      <c r="AC31" s="0" t="str">
        <f aca="false">IF((AA31)&gt;(AB32),"var exceeded"," ")</f>
        <v> </v>
      </c>
      <c r="AL31" s="146" t="n">
        <v>36724</v>
      </c>
      <c r="AM31" s="147" t="s">
        <v>37</v>
      </c>
      <c r="AN31" s="53" t="n">
        <v>-21487011.3934486</v>
      </c>
      <c r="AO31" s="53" t="n">
        <v>-9173126.03057696</v>
      </c>
    </row>
    <row r="32" customFormat="false" ht="12" hidden="false" customHeight="true" outlineLevel="0" collapsed="false">
      <c r="A32" s="51" t="n">
        <v>36913</v>
      </c>
      <c r="B32" s="102" t="n">
        <v>2622390.35237737</v>
      </c>
      <c r="C32" s="102" t="n">
        <v>28317841.2166412</v>
      </c>
      <c r="D32" s="102" t="n">
        <v>0</v>
      </c>
      <c r="E32" s="102" t="n">
        <v>0</v>
      </c>
      <c r="F32" s="148" t="n">
        <v>30940231.5690185</v>
      </c>
      <c r="G32" s="148" t="n">
        <f aca="false">(C32-D32-E32)+H32+I32+J32+K32</f>
        <v>65696279.9031159</v>
      </c>
      <c r="H32" s="148" t="n">
        <v>0</v>
      </c>
      <c r="I32" s="148" t="n">
        <f aca="false">VLOOKUP(A32,'CS Worksheet'!$A$804:$E$1051,4,FALSE())</f>
        <v>37378438.6864747</v>
      </c>
      <c r="J32" s="148" t="n">
        <v>0</v>
      </c>
      <c r="K32" s="148" t="n">
        <v>0</v>
      </c>
      <c r="N32" s="146" t="n">
        <v>36913</v>
      </c>
      <c r="O32" s="147" t="s">
        <v>37</v>
      </c>
      <c r="P32" s="149" t="n">
        <v>-35210061.6511707</v>
      </c>
      <c r="Q32" s="151" t="str">
        <f aca="false">IF((P32)&gt;(G33),"var exceeded"," ")</f>
        <v> </v>
      </c>
      <c r="R32" s="151" t="str">
        <f aca="false">IF((P32)&gt;(C33),"var exceeded"," ")</f>
        <v> </v>
      </c>
      <c r="Y32" s="146" t="n">
        <v>36913</v>
      </c>
      <c r="Z32" s="147" t="s">
        <v>37</v>
      </c>
      <c r="AA32" s="53" t="n">
        <v>-35210061.6511707</v>
      </c>
      <c r="AB32" s="53" t="n">
        <v>27600291.7761821</v>
      </c>
      <c r="AC32" s="0" t="str">
        <f aca="false">IF((AA32)&gt;(AB33),"var exceeded"," ")</f>
        <v> </v>
      </c>
      <c r="AL32" s="146" t="n">
        <v>36725</v>
      </c>
      <c r="AM32" s="147" t="s">
        <v>37</v>
      </c>
      <c r="AN32" s="53" t="n">
        <v>-20012009.2336198</v>
      </c>
      <c r="AO32" s="53" t="n">
        <v>2664523.20673407</v>
      </c>
    </row>
    <row r="33" customFormat="false" ht="12" hidden="false" customHeight="true" outlineLevel="0" collapsed="false">
      <c r="A33" s="51" t="n">
        <v>36914</v>
      </c>
      <c r="B33" s="102" t="n">
        <v>17930075.1700094</v>
      </c>
      <c r="C33" s="102" t="n">
        <v>1768615.71156073</v>
      </c>
      <c r="D33" s="102" t="n">
        <v>0</v>
      </c>
      <c r="E33" s="102" t="n">
        <v>0</v>
      </c>
      <c r="F33" s="148" t="n">
        <v>19698690.8815701</v>
      </c>
      <c r="G33" s="148" t="n">
        <f aca="false">(C33-D33-E33)+H33+I33+J33+K33</f>
        <v>24831184.7442369</v>
      </c>
      <c r="H33" s="148" t="n">
        <v>0</v>
      </c>
      <c r="I33" s="148" t="n">
        <f aca="false">VLOOKUP(A33,'CS Worksheet'!$A$804:$E$1051,4,FALSE())</f>
        <v>23062569.0326762</v>
      </c>
      <c r="J33" s="148" t="n">
        <v>0</v>
      </c>
      <c r="K33" s="148" t="n">
        <v>0</v>
      </c>
      <c r="N33" s="146" t="n">
        <v>36914</v>
      </c>
      <c r="O33" s="147" t="s">
        <v>37</v>
      </c>
      <c r="P33" s="149" t="n">
        <v>-37125322.3679804</v>
      </c>
      <c r="Q33" s="151" t="str">
        <f aca="false">IF((P33)&gt;(G34),"var exceeded"," ")</f>
        <v> </v>
      </c>
      <c r="R33" s="151" t="str">
        <f aca="false">IF((P33)&gt;(C34),"var exceeded"," ")</f>
        <v> </v>
      </c>
      <c r="Y33" s="146" t="n">
        <v>36914</v>
      </c>
      <c r="Z33" s="147" t="s">
        <v>37</v>
      </c>
      <c r="AA33" s="53" t="n">
        <v>-37125322.3679804</v>
      </c>
      <c r="AB33" s="53" t="n">
        <v>811557.974461231</v>
      </c>
      <c r="AC33" s="0" t="str">
        <f aca="false">IF((AA33)&gt;(AB34),"var exceeded"," ")</f>
        <v> </v>
      </c>
      <c r="AL33" s="146" t="n">
        <v>36726</v>
      </c>
      <c r="AM33" s="147" t="s">
        <v>37</v>
      </c>
      <c r="AN33" s="53" t="n">
        <v>-22208791.7650367</v>
      </c>
      <c r="AO33" s="53" t="n">
        <v>-17217093.3230304</v>
      </c>
    </row>
    <row r="34" customFormat="false" ht="12" hidden="false" customHeight="true" outlineLevel="0" collapsed="false">
      <c r="A34" s="51" t="n">
        <v>36915</v>
      </c>
      <c r="B34" s="102" t="n">
        <v>3540592.85325159</v>
      </c>
      <c r="C34" s="102" t="n">
        <v>7742830.66666611</v>
      </c>
      <c r="D34" s="102" t="n">
        <v>0</v>
      </c>
      <c r="E34" s="102" t="n">
        <v>0</v>
      </c>
      <c r="F34" s="148" t="n">
        <v>11283423.5199177</v>
      </c>
      <c r="G34" s="148" t="n">
        <f aca="false">(C34-D34-E34)+H34+I34+J34+K34</f>
        <v>4999529.33036662</v>
      </c>
      <c r="H34" s="148" t="n">
        <v>0</v>
      </c>
      <c r="I34" s="148" t="n">
        <f aca="false">VLOOKUP(A34,'CS Worksheet'!$A$804:$E$1051,4,FALSE())</f>
        <v>-2743301.33629949</v>
      </c>
      <c r="J34" s="148" t="n">
        <v>0</v>
      </c>
      <c r="K34" s="148" t="n">
        <v>0</v>
      </c>
      <c r="N34" s="146" t="n">
        <v>36915</v>
      </c>
      <c r="O34" s="147" t="s">
        <v>37</v>
      </c>
      <c r="P34" s="149" t="n">
        <v>-34143353.4031947</v>
      </c>
      <c r="Q34" s="151" t="str">
        <f aca="false">IF((P34)&gt;(G35),"var exceeded"," ")</f>
        <v> </v>
      </c>
      <c r="R34" s="151" t="str">
        <f aca="false">IF((P34)&gt;(C35),"var exceeded"," ")</f>
        <v> </v>
      </c>
      <c r="Y34" s="146" t="n">
        <v>36915</v>
      </c>
      <c r="Z34" s="147" t="s">
        <v>37</v>
      </c>
      <c r="AA34" s="53" t="n">
        <v>-34143353.4031947</v>
      </c>
      <c r="AB34" s="53" t="n">
        <v>11421547.1920526</v>
      </c>
      <c r="AC34" s="0" t="str">
        <f aca="false">IF((AA34)&gt;(AB35),"var exceeded"," ")</f>
        <v> </v>
      </c>
      <c r="AL34" s="146" t="n">
        <v>36727</v>
      </c>
      <c r="AM34" s="147" t="s">
        <v>37</v>
      </c>
      <c r="AN34" s="53" t="n">
        <v>-22215776.1242405</v>
      </c>
      <c r="AO34" s="53" t="n">
        <v>-329868.822227006</v>
      </c>
    </row>
    <row r="35" customFormat="false" ht="12" hidden="false" customHeight="true" outlineLevel="0" collapsed="false">
      <c r="A35" s="51" t="n">
        <v>36916</v>
      </c>
      <c r="B35" s="102" t="n">
        <v>4265217.80346073</v>
      </c>
      <c r="C35" s="102" t="n">
        <v>1255002.92497566</v>
      </c>
      <c r="D35" s="102" t="n">
        <v>0</v>
      </c>
      <c r="E35" s="102" t="n">
        <v>-276160.740190637</v>
      </c>
      <c r="F35" s="148" t="n">
        <v>5244059.98824575</v>
      </c>
      <c r="G35" s="148" t="n">
        <f aca="false">(C35-D35-E35)+H35+I35+J35+K35</f>
        <v>-981491.672931935</v>
      </c>
      <c r="H35" s="148" t="n">
        <v>0</v>
      </c>
      <c r="I35" s="148" t="n">
        <f aca="false">VLOOKUP(A35,'CS Worksheet'!$A$804:$E$1051,4,FALSE())</f>
        <v>-2512655.33809823</v>
      </c>
      <c r="J35" s="148" t="n">
        <v>0</v>
      </c>
      <c r="K35" s="148" t="n">
        <v>0</v>
      </c>
      <c r="N35" s="146" t="n">
        <v>36916</v>
      </c>
      <c r="O35" s="147" t="s">
        <v>37</v>
      </c>
      <c r="P35" s="149" t="n">
        <v>-35027285.1530597</v>
      </c>
      <c r="Q35" s="151" t="str">
        <f aca="false">IF((P35)&gt;(G36),"var exceeded"," ")</f>
        <v> </v>
      </c>
      <c r="R35" s="151" t="str">
        <f aca="false">IF((P35)&gt;(C36),"var exceeded"," ")</f>
        <v> </v>
      </c>
      <c r="Y35" s="146" t="n">
        <v>36916</v>
      </c>
      <c r="Z35" s="147" t="s">
        <v>37</v>
      </c>
      <c r="AA35" s="53" t="n">
        <v>-35027285.1530597</v>
      </c>
      <c r="AB35" s="53" t="n">
        <v>2625105.09592283</v>
      </c>
      <c r="AC35" s="0" t="str">
        <f aca="false">IF((AA35)&gt;(AB36),"var exceeded"," ")</f>
        <v> </v>
      </c>
      <c r="AL35" s="146" t="n">
        <v>36728</v>
      </c>
      <c r="AM35" s="147" t="s">
        <v>37</v>
      </c>
      <c r="AN35" s="53" t="n">
        <v>-22628012.4838078</v>
      </c>
      <c r="AO35" s="53" t="n">
        <v>8066042.93618703</v>
      </c>
    </row>
    <row r="36" customFormat="false" ht="12" hidden="false" customHeight="true" outlineLevel="0" collapsed="false">
      <c r="A36" s="51" t="n">
        <v>36917</v>
      </c>
      <c r="B36" s="102" t="n">
        <v>1381138.1305311</v>
      </c>
      <c r="C36" s="102" t="n">
        <v>9890253.01801289</v>
      </c>
      <c r="D36" s="102" t="n">
        <v>0</v>
      </c>
      <c r="E36" s="102" t="n">
        <v>0</v>
      </c>
      <c r="F36" s="148" t="n">
        <v>11271391.148544</v>
      </c>
      <c r="G36" s="148" t="n">
        <f aca="false">(C36-D36-E36)+H36+I36+J36+K36</f>
        <v>12266246.9208145</v>
      </c>
      <c r="H36" s="148" t="n">
        <v>0</v>
      </c>
      <c r="I36" s="148" t="n">
        <f aca="false">VLOOKUP(A36,'CS Worksheet'!$A$804:$E$1051,4,FALSE())</f>
        <v>2375993.90280164</v>
      </c>
      <c r="J36" s="148" t="n">
        <v>0</v>
      </c>
      <c r="K36" s="148" t="n">
        <f aca="false">VLOOKUP(A36,'CS Worksheet'!$A$1052:$E$1281,4,FALSE())</f>
        <v>0</v>
      </c>
      <c r="N36" s="146" t="n">
        <v>36917</v>
      </c>
      <c r="O36" s="147" t="s">
        <v>37</v>
      </c>
      <c r="P36" s="149" t="n">
        <v>-33884706.0232132</v>
      </c>
      <c r="Q36" s="151" t="str">
        <f aca="false">IF((P36)&gt;(G37),"var exceeded"," ")</f>
        <v> </v>
      </c>
      <c r="R36" s="151" t="str">
        <f aca="false">IF((P36)&gt;(C37),"var exceeded"," ")</f>
        <v> </v>
      </c>
      <c r="Y36" s="146" t="n">
        <v>36917</v>
      </c>
      <c r="Z36" s="147" t="s">
        <v>37</v>
      </c>
      <c r="AA36" s="53" t="n">
        <v>-33884706.0232132</v>
      </c>
      <c r="AB36" s="53" t="n">
        <v>10819739.1332594</v>
      </c>
      <c r="AC36" s="0" t="str">
        <f aca="false">IF((AA36)&gt;(AB37),"var exceeded"," ")</f>
        <v> </v>
      </c>
      <c r="AL36" s="146" t="n">
        <v>36731</v>
      </c>
      <c r="AM36" s="147" t="s">
        <v>37</v>
      </c>
      <c r="AN36" s="53" t="n">
        <v>-22628080.2177969</v>
      </c>
      <c r="AO36" s="53" t="n">
        <v>1272060.7708754</v>
      </c>
    </row>
    <row r="37" customFormat="false" ht="12" hidden="false" customHeight="true" outlineLevel="0" collapsed="false">
      <c r="A37" s="51" t="n">
        <v>36920</v>
      </c>
      <c r="B37" s="102" t="n">
        <v>23146077.3743213</v>
      </c>
      <c r="C37" s="102" t="n">
        <v>-1094254.41626293</v>
      </c>
      <c r="D37" s="102" t="n">
        <v>0</v>
      </c>
      <c r="E37" s="102" t="n">
        <v>0</v>
      </c>
      <c r="F37" s="148" t="n">
        <v>22051822.9580584</v>
      </c>
      <c r="G37" s="148" t="n">
        <f aca="false">(C37-D37-E37)+H37+I37+J37+K37</f>
        <v>-2881304.00061089</v>
      </c>
      <c r="H37" s="148" t="n">
        <v>0</v>
      </c>
      <c r="I37" s="148" t="n">
        <f aca="false">VLOOKUP(A37,'CS Worksheet'!$A$804:$E$1051,4,FALSE())</f>
        <v>-1787049.58434796</v>
      </c>
      <c r="J37" s="148" t="n">
        <v>0</v>
      </c>
      <c r="K37" s="148" t="n">
        <f aca="false">VLOOKUP(A37,'CS Worksheet'!$A$1052:$E$1281,4,FALSE())</f>
        <v>0</v>
      </c>
      <c r="N37" s="146" t="n">
        <v>36920</v>
      </c>
      <c r="O37" s="147" t="s">
        <v>37</v>
      </c>
      <c r="P37" s="149" t="n">
        <v>-29627882.6230478</v>
      </c>
      <c r="Q37" s="151" t="str">
        <f aca="false">IF((P37)&gt;(G38),"var exceeded"," ")</f>
        <v> </v>
      </c>
      <c r="R37" s="151" t="str">
        <f aca="false">IF((P37)&gt;(C38),"var exceeded"," ")</f>
        <v> </v>
      </c>
      <c r="Y37" s="146" t="n">
        <v>36920</v>
      </c>
      <c r="Z37" s="147" t="s">
        <v>37</v>
      </c>
      <c r="AA37" s="53" t="n">
        <v>-29627882.6230478</v>
      </c>
      <c r="AB37" s="53" t="n">
        <v>-1046580.63991197</v>
      </c>
      <c r="AC37" s="0" t="str">
        <f aca="false">IF((AA37)&gt;(AB38),"var exceeded"," ")</f>
        <v> </v>
      </c>
      <c r="AL37" s="146" t="n">
        <v>36732</v>
      </c>
      <c r="AM37" s="147" t="s">
        <v>37</v>
      </c>
      <c r="AN37" s="53" t="n">
        <v>-20050831.7335142</v>
      </c>
      <c r="AO37" s="53" t="n">
        <v>-5653078.25719848</v>
      </c>
    </row>
    <row r="38" customFormat="false" ht="12" hidden="false" customHeight="true" outlineLevel="0" collapsed="false">
      <c r="A38" s="51" t="n">
        <v>36921</v>
      </c>
      <c r="B38" s="102" t="n">
        <v>13484681.6205518</v>
      </c>
      <c r="C38" s="102" t="n">
        <v>-4098691.95565419</v>
      </c>
      <c r="D38" s="102" t="n">
        <v>0</v>
      </c>
      <c r="E38" s="102" t="n">
        <v>0</v>
      </c>
      <c r="F38" s="148" t="n">
        <v>9385989.66489763</v>
      </c>
      <c r="G38" s="148" t="n">
        <f aca="false">(C38-D38-E38)+H38+I38+J38+K38</f>
        <v>3369537.82918736</v>
      </c>
      <c r="H38" s="148" t="n">
        <v>0</v>
      </c>
      <c r="I38" s="148" t="n">
        <f aca="false">VLOOKUP(A38,'CS Worksheet'!$A$804:$E$1051,4,FALSE())</f>
        <v>1535567.88709191</v>
      </c>
      <c r="J38" s="148" t="n">
        <v>0</v>
      </c>
      <c r="K38" s="148" t="n">
        <f aca="false">VLOOKUP(A38,'CS Worksheet'!$A$1052:$E$1281,4,FALSE())</f>
        <v>5932661.89774964</v>
      </c>
      <c r="N38" s="146" t="n">
        <v>36921</v>
      </c>
      <c r="O38" s="147" t="s">
        <v>37</v>
      </c>
      <c r="P38" s="149" t="n">
        <v>-40503331.0638262</v>
      </c>
      <c r="Q38" s="151" t="str">
        <f aca="false">IF((P38)&gt;(G39),"var exceeded"," ")</f>
        <v> </v>
      </c>
      <c r="R38" s="151" t="str">
        <f aca="false">IF((P38)&gt;(C39),"var exceeded"," ")</f>
        <v> </v>
      </c>
      <c r="Y38" s="146" t="n">
        <v>36921</v>
      </c>
      <c r="Z38" s="147" t="s">
        <v>37</v>
      </c>
      <c r="AA38" s="53" t="n">
        <v>-40503331.0638262</v>
      </c>
      <c r="AB38" s="53" t="n">
        <v>7981470.22780678</v>
      </c>
      <c r="AC38" s="0" t="str">
        <f aca="false">IF((AA38)&gt;(AB39),"var exceeded"," ")</f>
        <v> </v>
      </c>
      <c r="AL38" s="146" t="n">
        <v>36733</v>
      </c>
      <c r="AM38" s="147" t="s">
        <v>37</v>
      </c>
      <c r="AN38" s="53" t="n">
        <v>-21420459.35801</v>
      </c>
      <c r="AO38" s="53" t="n">
        <v>5066043.62911662</v>
      </c>
    </row>
    <row r="39" customFormat="false" ht="12" hidden="false" customHeight="true" outlineLevel="0" collapsed="false">
      <c r="A39" s="51" t="n">
        <v>36922</v>
      </c>
      <c r="B39" s="102" t="n">
        <v>4038452.02789993</v>
      </c>
      <c r="C39" s="102" t="n">
        <v>31470143.0354454</v>
      </c>
      <c r="D39" s="102" t="n">
        <v>0</v>
      </c>
      <c r="E39" s="102" t="n">
        <v>99024.34</v>
      </c>
      <c r="F39" s="148" t="n">
        <v>35607619.4033453</v>
      </c>
      <c r="G39" s="148" t="n">
        <f aca="false">(C39-D39-E39)+H39+I39+J39+K39</f>
        <v>31916626.2813012</v>
      </c>
      <c r="H39" s="148" t="n">
        <v>0</v>
      </c>
      <c r="I39" s="148" t="n">
        <f aca="false">VLOOKUP(A39,'CS Worksheet'!$A$804:$E$1051,4,FALSE())</f>
        <v>-1612478.97240819</v>
      </c>
      <c r="J39" s="148" t="n">
        <v>0</v>
      </c>
      <c r="K39" s="148" t="n">
        <f aca="false">VLOOKUP(A39,'CS Worksheet'!$A$1052:$E$1281,4,FALSE())</f>
        <v>2157986.55826396</v>
      </c>
      <c r="N39" s="146" t="n">
        <v>36922</v>
      </c>
      <c r="O39" s="147" t="s">
        <v>37</v>
      </c>
      <c r="P39" s="149" t="n">
        <v>-41747136.7435581</v>
      </c>
      <c r="Q39" s="151" t="str">
        <f aca="false">IF((P39)&gt;(G40),"var exceeded"," ")</f>
        <v> </v>
      </c>
      <c r="R39" s="151" t="str">
        <f aca="false">IF((P39)&gt;(C40),"var exceeded"," ")</f>
        <v> </v>
      </c>
      <c r="Y39" s="146" t="n">
        <v>36922</v>
      </c>
      <c r="Z39" s="147" t="s">
        <v>37</v>
      </c>
      <c r="AA39" s="53" t="n">
        <v>-41747136.7435581</v>
      </c>
      <c r="AB39" s="53" t="n">
        <v>16468850.6849168</v>
      </c>
      <c r="AC39" s="0" t="str">
        <f aca="false">IF((AA39)&gt;(AB40),"var exceeded"," ")</f>
        <v> </v>
      </c>
      <c r="AL39" s="146" t="n">
        <v>36734</v>
      </c>
      <c r="AM39" s="147" t="s">
        <v>37</v>
      </c>
      <c r="AN39" s="53" t="n">
        <v>-22841734.4832341</v>
      </c>
      <c r="AO39" s="53" t="n">
        <v>-1918219.18087343</v>
      </c>
    </row>
    <row r="40" customFormat="false" ht="12" hidden="false" customHeight="true" outlineLevel="0" collapsed="false">
      <c r="A40" s="51" t="n">
        <v>36923</v>
      </c>
      <c r="B40" s="102" t="n">
        <v>5944832.18003231</v>
      </c>
      <c r="C40" s="102" t="n">
        <v>-2319044.81400008</v>
      </c>
      <c r="D40" s="102" t="n">
        <v>11432070</v>
      </c>
      <c r="E40" s="102" t="n">
        <v>0</v>
      </c>
      <c r="F40" s="148" t="n">
        <v>15057857.3660322</v>
      </c>
      <c r="G40" s="148" t="n">
        <f aca="false">(C40-D40-E40)+H40+I40+J40+K40</f>
        <v>-4165903.92071126</v>
      </c>
      <c r="H40" s="148" t="n">
        <v>0</v>
      </c>
      <c r="I40" s="148" t="n">
        <f aca="false">VLOOKUP(A40,'CS Worksheet'!$A$804:$E$1051,4,FALSE())</f>
        <v>9858165.7135606</v>
      </c>
      <c r="J40" s="148" t="n">
        <v>0</v>
      </c>
      <c r="K40" s="148" t="n">
        <f aca="false">VLOOKUP(A40,'CS Worksheet'!$A$1052:$E$1281,4,FALSE())</f>
        <v>-272954.820271787</v>
      </c>
      <c r="N40" s="146" t="n">
        <v>36923</v>
      </c>
      <c r="O40" s="147" t="s">
        <v>37</v>
      </c>
      <c r="P40" s="149" t="n">
        <v>-43977380.0702623</v>
      </c>
      <c r="Q40" s="151" t="str">
        <f aca="false">IF((P40)&gt;(G41),"var exceeded"," ")</f>
        <v> </v>
      </c>
      <c r="R40" s="151" t="str">
        <f aca="false">IF((P40)&gt;(C41),"var exceeded"," ")</f>
        <v> </v>
      </c>
      <c r="Y40" s="146" t="n">
        <v>36923</v>
      </c>
      <c r="Z40" s="147" t="s">
        <v>37</v>
      </c>
      <c r="AA40" s="53" t="n">
        <v>-43977380.0702623</v>
      </c>
      <c r="AB40" s="53" t="n">
        <v>22679046.6924256</v>
      </c>
      <c r="AC40" s="0" t="str">
        <f aca="false">IF((AA40)&gt;(AB41),"var exceeded"," ")</f>
        <v> </v>
      </c>
      <c r="AL40" s="146" t="n">
        <v>36735</v>
      </c>
      <c r="AM40" s="147" t="s">
        <v>37</v>
      </c>
      <c r="AN40" s="53" t="n">
        <v>-22495539.4675764</v>
      </c>
      <c r="AO40" s="53" t="n">
        <v>-1301039.53989278</v>
      </c>
    </row>
    <row r="41" customFormat="false" ht="12" hidden="false" customHeight="true" outlineLevel="0" collapsed="false">
      <c r="A41" s="51" t="n">
        <v>36924</v>
      </c>
      <c r="B41" s="102" t="n">
        <v>1747989.60453422</v>
      </c>
      <c r="C41" s="102" t="n">
        <v>9423044.27496746</v>
      </c>
      <c r="D41" s="102" t="n">
        <v>0</v>
      </c>
      <c r="E41" s="102" t="n">
        <v>0</v>
      </c>
      <c r="F41" s="148" t="n">
        <v>11171033.8795017</v>
      </c>
      <c r="G41" s="148" t="n">
        <f aca="false">(C41-D41-E41)+H41+I41+J41+K41</f>
        <v>-34778516.466904</v>
      </c>
      <c r="H41" s="148" t="n">
        <v>0</v>
      </c>
      <c r="I41" s="148" t="n">
        <f aca="false">VLOOKUP(A41,'CS Worksheet'!$A$804:$E$1051,4,FALSE())</f>
        <v>-9069933.03429223</v>
      </c>
      <c r="J41" s="148" t="n">
        <v>0</v>
      </c>
      <c r="K41" s="148" t="n">
        <f aca="false">VLOOKUP(A41,'CS Worksheet'!$A$1052:$E$1281,4,FALSE())</f>
        <v>-35131627.7075792</v>
      </c>
      <c r="N41" s="146" t="n">
        <v>36924</v>
      </c>
      <c r="O41" s="147" t="s">
        <v>37</v>
      </c>
      <c r="P41" s="149" t="n">
        <v>-42786524.2252608</v>
      </c>
      <c r="Q41" s="151" t="str">
        <f aca="false">IF((P41)&gt;(G42),"var exceeded"," ")</f>
        <v> </v>
      </c>
      <c r="R41" s="151" t="str">
        <f aca="false">IF((P41)&gt;(C42),"var exceeded"," ")</f>
        <v> </v>
      </c>
      <c r="Y41" s="146" t="n">
        <v>36924</v>
      </c>
      <c r="Z41" s="147" t="s">
        <v>37</v>
      </c>
      <c r="AA41" s="53" t="n">
        <v>-42786524.2252608</v>
      </c>
      <c r="AB41" s="53" t="n">
        <v>-32064428.4481046</v>
      </c>
      <c r="AC41" s="0" t="str">
        <f aca="false">IF((AA41)&gt;(AB42),"var exceeded"," ")</f>
        <v> </v>
      </c>
      <c r="AL41" s="146" t="n">
        <v>36738</v>
      </c>
      <c r="AM41" s="147" t="s">
        <v>37</v>
      </c>
      <c r="AN41" s="53" t="n">
        <v>-23963831.6756389</v>
      </c>
      <c r="AO41" s="53" t="n">
        <v>-6911021.71900391</v>
      </c>
    </row>
    <row r="42" customFormat="false" ht="12" hidden="false" customHeight="true" outlineLevel="0" collapsed="false">
      <c r="A42" s="51" t="n">
        <v>36927</v>
      </c>
      <c r="B42" s="102" t="n">
        <v>7020312.54643486</v>
      </c>
      <c r="C42" s="102" t="n">
        <v>-38050545.9860995</v>
      </c>
      <c r="D42" s="102" t="n">
        <v>0</v>
      </c>
      <c r="E42" s="102" t="n">
        <v>0</v>
      </c>
      <c r="F42" s="148" t="n">
        <v>-31030233.4396646</v>
      </c>
      <c r="G42" s="148" t="n">
        <f aca="false">(C42-D42-E42)+H42+I42+J42+K42</f>
        <v>-42190051.8063354</v>
      </c>
      <c r="H42" s="148" t="n">
        <v>0</v>
      </c>
      <c r="I42" s="148" t="n">
        <f aca="false">VLOOKUP(A42,'CS Worksheet'!$A$804:$E$1051,4,FALSE())</f>
        <v>-2961282.27799749</v>
      </c>
      <c r="J42" s="148" t="n">
        <v>0</v>
      </c>
      <c r="K42" s="148" t="n">
        <f aca="false">VLOOKUP(A42,'CS Worksheet'!$A$1052:$E$1281,4,FALSE())</f>
        <v>-1178223.54223844</v>
      </c>
      <c r="N42" s="146" t="n">
        <v>36927</v>
      </c>
      <c r="O42" s="147" t="s">
        <v>37</v>
      </c>
      <c r="P42" s="149" t="n">
        <v>-46497095.0548915</v>
      </c>
      <c r="Q42" s="151" t="str">
        <f aca="false">IF((P42)&gt;(G43),"var exceeded"," ")</f>
        <v> </v>
      </c>
      <c r="R42" s="151" t="str">
        <f aca="false">IF((P42)&gt;(C43),"var exceeded"," ")</f>
        <v> </v>
      </c>
      <c r="Y42" s="146" t="n">
        <v>36927</v>
      </c>
      <c r="Z42" s="147" t="s">
        <v>37</v>
      </c>
      <c r="AA42" s="53" t="n">
        <v>-46497095.0548915</v>
      </c>
      <c r="AB42" s="53" t="n">
        <v>-29462426.033938</v>
      </c>
      <c r="AC42" s="0" t="str">
        <f aca="false">IF((AA42)&gt;(AB43),"var exceeded"," ")</f>
        <v> </v>
      </c>
      <c r="AL42" s="146" t="n">
        <v>36739</v>
      </c>
      <c r="AM42" s="147" t="s">
        <v>37</v>
      </c>
      <c r="AN42" s="53" t="n">
        <v>-25205081.7319707</v>
      </c>
      <c r="AO42" s="53" t="n">
        <v>4994573.7169973</v>
      </c>
    </row>
    <row r="43" customFormat="false" ht="12" hidden="false" customHeight="true" outlineLevel="0" collapsed="false">
      <c r="A43" s="51" t="n">
        <v>36928</v>
      </c>
      <c r="B43" s="102" t="n">
        <v>2511842.59362101</v>
      </c>
      <c r="C43" s="102" t="n">
        <v>4139591.70357114</v>
      </c>
      <c r="D43" s="102" t="n">
        <v>0</v>
      </c>
      <c r="E43" s="102" t="n">
        <v>0</v>
      </c>
      <c r="F43" s="148" t="n">
        <v>6651434.29719216</v>
      </c>
      <c r="G43" s="148" t="n">
        <f aca="false">(C43-D43-E43)+H43+I43+J43+K43</f>
        <v>2598860.01449422</v>
      </c>
      <c r="H43" s="148" t="n">
        <v>0</v>
      </c>
      <c r="I43" s="148" t="n">
        <f aca="false">VLOOKUP(A43,'CS Worksheet'!$A$804:$E$1051,4,FALSE())</f>
        <v>-2448753.92144479</v>
      </c>
      <c r="J43" s="148" t="n">
        <v>0</v>
      </c>
      <c r="K43" s="148" t="n">
        <f aca="false">VLOOKUP(A43,'CS Worksheet'!$A$1052:$E$1281,4,FALSE())</f>
        <v>908022.232367867</v>
      </c>
      <c r="N43" s="146" t="n">
        <v>36928</v>
      </c>
      <c r="O43" s="147" t="s">
        <v>37</v>
      </c>
      <c r="P43" s="149" t="n">
        <v>-47399521.1715712</v>
      </c>
      <c r="Q43" s="151" t="str">
        <f aca="false">IF((P43)&gt;(G44),"var exceeded"," ")</f>
        <v>var exceeded</v>
      </c>
      <c r="R43" s="151" t="str">
        <f aca="false">IF((P43)&gt;(C44),"var exceeded"," ")</f>
        <v> </v>
      </c>
      <c r="Y43" s="146" t="n">
        <v>36928</v>
      </c>
      <c r="Z43" s="147" t="s">
        <v>37</v>
      </c>
      <c r="AA43" s="53" t="n">
        <v>-47399521.1715712</v>
      </c>
      <c r="AB43" s="53" t="n">
        <v>-10092289.5816655</v>
      </c>
      <c r="AC43" s="0" t="str">
        <f aca="false">IF((AA43)&gt;(AB44),"var exceeded"," ")</f>
        <v>var exceeded</v>
      </c>
      <c r="AL43" s="146" t="n">
        <v>36740</v>
      </c>
      <c r="AM43" s="147" t="s">
        <v>37</v>
      </c>
      <c r="AN43" s="53" t="n">
        <v>-27122311.5360189</v>
      </c>
      <c r="AO43" s="53" t="n">
        <v>-2613224.81059828</v>
      </c>
    </row>
    <row r="44" customFormat="false" ht="12" hidden="false" customHeight="true" outlineLevel="0" collapsed="false">
      <c r="A44" s="51" t="n">
        <v>36929</v>
      </c>
      <c r="B44" s="102" t="n">
        <v>-360586.23593566</v>
      </c>
      <c r="C44" s="102" t="n">
        <v>-41847031.3911636</v>
      </c>
      <c r="D44" s="102" t="n">
        <v>0</v>
      </c>
      <c r="E44" s="102" t="n">
        <v>0</v>
      </c>
      <c r="F44" s="148" t="n">
        <v>-42207617.6270992</v>
      </c>
      <c r="G44" s="148" t="n">
        <f aca="false">(C44-D44-E44)+H44+I44+J44+K44</f>
        <v>-123372365.497342</v>
      </c>
      <c r="H44" s="148" t="n">
        <v>0</v>
      </c>
      <c r="I44" s="148" t="n">
        <f aca="false">VLOOKUP(A44,'CS Worksheet'!$A$804:$E$1051,4,FALSE())</f>
        <v>-29478991.4912403</v>
      </c>
      <c r="J44" s="148" t="n">
        <v>0</v>
      </c>
      <c r="K44" s="148" t="n">
        <f aca="false">VLOOKUP(A44,'CS Worksheet'!$A$1052:$E$1281,4,FALSE())</f>
        <v>-52046342.6149381</v>
      </c>
      <c r="N44" s="146" t="n">
        <v>36929</v>
      </c>
      <c r="O44" s="147" t="s">
        <v>37</v>
      </c>
      <c r="P44" s="149" t="n">
        <v>-43894394.5191175</v>
      </c>
      <c r="Q44" s="151" t="str">
        <f aca="false">IF((P44)&gt;(G45),"var exceeded"," ")</f>
        <v> </v>
      </c>
      <c r="R44" s="151" t="str">
        <f aca="false">IF((P44)&gt;(C45),"var exceeded"," ")</f>
        <v> </v>
      </c>
      <c r="Y44" s="146" t="n">
        <v>36929</v>
      </c>
      <c r="Z44" s="147" t="s">
        <v>37</v>
      </c>
      <c r="AA44" s="53" t="n">
        <v>-43894394.5191175</v>
      </c>
      <c r="AB44" s="53" t="n">
        <v>-89983414.2015493</v>
      </c>
      <c r="AC44" s="0" t="str">
        <f aca="false">IF((AA44)&gt;(AB45),"var exceeded"," ")</f>
        <v> </v>
      </c>
      <c r="AL44" s="146" t="n">
        <v>36741</v>
      </c>
      <c r="AM44" s="147" t="s">
        <v>37</v>
      </c>
      <c r="AN44" s="53" t="n">
        <v>-23119718.2943739</v>
      </c>
      <c r="AO44" s="53" t="n">
        <v>1812042.89031148</v>
      </c>
    </row>
    <row r="45" customFormat="false" ht="12" hidden="false" customHeight="true" outlineLevel="0" collapsed="false">
      <c r="A45" s="51" t="n">
        <v>36930</v>
      </c>
      <c r="B45" s="102" t="n">
        <v>22317094.5456601</v>
      </c>
      <c r="C45" s="102" t="n">
        <v>9119769.66514539</v>
      </c>
      <c r="D45" s="102" t="n">
        <v>0</v>
      </c>
      <c r="E45" s="102" t="n">
        <v>0</v>
      </c>
      <c r="F45" s="148" t="n">
        <v>31436864.2108055</v>
      </c>
      <c r="G45" s="148" t="n">
        <f aca="false">(C45-D45-E45)+H45+I45+J45+K45</f>
        <v>5432015.04013678</v>
      </c>
      <c r="H45" s="148" t="n">
        <v>0</v>
      </c>
      <c r="I45" s="148" t="n">
        <f aca="false">VLOOKUP(A45,'CS Worksheet'!$A$804:$E$1051,4,FALSE())</f>
        <v>-8797951.16367101</v>
      </c>
      <c r="J45" s="148" t="n">
        <v>0</v>
      </c>
      <c r="K45" s="148" t="n">
        <f aca="false">VLOOKUP(A45,'CS Worksheet'!$A$1052:$E$1281,4,FALSE())</f>
        <v>5110196.5386624</v>
      </c>
      <c r="N45" s="146" t="n">
        <v>36930</v>
      </c>
      <c r="O45" s="147" t="s">
        <v>37</v>
      </c>
      <c r="P45" s="149" t="n">
        <v>-36567777.1371475</v>
      </c>
      <c r="Q45" s="151" t="str">
        <f aca="false">IF((P45)&gt;(G46),"var exceeded"," ")</f>
        <v> </v>
      </c>
      <c r="R45" s="151" t="str">
        <f aca="false">IF((P45)&gt;(C46),"var exceeded"," ")</f>
        <v> </v>
      </c>
      <c r="Y45" s="146" t="n">
        <v>36930</v>
      </c>
      <c r="Z45" s="147" t="s">
        <v>37</v>
      </c>
      <c r="AA45" s="53" t="n">
        <v>-36567777.1371475</v>
      </c>
      <c r="AB45" s="53" t="n">
        <v>14158088.6532847</v>
      </c>
      <c r="AC45" s="0" t="str">
        <f aca="false">IF((AA45)&gt;(AB46),"var exceeded"," ")</f>
        <v> </v>
      </c>
      <c r="AL45" s="146" t="n">
        <v>36742</v>
      </c>
      <c r="AM45" s="147" t="s">
        <v>37</v>
      </c>
      <c r="AN45" s="53" t="n">
        <v>-21423532.2446888</v>
      </c>
      <c r="AO45" s="53" t="n">
        <v>4984877.38387966</v>
      </c>
    </row>
    <row r="46" customFormat="false" ht="12" hidden="false" customHeight="true" outlineLevel="0" collapsed="false">
      <c r="A46" s="51" t="n">
        <v>36931</v>
      </c>
      <c r="B46" s="102" t="n">
        <v>1232826.4027369</v>
      </c>
      <c r="C46" s="102" t="n">
        <v>5277356.38117753</v>
      </c>
      <c r="D46" s="102" t="n">
        <v>0</v>
      </c>
      <c r="E46" s="102" t="n">
        <v>0</v>
      </c>
      <c r="F46" s="148" t="n">
        <v>6510182.78391442</v>
      </c>
      <c r="G46" s="148" t="n">
        <f aca="false">(C46-D46-E46)+H46+I46+J46+K46</f>
        <v>7880406.25919101</v>
      </c>
      <c r="H46" s="148" t="n">
        <v>0</v>
      </c>
      <c r="I46" s="148" t="n">
        <f aca="false">VLOOKUP(A46,'CS Worksheet'!$A$804:$E$1051,4,FALSE())</f>
        <v>-11642.5485943875</v>
      </c>
      <c r="J46" s="148" t="n">
        <v>0</v>
      </c>
      <c r="K46" s="148" t="n">
        <f aca="false">VLOOKUP(A46,'CS Worksheet'!$A$1052:$E$1281,4,FALSE())</f>
        <v>2614692.42660787</v>
      </c>
      <c r="N46" s="146" t="n">
        <v>36931</v>
      </c>
      <c r="O46" s="147" t="s">
        <v>37</v>
      </c>
      <c r="P46" s="149" t="n">
        <v>-36039483.7187413</v>
      </c>
      <c r="Q46" s="151" t="str">
        <f aca="false">IF((P46)&gt;(G47),"var exceeded"," ")</f>
        <v> </v>
      </c>
      <c r="R46" s="151" t="str">
        <f aca="false">IF((P46)&gt;(C47),"var exceeded"," ")</f>
        <v> </v>
      </c>
      <c r="Y46" s="146" t="n">
        <v>36931</v>
      </c>
      <c r="Z46" s="147" t="s">
        <v>37</v>
      </c>
      <c r="AA46" s="53" t="n">
        <v>-36039483.7187413</v>
      </c>
      <c r="AB46" s="53" t="n">
        <v>6437889.66609844</v>
      </c>
      <c r="AC46" s="0" t="str">
        <f aca="false">IF((AA46)&gt;(AB47),"var exceeded"," ")</f>
        <v> </v>
      </c>
      <c r="AL46" s="146" t="n">
        <v>36745</v>
      </c>
      <c r="AM46" s="147" t="s">
        <v>37</v>
      </c>
      <c r="AN46" s="53" t="n">
        <v>-25645760.0076527</v>
      </c>
      <c r="AO46" s="53" t="n">
        <v>10286233.6388079</v>
      </c>
    </row>
    <row r="47" customFormat="false" ht="12" hidden="false" customHeight="true" outlineLevel="0" collapsed="false">
      <c r="A47" s="51" t="n">
        <v>36934</v>
      </c>
      <c r="B47" s="102" t="n">
        <v>-10220507.6676967</v>
      </c>
      <c r="C47" s="102" t="n">
        <v>29154634.2719093</v>
      </c>
      <c r="D47" s="102" t="n">
        <v>0</v>
      </c>
      <c r="E47" s="102" t="n">
        <v>0</v>
      </c>
      <c r="F47" s="148" t="n">
        <v>18934126.6042126</v>
      </c>
      <c r="G47" s="148" t="n">
        <f aca="false">(C47-D47-E47)+H47+I47+J47+K47</f>
        <v>33418007.5016095</v>
      </c>
      <c r="H47" s="148" t="n">
        <v>0</v>
      </c>
      <c r="I47" s="148" t="n">
        <f aca="false">VLOOKUP(A47,'CS Worksheet'!$A$804:$E$1051,4,FALSE())</f>
        <v>4263373.22970013</v>
      </c>
      <c r="J47" s="148" t="n">
        <v>0</v>
      </c>
      <c r="K47" s="148" t="n">
        <f aca="false">VLOOKUP(A47,'CS Worksheet'!$A$1052:$E$1281,4,FALSE())</f>
        <v>0</v>
      </c>
      <c r="N47" s="146" t="n">
        <v>36934</v>
      </c>
      <c r="O47" s="147" t="s">
        <v>37</v>
      </c>
      <c r="P47" s="149" t="n">
        <v>-37989107.4374572</v>
      </c>
      <c r="Q47" s="151" t="str">
        <f aca="false">IF((P47)&gt;(G48),"var exceeded"," ")</f>
        <v> </v>
      </c>
      <c r="R47" s="151" t="str">
        <f aca="false">IF((P47)&gt;(C48),"var exceeded"," ")</f>
        <v> </v>
      </c>
      <c r="Y47" s="146" t="n">
        <v>36934</v>
      </c>
      <c r="Z47" s="147" t="s">
        <v>37</v>
      </c>
      <c r="AA47" s="53" t="n">
        <v>-37989107.4374572</v>
      </c>
      <c r="AB47" s="53" t="n">
        <v>-7432164.93532983</v>
      </c>
      <c r="AC47" s="0" t="str">
        <f aca="false">IF((AA47)&gt;(AB48),"var exceeded"," ")</f>
        <v> </v>
      </c>
      <c r="AL47" s="146" t="n">
        <v>36746</v>
      </c>
      <c r="AM47" s="147" t="s">
        <v>37</v>
      </c>
      <c r="AN47" s="53" t="n">
        <v>-23653550.1425517</v>
      </c>
      <c r="AO47" s="53" t="n">
        <v>5798542.36380968</v>
      </c>
    </row>
    <row r="48" customFormat="false" ht="12" hidden="false" customHeight="true" outlineLevel="0" collapsed="false">
      <c r="A48" s="51" t="n">
        <v>36935</v>
      </c>
      <c r="B48" s="102" t="n">
        <v>4126986.7756136</v>
      </c>
      <c r="C48" s="102" t="n">
        <v>13805969.4606909</v>
      </c>
      <c r="D48" s="102" t="n">
        <v>0</v>
      </c>
      <c r="E48" s="102" t="n">
        <v>0</v>
      </c>
      <c r="F48" s="148" t="n">
        <v>17932956.2363045</v>
      </c>
      <c r="G48" s="148" t="n">
        <f aca="false">(C48-D48-E48)+H48+I48+J48+K48</f>
        <v>9470993.30881369</v>
      </c>
      <c r="H48" s="148" t="n">
        <v>0</v>
      </c>
      <c r="I48" s="148" t="n">
        <f aca="false">VLOOKUP(A48,'CS Worksheet'!$A$804:$E$1051,4,FALSE())</f>
        <v>-4334976.15187724</v>
      </c>
      <c r="J48" s="148" t="n">
        <v>0</v>
      </c>
      <c r="K48" s="148" t="n">
        <f aca="false">VLOOKUP(A48,'CS Worksheet'!$A$1052:$E$1281,4,FALSE())</f>
        <v>0</v>
      </c>
      <c r="N48" s="146" t="n">
        <v>36935</v>
      </c>
      <c r="O48" s="147" t="s">
        <v>37</v>
      </c>
      <c r="P48" s="149" t="n">
        <v>-36212048.8180058</v>
      </c>
      <c r="Q48" s="151" t="str">
        <f aca="false">IF((P48)&gt;(G49),"var exceeded"," ")</f>
        <v> </v>
      </c>
      <c r="R48" s="151" t="str">
        <f aca="false">IF((P48)&gt;(C49),"var exceeded"," ")</f>
        <v> </v>
      </c>
      <c r="Y48" s="146" t="n">
        <v>36935</v>
      </c>
      <c r="Z48" s="147" t="s">
        <v>37</v>
      </c>
      <c r="AA48" s="53" t="n">
        <v>-36212048.8180058</v>
      </c>
      <c r="AB48" s="53" t="n">
        <v>10329344.2793245</v>
      </c>
      <c r="AC48" s="0" t="str">
        <f aca="false">IF((AA48)&gt;(AB49),"var exceeded"," ")</f>
        <v> </v>
      </c>
      <c r="AL48" s="146" t="n">
        <v>36747</v>
      </c>
      <c r="AM48" s="147" t="s">
        <v>37</v>
      </c>
      <c r="AN48" s="53" t="n">
        <v>-25213860.5996988</v>
      </c>
      <c r="AO48" s="53" t="n">
        <v>6045075.46030242</v>
      </c>
    </row>
    <row r="49" customFormat="false" ht="12" hidden="false" customHeight="true" outlineLevel="0" collapsed="false">
      <c r="A49" s="51" t="n">
        <v>36936</v>
      </c>
      <c r="B49" s="102" t="n">
        <v>-6797155.87386786</v>
      </c>
      <c r="C49" s="102" t="n">
        <v>10515940.8525182</v>
      </c>
      <c r="D49" s="102" t="n">
        <v>0</v>
      </c>
      <c r="E49" s="102" t="n">
        <v>87539</v>
      </c>
      <c r="F49" s="148" t="n">
        <v>3806323.97865033</v>
      </c>
      <c r="G49" s="148" t="n">
        <f aca="false">(C49-D49-E49)+H49+I49+J49+K49</f>
        <v>10816164.8449903</v>
      </c>
      <c r="H49" s="148" t="n">
        <v>0</v>
      </c>
      <c r="I49" s="148" t="n">
        <f aca="false">VLOOKUP(A49,'CS Worksheet'!$A$804:$E$1051,4,FALSE())</f>
        <v>387762.992472118</v>
      </c>
      <c r="J49" s="148" t="n">
        <v>0</v>
      </c>
      <c r="K49" s="148" t="n">
        <f aca="false">VLOOKUP(A49,'CS Worksheet'!$A$1052:$E$1281,4,FALSE())</f>
        <v>0</v>
      </c>
      <c r="N49" s="146" t="n">
        <v>36936</v>
      </c>
      <c r="O49" s="147" t="s">
        <v>37</v>
      </c>
      <c r="P49" s="149" t="n">
        <v>-35488980.6035161</v>
      </c>
      <c r="Q49" s="151" t="str">
        <f aca="false">IF((P49)&gt;(G50),"var exceeded"," ")</f>
        <v> </v>
      </c>
      <c r="R49" s="151" t="str">
        <f aca="false">IF((P49)&gt;(C50),"var exceeded"," ")</f>
        <v> </v>
      </c>
      <c r="Y49" s="146" t="n">
        <v>36936</v>
      </c>
      <c r="Z49" s="147" t="s">
        <v>37</v>
      </c>
      <c r="AA49" s="53" t="n">
        <v>-35488980.6035161</v>
      </c>
      <c r="AB49" s="53" t="n">
        <v>11215320.3738264</v>
      </c>
      <c r="AC49" s="0" t="str">
        <f aca="false">IF((AA49)&gt;(AB50),"var exceeded"," ")</f>
        <v> </v>
      </c>
      <c r="AL49" s="146" t="n">
        <v>36748</v>
      </c>
      <c r="AM49" s="147" t="s">
        <v>37</v>
      </c>
      <c r="AN49" s="53" t="n">
        <v>-25405958.6430674</v>
      </c>
      <c r="AO49" s="53" t="n">
        <v>-1237816.00219687</v>
      </c>
    </row>
    <row r="50" customFormat="false" ht="12" hidden="false" customHeight="true" outlineLevel="0" collapsed="false">
      <c r="A50" s="51" t="n">
        <v>36937</v>
      </c>
      <c r="B50" s="102" t="n">
        <v>-1784894.65534065</v>
      </c>
      <c r="C50" s="102" t="n">
        <v>-9166662.93100992</v>
      </c>
      <c r="D50" s="102" t="n">
        <v>0</v>
      </c>
      <c r="E50" s="102" t="n">
        <v>0</v>
      </c>
      <c r="F50" s="148" t="n">
        <v>-10951557.5863506</v>
      </c>
      <c r="G50" s="148" t="n">
        <f aca="false">(C50-D50-E50)+H50+I50+J50+K50</f>
        <v>-7266347.70296764</v>
      </c>
      <c r="H50" s="148" t="n">
        <v>0</v>
      </c>
      <c r="I50" s="148" t="n">
        <f aca="false">VLOOKUP(A50,'CS Worksheet'!$A$804:$E$1051,4,FALSE())</f>
        <v>1900315.22804228</v>
      </c>
      <c r="J50" s="148" t="n">
        <v>0</v>
      </c>
      <c r="K50" s="148" t="n">
        <f aca="false">VLOOKUP(A50,'CS Worksheet'!$A$1052:$E$1281,4,FALSE())</f>
        <v>0</v>
      </c>
      <c r="N50" s="146" t="n">
        <v>36937</v>
      </c>
      <c r="O50" s="147" t="s">
        <v>37</v>
      </c>
      <c r="P50" s="149" t="n">
        <v>-27892811.7563883</v>
      </c>
      <c r="Q50" s="151" t="str">
        <f aca="false">IF((P50)&gt;(G51),"var exceeded"," ")</f>
        <v> </v>
      </c>
      <c r="R50" s="151" t="str">
        <f aca="false">IF((P50)&gt;(C51),"var exceeded"," ")</f>
        <v> </v>
      </c>
      <c r="Y50" s="146" t="n">
        <v>36937</v>
      </c>
      <c r="Z50" s="147" t="s">
        <v>37</v>
      </c>
      <c r="AA50" s="53" t="n">
        <v>-27892811.7563883</v>
      </c>
      <c r="AB50" s="53" t="n">
        <v>-9132139.6340971</v>
      </c>
      <c r="AC50" s="0" t="str">
        <f aca="false">IF((AA50)&gt;(AB51),"var exceeded"," ")</f>
        <v> </v>
      </c>
      <c r="AL50" s="146" t="n">
        <v>36749</v>
      </c>
      <c r="AM50" s="147" t="s">
        <v>37</v>
      </c>
      <c r="AN50" s="53" t="n">
        <v>-22830225.2143049</v>
      </c>
      <c r="AO50" s="53" t="n">
        <v>-5536603.74120959</v>
      </c>
    </row>
    <row r="51" customFormat="false" ht="12" hidden="false" customHeight="true" outlineLevel="0" collapsed="false">
      <c r="A51" s="51" t="n">
        <v>36938</v>
      </c>
      <c r="B51" s="102" t="n">
        <v>43461.0469657136</v>
      </c>
      <c r="C51" s="102" t="n">
        <v>3370562.35162996</v>
      </c>
      <c r="D51" s="102" t="n">
        <v>0</v>
      </c>
      <c r="E51" s="102" t="n">
        <v>0</v>
      </c>
      <c r="F51" s="148" t="n">
        <v>3414023.39859567</v>
      </c>
      <c r="G51" s="148" t="n">
        <f aca="false">(C51-D51-E51)+H51+I51+J51+K51</f>
        <v>1903721.36892674</v>
      </c>
      <c r="H51" s="148" t="n">
        <v>0</v>
      </c>
      <c r="I51" s="148" t="n">
        <f aca="false">VLOOKUP(A51,'CS Worksheet'!$A$804:$E$1051,4,FALSE())</f>
        <v>-1466840.98270322</v>
      </c>
      <c r="J51" s="148" t="n">
        <v>0</v>
      </c>
      <c r="K51" s="148" t="n">
        <f aca="false">VLOOKUP(A51,'CS Worksheet'!$A$1052:$E$1281,4,FALSE())</f>
        <v>0</v>
      </c>
      <c r="N51" s="146" t="n">
        <v>36938</v>
      </c>
      <c r="O51" s="147" t="s">
        <v>37</v>
      </c>
      <c r="P51" s="149" t="n">
        <v>-32054034.5311902</v>
      </c>
      <c r="Q51" s="151" t="str">
        <f aca="false">IF((P51)&gt;(G52),"var exceeded"," ")</f>
        <v> </v>
      </c>
      <c r="R51" s="151" t="str">
        <f aca="false">IF((P51)&gt;(C52),"var exceeded"," ")</f>
        <v> </v>
      </c>
      <c r="Y51" s="146" t="n">
        <v>36938</v>
      </c>
      <c r="Z51" s="147" t="s">
        <v>37</v>
      </c>
      <c r="AA51" s="53" t="n">
        <v>-32054034.5311902</v>
      </c>
      <c r="AB51" s="53" t="n">
        <v>5235892.66900972</v>
      </c>
      <c r="AC51" s="0" t="str">
        <f aca="false">IF((AA51)&gt;(AB52),"var exceeded"," ")</f>
        <v> </v>
      </c>
      <c r="AL51" s="146" t="n">
        <v>36752</v>
      </c>
      <c r="AM51" s="147" t="s">
        <v>37</v>
      </c>
      <c r="AN51" s="53" t="n">
        <v>-21603742.2478026</v>
      </c>
      <c r="AO51" s="53" t="n">
        <v>-13424491.7948976</v>
      </c>
    </row>
    <row r="52" customFormat="false" ht="12" hidden="false" customHeight="true" outlineLevel="0" collapsed="false">
      <c r="A52" s="51" t="n">
        <v>36942</v>
      </c>
      <c r="B52" s="102" t="n">
        <v>2976147.24918803</v>
      </c>
      <c r="C52" s="102" t="n">
        <v>-25145940.7210464</v>
      </c>
      <c r="D52" s="102" t="n">
        <v>0</v>
      </c>
      <c r="E52" s="102" t="n">
        <v>0</v>
      </c>
      <c r="F52" s="148" t="n">
        <v>-22169793.4718584</v>
      </c>
      <c r="G52" s="148" t="n">
        <f aca="false">(C52-D52-E52)+H52+I52+J52+K52</f>
        <v>-31679643.6467008</v>
      </c>
      <c r="H52" s="148" t="n">
        <v>0</v>
      </c>
      <c r="I52" s="148" t="n">
        <f aca="false">VLOOKUP(A52,'CS Worksheet'!$A$804:$E$1051,4,FALSE())</f>
        <v>-6533702.92565437</v>
      </c>
      <c r="J52" s="148" t="n">
        <v>0</v>
      </c>
      <c r="K52" s="148" t="n">
        <f aca="false">VLOOKUP(A52,'CS Worksheet'!$A$1052:$E$1281,4,FALSE())</f>
        <v>0</v>
      </c>
      <c r="N52" s="146" t="n">
        <v>36942</v>
      </c>
      <c r="O52" s="147" t="s">
        <v>37</v>
      </c>
      <c r="P52" s="149" t="n">
        <v>-32699563.7691772</v>
      </c>
      <c r="Q52" s="151" t="str">
        <f aca="false">IF((P52)&gt;(G53),"var exceeded"," ")</f>
        <v> </v>
      </c>
      <c r="R52" s="151" t="str">
        <f aca="false">IF((P52)&gt;(C53),"var exceeded"," ")</f>
        <v> </v>
      </c>
      <c r="Y52" s="146" t="n">
        <v>36942</v>
      </c>
      <c r="Z52" s="147" t="s">
        <v>37</v>
      </c>
      <c r="AA52" s="53" t="n">
        <v>-32699563.7691772</v>
      </c>
      <c r="AB52" s="53" t="n">
        <v>-20479746.9341494</v>
      </c>
      <c r="AC52" s="0" t="str">
        <f aca="false">IF((AA52)&gt;(AB53),"var exceeded"," ")</f>
        <v> </v>
      </c>
      <c r="AL52" s="146" t="n">
        <v>36753</v>
      </c>
      <c r="AM52" s="147" t="s">
        <v>37</v>
      </c>
      <c r="AN52" s="53" t="n">
        <v>-23054804.0276335</v>
      </c>
      <c r="AO52" s="53" t="n">
        <v>-9171409.27855363</v>
      </c>
    </row>
    <row r="53" customFormat="false" ht="12" hidden="false" customHeight="true" outlineLevel="0" collapsed="false">
      <c r="A53" s="51" t="n">
        <v>36943</v>
      </c>
      <c r="B53" s="102" t="n">
        <v>1129913.2426359</v>
      </c>
      <c r="C53" s="102" t="n">
        <v>-6401395.4159448</v>
      </c>
      <c r="D53" s="102" t="n">
        <v>0</v>
      </c>
      <c r="E53" s="102" t="n">
        <v>0</v>
      </c>
      <c r="F53" s="148" t="n">
        <v>-5271482.1733089</v>
      </c>
      <c r="G53" s="148" t="n">
        <f aca="false">(C53-D53-E53)+H53+I53+J53+K53</f>
        <v>-7618229.65867053</v>
      </c>
      <c r="H53" s="148" t="n">
        <v>0</v>
      </c>
      <c r="I53" s="148" t="n">
        <f aca="false">VLOOKUP(A53,'CS Worksheet'!$A$804:$E$1051,4,FALSE())</f>
        <v>-1216834.24272573</v>
      </c>
      <c r="J53" s="148" t="n">
        <v>0</v>
      </c>
      <c r="K53" s="148" t="n">
        <f aca="false">VLOOKUP(A53,'CS Worksheet'!$A$1052:$E$1281,4,FALSE())</f>
        <v>0</v>
      </c>
      <c r="N53" s="146" t="n">
        <v>36943</v>
      </c>
      <c r="O53" s="147" t="s">
        <v>37</v>
      </c>
      <c r="P53" s="149" t="n">
        <v>-25647690.1705105</v>
      </c>
      <c r="Q53" s="151" t="str">
        <f aca="false">IF((P53)&gt;(G54),"var exceeded"," ")</f>
        <v> </v>
      </c>
      <c r="R53" s="151" t="str">
        <f aca="false">IF((P53)&gt;(C54),"var exceeded"," ")</f>
        <v> </v>
      </c>
      <c r="Y53" s="146" t="n">
        <v>36943</v>
      </c>
      <c r="Z53" s="147" t="s">
        <v>37</v>
      </c>
      <c r="AA53" s="53" t="n">
        <v>-25647690.1705105</v>
      </c>
      <c r="AB53" s="53" t="n">
        <v>-6688990.10726113</v>
      </c>
      <c r="AC53" s="0" t="str">
        <f aca="false">IF((AA53)&gt;(AB54),"var exceeded"," ")</f>
        <v> </v>
      </c>
      <c r="AL53" s="146" t="n">
        <v>36754</v>
      </c>
      <c r="AM53" s="147" t="s">
        <v>37</v>
      </c>
      <c r="AN53" s="53" t="n">
        <v>-21379031.4555072</v>
      </c>
      <c r="AO53" s="53" t="n">
        <v>10409376.3180288</v>
      </c>
    </row>
    <row r="54" customFormat="false" ht="12" hidden="false" customHeight="true" outlineLevel="0" collapsed="false">
      <c r="A54" s="51" t="n">
        <v>36944</v>
      </c>
      <c r="B54" s="102" t="n">
        <v>-1494117.05048621</v>
      </c>
      <c r="C54" s="102" t="n">
        <v>-12305132.4423274</v>
      </c>
      <c r="D54" s="102" t="n">
        <v>0</v>
      </c>
      <c r="E54" s="102" t="n">
        <v>-1.52924329989433E-008</v>
      </c>
      <c r="F54" s="148" t="n">
        <v>-13799249.4928136</v>
      </c>
      <c r="G54" s="148" t="n">
        <f aca="false">(C54-D54-E54)+H54+I54+J54+K54</f>
        <v>-12786671.0007607</v>
      </c>
      <c r="H54" s="148" t="n">
        <v>0</v>
      </c>
      <c r="I54" s="148" t="n">
        <f aca="false">VLOOKUP(A54,'CS Worksheet'!$A$804:$E$1051,4,FALSE())</f>
        <v>-481538.558433407</v>
      </c>
      <c r="J54" s="148" t="n">
        <v>0</v>
      </c>
      <c r="K54" s="148" t="n">
        <f aca="false">VLOOKUP(A54,'CS Worksheet'!$A$1052:$E$1281,4,FALSE())</f>
        <v>0</v>
      </c>
      <c r="N54" s="146" t="n">
        <v>36944</v>
      </c>
      <c r="O54" s="147" t="s">
        <v>37</v>
      </c>
      <c r="P54" s="149" t="n">
        <v>-28397400.920978</v>
      </c>
      <c r="Q54" s="151" t="str">
        <f aca="false">IF((P54)&gt;(G55),"var exceeded"," ")</f>
        <v> </v>
      </c>
      <c r="R54" s="151" t="str">
        <f aca="false">IF((P54)&gt;(C55),"var exceeded"," ")</f>
        <v> </v>
      </c>
      <c r="Y54" s="146" t="n">
        <v>36944</v>
      </c>
      <c r="Z54" s="147" t="s">
        <v>37</v>
      </c>
      <c r="AA54" s="53" t="n">
        <v>-28397400.920978</v>
      </c>
      <c r="AB54" s="53" t="n">
        <v>-12054281.0687616</v>
      </c>
      <c r="AC54" s="0" t="str">
        <f aca="false">IF((AA54)&gt;(AB55),"var exceeded"," ")</f>
        <v> </v>
      </c>
      <c r="AL54" s="146" t="n">
        <v>36755</v>
      </c>
      <c r="AM54" s="147" t="s">
        <v>37</v>
      </c>
      <c r="AN54" s="53" t="n">
        <v>-21640720.1708591</v>
      </c>
      <c r="AO54" s="53" t="n">
        <v>20641176.5368178</v>
      </c>
    </row>
    <row r="55" customFormat="false" ht="12" hidden="false" customHeight="true" outlineLevel="0" collapsed="false">
      <c r="A55" s="51" t="n">
        <v>36945</v>
      </c>
      <c r="B55" s="102" t="n">
        <v>8724399.7384939</v>
      </c>
      <c r="C55" s="102" t="n">
        <v>4466266.64726424</v>
      </c>
      <c r="D55" s="102" t="n">
        <v>0</v>
      </c>
      <c r="E55" s="102" t="n">
        <v>0</v>
      </c>
      <c r="F55" s="148" t="n">
        <v>13190666.3857581</v>
      </c>
      <c r="G55" s="148" t="n">
        <f aca="false">(C55-D55-E55)+H55+I55+J55+K55</f>
        <v>-368661.874359555</v>
      </c>
      <c r="H55" s="148" t="n">
        <v>0</v>
      </c>
      <c r="I55" s="148" t="n">
        <f aca="false">VLOOKUP(A55,'CS Worksheet'!$A$804:$E$1051,4,FALSE())</f>
        <v>-4834928.52162379</v>
      </c>
      <c r="J55" s="148" t="n">
        <v>0</v>
      </c>
      <c r="K55" s="148" t="n">
        <f aca="false">VLOOKUP(A55,'CS Worksheet'!$A$1052:$E$1281,4,FALSE())</f>
        <v>0</v>
      </c>
      <c r="N55" s="146" t="n">
        <v>36945</v>
      </c>
      <c r="O55" s="147" t="s">
        <v>37</v>
      </c>
      <c r="P55" s="149" t="n">
        <v>-27875399.5636796</v>
      </c>
      <c r="Q55" s="151" t="str">
        <f aca="false">IF((P55)&gt;(G56),"var exceeded"," ")</f>
        <v> </v>
      </c>
      <c r="R55" s="151" t="str">
        <f aca="false">IF((P55)&gt;(C56),"var exceeded"," ")</f>
        <v> </v>
      </c>
      <c r="Y55" s="146" t="n">
        <v>36945</v>
      </c>
      <c r="Z55" s="147" t="s">
        <v>37</v>
      </c>
      <c r="AA55" s="53" t="n">
        <v>-27875399.5636796</v>
      </c>
      <c r="AB55" s="53" t="n">
        <v>5476651.43971576</v>
      </c>
      <c r="AC55" s="0" t="str">
        <f aca="false">IF((AA55)&gt;(AB56),"var exceeded"," ")</f>
        <v> </v>
      </c>
      <c r="AL55" s="146" t="n">
        <v>36756</v>
      </c>
      <c r="AM55" s="147" t="s">
        <v>37</v>
      </c>
      <c r="AN55" s="53" t="n">
        <v>-20038414.3734032</v>
      </c>
      <c r="AO55" s="53" t="n">
        <v>8051340.90796721</v>
      </c>
    </row>
    <row r="56" customFormat="false" ht="12" hidden="false" customHeight="true" outlineLevel="0" collapsed="false">
      <c r="A56" s="51" t="n">
        <v>36948</v>
      </c>
      <c r="B56" s="102" t="n">
        <v>-258179.994875646</v>
      </c>
      <c r="C56" s="102" t="n">
        <v>-6768002.93100615</v>
      </c>
      <c r="D56" s="102" t="n">
        <v>0</v>
      </c>
      <c r="E56" s="102" t="n">
        <v>0</v>
      </c>
      <c r="F56" s="148" t="n">
        <v>-7026182.92588179</v>
      </c>
      <c r="G56" s="148" t="n">
        <f aca="false">(C56-D56-E56)+H56+I56+J56+K56</f>
        <v>-12112248.9240488</v>
      </c>
      <c r="H56" s="148" t="n">
        <v>0</v>
      </c>
      <c r="I56" s="148" t="n">
        <f aca="false">VLOOKUP(A56,'CS Worksheet'!$A$804:$E$1051,4,FALSE())</f>
        <v>-5344245.99304261</v>
      </c>
      <c r="J56" s="148" t="n">
        <v>0</v>
      </c>
      <c r="K56" s="148" t="n">
        <f aca="false">VLOOKUP(A56,'CS Worksheet'!$A$1052:$E$1281,4,FALSE())</f>
        <v>0</v>
      </c>
      <c r="N56" s="146" t="n">
        <v>36948</v>
      </c>
      <c r="O56" s="147" t="s">
        <v>37</v>
      </c>
      <c r="P56" s="149" t="n">
        <v>-27692581.3556031</v>
      </c>
      <c r="Q56" s="151" t="str">
        <f aca="false">IF((P56)&gt;(G57),"var exceeded"," ")</f>
        <v> </v>
      </c>
      <c r="R56" s="151" t="str">
        <f aca="false">IF((P56)&gt;(C57),"var exceeded"," ")</f>
        <v> </v>
      </c>
      <c r="Y56" s="146" t="n">
        <v>36948</v>
      </c>
      <c r="Z56" s="147" t="s">
        <v>37</v>
      </c>
      <c r="AA56" s="53" t="n">
        <v>-27692581.3556031</v>
      </c>
      <c r="AB56" s="53" t="n">
        <v>-10573846.8282568</v>
      </c>
      <c r="AC56" s="0" t="str">
        <f aca="false">IF((AA56)&gt;(AB57),"var exceeded"," ")</f>
        <v> </v>
      </c>
      <c r="AL56" s="146" t="n">
        <v>36759</v>
      </c>
      <c r="AM56" s="147" t="s">
        <v>37</v>
      </c>
      <c r="AN56" s="53" t="n">
        <v>-23025619.8627273</v>
      </c>
      <c r="AO56" s="53" t="n">
        <v>31640377.540353</v>
      </c>
    </row>
    <row r="57" customFormat="false" ht="12" hidden="false" customHeight="true" outlineLevel="0" collapsed="false">
      <c r="A57" s="51" t="n">
        <v>36949</v>
      </c>
      <c r="B57" s="102" t="n">
        <v>3760932.41381563</v>
      </c>
      <c r="C57" s="102" t="n">
        <v>-5783328.7066754</v>
      </c>
      <c r="D57" s="102" t="n">
        <v>0</v>
      </c>
      <c r="E57" s="102" t="n">
        <v>0</v>
      </c>
      <c r="F57" s="148" t="n">
        <v>-2022396.29285977</v>
      </c>
      <c r="G57" s="148" t="n">
        <f aca="false">(C57-D57-E57)+H57+I57+J57+K57</f>
        <v>-4796676.68474718</v>
      </c>
      <c r="H57" s="148" t="n">
        <v>0</v>
      </c>
      <c r="I57" s="148" t="n">
        <f aca="false">VLOOKUP(A57,'CS Worksheet'!$A$804:$E$1051,4,FALSE())</f>
        <v>986652.02192822</v>
      </c>
      <c r="J57" s="148" t="n">
        <v>0</v>
      </c>
      <c r="K57" s="148" t="n">
        <f aca="false">VLOOKUP(A57,'CS Worksheet'!$A$1052:$E$1281,4,FALSE())</f>
        <v>0</v>
      </c>
      <c r="N57" s="146" t="n">
        <v>36949</v>
      </c>
      <c r="O57" s="147" t="s">
        <v>37</v>
      </c>
      <c r="P57" s="149" t="n">
        <v>-29507879.944138</v>
      </c>
      <c r="Q57" s="151" t="str">
        <f aca="false">IF((P57)&gt;(G58),"var exceeded"," ")</f>
        <v> </v>
      </c>
      <c r="R57" s="151" t="str">
        <f aca="false">IF((P57)&gt;(C58),"var exceeded"," ")</f>
        <v> </v>
      </c>
      <c r="Y57" s="146" t="n">
        <v>36949</v>
      </c>
      <c r="Z57" s="147" t="s">
        <v>37</v>
      </c>
      <c r="AA57" s="53" t="n">
        <v>-29507879.944138</v>
      </c>
      <c r="AB57" s="53" t="n">
        <v>4088782.32222987</v>
      </c>
      <c r="AC57" s="0" t="str">
        <f aca="false">IF((AA57)&gt;(AB58),"var exceeded"," ")</f>
        <v> </v>
      </c>
      <c r="AL57" s="146" t="n">
        <v>36760</v>
      </c>
      <c r="AM57" s="147" t="s">
        <v>37</v>
      </c>
      <c r="AN57" s="53" t="n">
        <v>-24058994.1524278</v>
      </c>
      <c r="AO57" s="53" t="n">
        <v>2272981.73878316</v>
      </c>
    </row>
    <row r="58" customFormat="false" ht="12" hidden="false" customHeight="true" outlineLevel="0" collapsed="false">
      <c r="A58" s="51" t="n">
        <v>36950</v>
      </c>
      <c r="B58" s="102" t="n">
        <v>4567748.39203095</v>
      </c>
      <c r="C58" s="102" t="n">
        <v>-8363927.19421503</v>
      </c>
      <c r="D58" s="102" t="n">
        <v>0</v>
      </c>
      <c r="E58" s="102" t="n">
        <v>-5310622.18420071</v>
      </c>
      <c r="F58" s="148" t="n">
        <v>-9106800.98638479</v>
      </c>
      <c r="G58" s="148" t="n">
        <f aca="false">(C58-D58-E58)+H58+I58+J58+K58</f>
        <v>-2894226.76176566</v>
      </c>
      <c r="H58" s="148" t="n">
        <v>0</v>
      </c>
      <c r="I58" s="148" t="n">
        <f aca="false">VLOOKUP(A58,'CS Worksheet'!$A$804:$E$1051,4,FALSE())</f>
        <v>159078.248248655</v>
      </c>
      <c r="J58" s="148" t="n">
        <v>0</v>
      </c>
      <c r="K58" s="148" t="n">
        <f aca="false">VLOOKUP(A58,'CS Worksheet'!$A$1052:$E$1281,4,FALSE())</f>
        <v>0</v>
      </c>
      <c r="N58" s="146" t="n">
        <v>36950</v>
      </c>
      <c r="O58" s="147" t="s">
        <v>37</v>
      </c>
      <c r="P58" s="149" t="n">
        <v>-32777979.5537843</v>
      </c>
      <c r="Q58" s="151" t="str">
        <f aca="false">IF((P58)&gt;(G59),"var exceeded"," ")</f>
        <v> </v>
      </c>
      <c r="R58" s="151" t="str">
        <f aca="false">IF((P58)&gt;(C59),"var exceeded"," ")</f>
        <v> </v>
      </c>
      <c r="Y58" s="146" t="n">
        <v>36950</v>
      </c>
      <c r="Z58" s="147" t="s">
        <v>37</v>
      </c>
      <c r="AA58" s="53" t="n">
        <v>-32777979.5537843</v>
      </c>
      <c r="AB58" s="53" t="n">
        <v>-2327208.42550895</v>
      </c>
      <c r="AC58" s="0" t="str">
        <f aca="false">IF((AA58)&gt;(AB59),"var exceeded"," ")</f>
        <v> </v>
      </c>
      <c r="AL58" s="146" t="n">
        <v>36761</v>
      </c>
      <c r="AM58" s="147" t="s">
        <v>37</v>
      </c>
      <c r="AN58" s="53" t="n">
        <v>-26769511.2407311</v>
      </c>
      <c r="AO58" s="53" t="n">
        <v>40803190.6526414</v>
      </c>
    </row>
    <row r="59" customFormat="false" ht="12" hidden="false" customHeight="true" outlineLevel="0" collapsed="false">
      <c r="A59" s="51" t="n">
        <v>36951</v>
      </c>
      <c r="B59" s="102" t="n">
        <v>46874141.0220764</v>
      </c>
      <c r="C59" s="102" t="n">
        <v>-19745333.9244557</v>
      </c>
      <c r="D59" s="102" t="n">
        <v>0</v>
      </c>
      <c r="E59" s="102" t="n">
        <v>252762.4</v>
      </c>
      <c r="F59" s="148" t="n">
        <v>27381569.4976207</v>
      </c>
      <c r="G59" s="148" t="n">
        <f aca="false">(C59-D59-E59)+H59+I59+J59+K59</f>
        <v>-19637274.5900612</v>
      </c>
      <c r="H59" s="148" t="n">
        <v>0</v>
      </c>
      <c r="I59" s="148" t="n">
        <f aca="false">VLOOKUP(A59,'CS Worksheet'!$A$804:$E$1051,4,FALSE())</f>
        <v>360821.734394468</v>
      </c>
      <c r="J59" s="148" t="n">
        <v>0</v>
      </c>
      <c r="K59" s="148" t="n">
        <f aca="false">VLOOKUP(A59,'CS Worksheet'!$A$1052:$E$1281,4,FALSE())</f>
        <v>0</v>
      </c>
      <c r="N59" s="146" t="n">
        <v>36951</v>
      </c>
      <c r="O59" s="147" t="s">
        <v>37</v>
      </c>
      <c r="P59" s="149" t="n">
        <v>-30922188.9561089</v>
      </c>
      <c r="Q59" s="151" t="str">
        <f aca="false">IF((P59)&gt;(G60),"var exceeded"," ")</f>
        <v> </v>
      </c>
      <c r="R59" s="151" t="str">
        <f aca="false">IF((P59)&gt;(C60),"var exceeded"," ")</f>
        <v> </v>
      </c>
      <c r="Y59" s="146" t="n">
        <v>36951</v>
      </c>
      <c r="Z59" s="147" t="s">
        <v>37</v>
      </c>
      <c r="AA59" s="53" t="n">
        <v>-30922188.9561089</v>
      </c>
      <c r="AB59" s="53" t="n">
        <v>14373585.2646603</v>
      </c>
      <c r="AC59" s="0" t="str">
        <f aca="false">IF((AA59)&gt;(AB60),"var exceeded"," ")</f>
        <v> </v>
      </c>
      <c r="AL59" s="146" t="n">
        <v>36762</v>
      </c>
      <c r="AM59" s="147" t="s">
        <v>37</v>
      </c>
      <c r="AN59" s="53" t="n">
        <v>-24979074.3812649</v>
      </c>
      <c r="AO59" s="53" t="n">
        <v>27488880.5462943</v>
      </c>
    </row>
    <row r="60" customFormat="false" ht="12" hidden="false" customHeight="true" outlineLevel="0" collapsed="false">
      <c r="A60" s="51" t="n">
        <v>36952</v>
      </c>
      <c r="B60" s="102" t="n">
        <v>-1851372.89398642</v>
      </c>
      <c r="C60" s="102" t="n">
        <v>6371143.77716222</v>
      </c>
      <c r="D60" s="102" t="n">
        <v>0</v>
      </c>
      <c r="E60" s="102" t="n">
        <v>-23982.99</v>
      </c>
      <c r="F60" s="148" t="n">
        <v>4495787.89317579</v>
      </c>
      <c r="G60" s="148" t="n">
        <f aca="false">(C60-D60-E60)+H60+I60+J60+K60</f>
        <v>7202022.39479903</v>
      </c>
      <c r="H60" s="148" t="n">
        <v>0</v>
      </c>
      <c r="I60" s="148" t="n">
        <f aca="false">VLOOKUP(A60,'CS Worksheet'!$A$804:$E$1051,4,FALSE())</f>
        <v>806895.627636816</v>
      </c>
      <c r="J60" s="148" t="n">
        <v>0</v>
      </c>
      <c r="K60" s="148" t="n">
        <f aca="false">VLOOKUP(A60,'CS Worksheet'!$A$1052:$E$1281,4,FALSE())</f>
        <v>0</v>
      </c>
      <c r="N60" s="146" t="n">
        <v>36952</v>
      </c>
      <c r="O60" s="147" t="s">
        <v>37</v>
      </c>
      <c r="P60" s="149" t="n">
        <v>-29256761.3860975</v>
      </c>
      <c r="Q60" s="151" t="str">
        <f aca="false">IF((P60)&gt;(G61),"var exceeded"," ")</f>
        <v> </v>
      </c>
      <c r="R60" s="151" t="str">
        <f aca="false">IF((P60)&gt;(C61),"var exceeded"," ")</f>
        <v> </v>
      </c>
      <c r="Y60" s="146" t="n">
        <v>36952</v>
      </c>
      <c r="Z60" s="147" t="s">
        <v>37</v>
      </c>
      <c r="AA60" s="53" t="n">
        <v>-29256761.3860975</v>
      </c>
      <c r="AB60" s="53" t="n">
        <v>6154657.65293973</v>
      </c>
      <c r="AC60" s="0" t="str">
        <f aca="false">IF((AA60)&gt;(AB61),"var exceeded"," ")</f>
        <v> </v>
      </c>
      <c r="AL60" s="146" t="n">
        <v>36763</v>
      </c>
      <c r="AM60" s="147" t="s">
        <v>37</v>
      </c>
      <c r="AN60" s="53" t="n">
        <v>-30381406.6309698</v>
      </c>
      <c r="AO60" s="53" t="n">
        <v>11660611.0074691</v>
      </c>
    </row>
    <row r="61" customFormat="false" ht="12" hidden="false" customHeight="true" outlineLevel="0" collapsed="false">
      <c r="A61" s="51" t="n">
        <v>36955</v>
      </c>
      <c r="B61" s="102" t="n">
        <v>2987091.20673348</v>
      </c>
      <c r="C61" s="102" t="n">
        <v>39376884.9173101</v>
      </c>
      <c r="D61" s="102" t="n">
        <v>0</v>
      </c>
      <c r="E61" s="102" t="n">
        <v>0</v>
      </c>
      <c r="F61" s="148" t="n">
        <v>42363976.1240435</v>
      </c>
      <c r="G61" s="148" t="n">
        <f aca="false">(C61-D61-E61)+H61+I61+J61+K61</f>
        <v>36149437.1006077</v>
      </c>
      <c r="H61" s="148" t="n">
        <v>0</v>
      </c>
      <c r="I61" s="148" t="n">
        <f aca="false">VLOOKUP(A61,'CS Worksheet'!$A$804:$E$1051,4,FALSE())</f>
        <v>-3227447.81670235</v>
      </c>
      <c r="J61" s="148" t="n">
        <v>0</v>
      </c>
      <c r="K61" s="148" t="n">
        <f aca="false">VLOOKUP(A61,'CS Worksheet'!$A$1052:$E$1281,4,FALSE())</f>
        <v>0</v>
      </c>
      <c r="N61" s="146" t="n">
        <v>36955</v>
      </c>
      <c r="O61" s="147" t="s">
        <v>37</v>
      </c>
      <c r="P61" s="149" t="n">
        <v>-27023814.1377531</v>
      </c>
      <c r="Q61" s="151" t="str">
        <f aca="false">IF((P61)&gt;(G62),"var exceeded"," ")</f>
        <v> </v>
      </c>
      <c r="R61" s="151" t="str">
        <f aca="false">IF((P61)&gt;(C62),"var exceeded"," ")</f>
        <v> </v>
      </c>
      <c r="Y61" s="146" t="n">
        <v>36955</v>
      </c>
      <c r="Z61" s="147" t="s">
        <v>37</v>
      </c>
      <c r="AA61" s="53" t="n">
        <v>-27023814.1377531</v>
      </c>
      <c r="AB61" s="53" t="n">
        <v>41718391.0887377</v>
      </c>
      <c r="AC61" s="0" t="str">
        <f aca="false">IF((AA61)&gt;(AB62),"var exceeded"," ")</f>
        <v> </v>
      </c>
      <c r="AL61" s="146" t="n">
        <v>36766</v>
      </c>
      <c r="AM61" s="147" t="s">
        <v>37</v>
      </c>
      <c r="AN61" s="53" t="n">
        <v>-26759998.9867179</v>
      </c>
      <c r="AO61" s="53" t="n">
        <v>-26333050.3172578</v>
      </c>
    </row>
    <row r="62" customFormat="false" ht="12" hidden="false" customHeight="true" outlineLevel="0" collapsed="false">
      <c r="A62" s="51" t="n">
        <v>36956</v>
      </c>
      <c r="B62" s="102" t="n">
        <v>2444588.15040725</v>
      </c>
      <c r="C62" s="102" t="n">
        <v>8568716.1170466</v>
      </c>
      <c r="D62" s="102" t="n">
        <v>0</v>
      </c>
      <c r="E62" s="102" t="n">
        <v>0</v>
      </c>
      <c r="F62" s="148" t="n">
        <v>11013304.2674538</v>
      </c>
      <c r="G62" s="148" t="n">
        <f aca="false">(C62-D62-E62)+H62+I62+J62+K62</f>
        <v>7892469.10386609</v>
      </c>
      <c r="H62" s="148" t="n">
        <v>0</v>
      </c>
      <c r="I62" s="148" t="n">
        <f aca="false">VLOOKUP(A62,'CS Worksheet'!$A$804:$E$1051,4,FALSE())</f>
        <v>-676247.013180509</v>
      </c>
      <c r="J62" s="148" t="n">
        <v>0</v>
      </c>
      <c r="K62" s="148" t="n">
        <f aca="false">VLOOKUP(A62,'CS Worksheet'!$A$1052:$E$1281,4,FALSE())</f>
        <v>0</v>
      </c>
      <c r="N62" s="146" t="n">
        <v>36956</v>
      </c>
      <c r="O62" s="147" t="s">
        <v>37</v>
      </c>
      <c r="P62" s="149" t="n">
        <v>-28299178.4706147</v>
      </c>
      <c r="Q62" s="151" t="str">
        <f aca="false">IF((P62)&gt;(G63),"var exceeded"," ")</f>
        <v> </v>
      </c>
      <c r="R62" s="151" t="str">
        <f aca="false">IF((P62)&gt;(C63),"var exceeded"," ")</f>
        <v> </v>
      </c>
      <c r="Y62" s="146" t="n">
        <v>36956</v>
      </c>
      <c r="Z62" s="147" t="s">
        <v>37</v>
      </c>
      <c r="AA62" s="53" t="n">
        <v>-28299178.4706147</v>
      </c>
      <c r="AB62" s="53" t="n">
        <v>-2427459.49619028</v>
      </c>
      <c r="AC62" s="0" t="str">
        <f aca="false">IF((AA62)&gt;(AB63),"var exceeded"," ")</f>
        <v> </v>
      </c>
      <c r="AL62" s="146" t="n">
        <v>36767</v>
      </c>
      <c r="AM62" s="147" t="s">
        <v>37</v>
      </c>
      <c r="AN62" s="53" t="n">
        <v>-23759266.8906593</v>
      </c>
      <c r="AO62" s="53" t="n">
        <v>-59735806.0139117</v>
      </c>
    </row>
    <row r="63" customFormat="false" ht="12" hidden="false" customHeight="true" outlineLevel="0" collapsed="false">
      <c r="A63" s="51" t="n">
        <v>36957</v>
      </c>
      <c r="B63" s="102" t="n">
        <v>-2368310.38538072</v>
      </c>
      <c r="C63" s="102" t="n">
        <v>-4623220.5015685</v>
      </c>
      <c r="D63" s="102" t="n">
        <v>0</v>
      </c>
      <c r="E63" s="102" t="n">
        <v>0</v>
      </c>
      <c r="F63" s="148" t="n">
        <v>-6991530.88694922</v>
      </c>
      <c r="G63" s="148" t="n">
        <f aca="false">(C63-D63-E63)+H63+I63+J63+K63</f>
        <v>-5364389.58336723</v>
      </c>
      <c r="H63" s="148" t="n">
        <v>0</v>
      </c>
      <c r="I63" s="148" t="n">
        <f aca="false">VLOOKUP(A63,'CS Worksheet'!$A$804:$E$1051,4,FALSE())</f>
        <v>-741169.081798731</v>
      </c>
      <c r="J63" s="148" t="n">
        <v>0</v>
      </c>
      <c r="K63" s="148" t="n">
        <f aca="false">VLOOKUP(A63,'CS Worksheet'!$A$1052:$E$1281,4,FALSE())</f>
        <v>0</v>
      </c>
      <c r="N63" s="146" t="n">
        <v>36957</v>
      </c>
      <c r="O63" s="147" t="s">
        <v>37</v>
      </c>
      <c r="P63" s="149" t="n">
        <v>-31625515.907048</v>
      </c>
      <c r="Q63" s="151" t="str">
        <f aca="false">IF((P63)&gt;(G64),"var exceeded"," ")</f>
        <v> </v>
      </c>
      <c r="R63" s="151" t="str">
        <f aca="false">IF((P63)&gt;(C64),"var exceeded"," ")</f>
        <v> </v>
      </c>
      <c r="Y63" s="146" t="n">
        <v>36957</v>
      </c>
      <c r="Z63" s="147" t="s">
        <v>37</v>
      </c>
      <c r="AA63" s="53" t="n">
        <v>-31625515.907048</v>
      </c>
      <c r="AB63" s="53" t="n">
        <v>-5791607.46320683</v>
      </c>
      <c r="AC63" s="0" t="str">
        <f aca="false">IF((AA63)&gt;(AB64),"var exceeded"," ")</f>
        <v> </v>
      </c>
      <c r="AL63" s="146" t="n">
        <v>36768</v>
      </c>
      <c r="AM63" s="147" t="s">
        <v>37</v>
      </c>
      <c r="AN63" s="53" t="n">
        <v>-18615336.7063524</v>
      </c>
      <c r="AO63" s="53" t="n">
        <v>-3317264.95900834</v>
      </c>
    </row>
    <row r="64" customFormat="false" ht="12" hidden="false" customHeight="true" outlineLevel="0" collapsed="false">
      <c r="A64" s="51" t="n">
        <v>36958</v>
      </c>
      <c r="B64" s="102" t="n">
        <v>10964444.5476284</v>
      </c>
      <c r="C64" s="102" t="n">
        <v>-2024337.43016478</v>
      </c>
      <c r="D64" s="102" t="n">
        <v>0</v>
      </c>
      <c r="E64" s="102" t="n">
        <v>0</v>
      </c>
      <c r="F64" s="148" t="n">
        <v>8940107.11746362</v>
      </c>
      <c r="G64" s="148" t="n">
        <f aca="false">(C64-D64-E64)+H64+I64+J64+K64</f>
        <v>-8193428.07875531</v>
      </c>
      <c r="H64" s="148" t="n">
        <v>0</v>
      </c>
      <c r="I64" s="148" t="n">
        <f aca="false">VLOOKUP(A64,'CS Worksheet'!$A$804:$E$1051,4,FALSE())</f>
        <v>-6169090.64859053</v>
      </c>
      <c r="J64" s="148" t="n">
        <v>0</v>
      </c>
      <c r="K64" s="148" t="n">
        <f aca="false">VLOOKUP(A64,'CS Worksheet'!$A$1052:$E$1281,4,FALSE())</f>
        <v>0</v>
      </c>
      <c r="N64" s="146" t="n">
        <v>36958</v>
      </c>
      <c r="O64" s="147" t="s">
        <v>37</v>
      </c>
      <c r="P64" s="149" t="n">
        <v>-28400394.9327095</v>
      </c>
      <c r="Q64" s="151" t="str">
        <f aca="false">IF((P64)&gt;(G65),"var exceeded"," ")</f>
        <v> </v>
      </c>
      <c r="R64" s="151" t="str">
        <f aca="false">IF((P64)&gt;(C65),"var exceeded"," ")</f>
        <v> </v>
      </c>
      <c r="Y64" s="146" t="n">
        <v>36958</v>
      </c>
      <c r="Z64" s="147" t="s">
        <v>37</v>
      </c>
      <c r="AA64" s="53" t="n">
        <v>-28400394.9327095</v>
      </c>
      <c r="AB64" s="53" t="n">
        <v>-1646338.54278634</v>
      </c>
      <c r="AC64" s="0" t="str">
        <f aca="false">IF((AA64)&gt;(AB65),"var exceeded"," ")</f>
        <v> </v>
      </c>
      <c r="AL64" s="146" t="n">
        <v>36769</v>
      </c>
      <c r="AM64" s="147" t="s">
        <v>37</v>
      </c>
      <c r="AN64" s="53" t="n">
        <v>-17810983.3870229</v>
      </c>
      <c r="AO64" s="53" t="n">
        <v>-7428208.2818258</v>
      </c>
    </row>
    <row r="65" customFormat="false" ht="12" hidden="false" customHeight="true" outlineLevel="0" collapsed="false">
      <c r="A65" s="51" t="n">
        <v>36959</v>
      </c>
      <c r="B65" s="102" t="n">
        <v>5439405.00510299</v>
      </c>
      <c r="C65" s="102" t="n">
        <v>-1040668.43850875</v>
      </c>
      <c r="D65" s="102" t="n">
        <v>0</v>
      </c>
      <c r="E65" s="102" t="n">
        <v>0</v>
      </c>
      <c r="F65" s="148" t="n">
        <v>4398736.56659424</v>
      </c>
      <c r="G65" s="148" t="n">
        <f aca="false">(C65-D65-E65)+H65+I65+J65+K65</f>
        <v>2001216.36268146</v>
      </c>
      <c r="H65" s="148" t="n">
        <v>0</v>
      </c>
      <c r="I65" s="148" t="n">
        <f aca="false">VLOOKUP(A65,'CS Worksheet'!$A$804:$E$1051,4,FALSE())</f>
        <v>3041884.80119021</v>
      </c>
      <c r="J65" s="148" t="n">
        <v>0</v>
      </c>
      <c r="K65" s="148" t="n">
        <f aca="false">VLOOKUP(A65,'CS Worksheet'!$A$1052:$E$1281,4,FALSE())</f>
        <v>0</v>
      </c>
      <c r="N65" s="146" t="n">
        <v>36959</v>
      </c>
      <c r="O65" s="147" t="s">
        <v>37</v>
      </c>
      <c r="P65" s="149" t="n">
        <v>-24548459.217625</v>
      </c>
      <c r="Q65" s="151" t="str">
        <f aca="false">IF((P65)&gt;(G66),"var exceeded"," ")</f>
        <v>var exceeded</v>
      </c>
      <c r="R65" s="151" t="str">
        <f aca="false">IF((P65)&gt;(C66),"var exceeded"," ")</f>
        <v> </v>
      </c>
      <c r="Y65" s="146" t="n">
        <v>36959</v>
      </c>
      <c r="Z65" s="147" t="s">
        <v>37</v>
      </c>
      <c r="AA65" s="53" t="n">
        <v>-24548459.217625</v>
      </c>
      <c r="AB65" s="53" t="n">
        <v>-8565789.81805612</v>
      </c>
      <c r="AC65" s="0" t="str">
        <f aca="false">IF((AA65)&gt;(AB66),"var exceeded"," ")</f>
        <v> </v>
      </c>
      <c r="AL65" s="146" t="n">
        <v>36770</v>
      </c>
      <c r="AM65" s="147" t="s">
        <v>37</v>
      </c>
      <c r="AN65" s="53" t="n">
        <v>-18119175.8534423</v>
      </c>
      <c r="AO65" s="53" t="n">
        <v>3269640.30290673</v>
      </c>
    </row>
    <row r="66" customFormat="false" ht="12" hidden="false" customHeight="true" outlineLevel="0" collapsed="false">
      <c r="A66" s="51" t="n">
        <v>36962</v>
      </c>
      <c r="B66" s="102" t="n">
        <v>1285133.73179859</v>
      </c>
      <c r="C66" s="102" t="n">
        <v>-22380922.4445558</v>
      </c>
      <c r="D66" s="102" t="n">
        <v>0</v>
      </c>
      <c r="E66" s="102" t="n">
        <v>0</v>
      </c>
      <c r="F66" s="148" t="n">
        <v>-21095788.7127572</v>
      </c>
      <c r="G66" s="148" t="n">
        <f aca="false">(C66-D66-E66)+H66+I66+J66+K66</f>
        <v>-26445952.4955554</v>
      </c>
      <c r="H66" s="148" t="n">
        <v>0</v>
      </c>
      <c r="I66" s="148" t="n">
        <f aca="false">VLOOKUP(A66,'CS Worksheet'!$A$804:$E$1051,4,FALSE())</f>
        <v>-4065030.05099959</v>
      </c>
      <c r="J66" s="148" t="n">
        <v>0</v>
      </c>
      <c r="K66" s="148" t="n">
        <f aca="false">VLOOKUP(A66,'CS Worksheet'!$A$1052:$E$1281,4,FALSE())</f>
        <v>0</v>
      </c>
      <c r="N66" s="146" t="n">
        <v>36962</v>
      </c>
      <c r="O66" s="147" t="s">
        <v>37</v>
      </c>
      <c r="P66" s="149" t="n">
        <v>-24574162.195058</v>
      </c>
      <c r="Q66" s="151" t="str">
        <f aca="false">IF((P66)&gt;(G67),"var exceeded"," ")</f>
        <v> </v>
      </c>
      <c r="R66" s="151" t="str">
        <f aca="false">IF((P66)&gt;(C67),"var exceeded"," ")</f>
        <v> </v>
      </c>
      <c r="Y66" s="146" t="n">
        <v>36962</v>
      </c>
      <c r="Z66" s="147" t="s">
        <v>37</v>
      </c>
      <c r="AA66" s="53" t="n">
        <v>-24574162.195058</v>
      </c>
      <c r="AB66" s="53" t="n">
        <v>-22160506.558308</v>
      </c>
      <c r="AC66" s="0" t="str">
        <f aca="false">IF((AA66)&gt;(AB67),"var exceeded"," ")</f>
        <v> </v>
      </c>
      <c r="AL66" s="146" t="n">
        <v>36773</v>
      </c>
      <c r="AM66" s="147" t="s">
        <v>37</v>
      </c>
      <c r="AN66" s="53" t="n">
        <v>0</v>
      </c>
      <c r="AO66" s="53" t="n">
        <v>0</v>
      </c>
    </row>
    <row r="67" customFormat="false" ht="12" hidden="false" customHeight="true" outlineLevel="0" collapsed="false">
      <c r="A67" s="51" t="n">
        <v>36963</v>
      </c>
      <c r="B67" s="102" t="n">
        <v>1956147.15025681</v>
      </c>
      <c r="C67" s="102" t="n">
        <v>-20916901.3040468</v>
      </c>
      <c r="D67" s="102" t="n">
        <v>0</v>
      </c>
      <c r="E67" s="102" t="n">
        <v>0</v>
      </c>
      <c r="F67" s="148" t="n">
        <v>-18960754.15379</v>
      </c>
      <c r="G67" s="148" t="n">
        <f aca="false">(C67-D67-E67)+H67+I67+J67+K67</f>
        <v>-21154719.8899322</v>
      </c>
      <c r="H67" s="148" t="n">
        <v>0</v>
      </c>
      <c r="I67" s="148" t="n">
        <f aca="false">VLOOKUP(A67,'CS Worksheet'!$A$804:$E$1051,4,FALSE())</f>
        <v>-237818.585885428</v>
      </c>
      <c r="J67" s="148" t="n">
        <v>0</v>
      </c>
      <c r="K67" s="148" t="n">
        <f aca="false">VLOOKUP(A67,'CS Worksheet'!$A$1052:$E$1281,4,FALSE())</f>
        <v>0</v>
      </c>
      <c r="N67" s="146" t="n">
        <v>36963</v>
      </c>
      <c r="O67" s="147" t="s">
        <v>37</v>
      </c>
      <c r="P67" s="149" t="n">
        <v>-26387340.9188186</v>
      </c>
      <c r="Q67" s="151" t="str">
        <f aca="false">IF((P67)&gt;(G68),"var exceeded"," ")</f>
        <v> </v>
      </c>
      <c r="R67" s="151" t="str">
        <f aca="false">IF((P67)&gt;(C68),"var exceeded"," ")</f>
        <v> </v>
      </c>
      <c r="Y67" s="146" t="n">
        <v>36963</v>
      </c>
      <c r="Z67" s="147" t="s">
        <v>37</v>
      </c>
      <c r="AA67" s="53" t="n">
        <v>-26387340.9188186</v>
      </c>
      <c r="AB67" s="53" t="n">
        <v>-20513994.9688804</v>
      </c>
      <c r="AC67" s="0" t="str">
        <f aca="false">IF((AA67)&gt;(AB68),"var exceeded"," ")</f>
        <v> </v>
      </c>
      <c r="AL67" s="146" t="n">
        <v>36774</v>
      </c>
      <c r="AM67" s="147" t="s">
        <v>37</v>
      </c>
      <c r="AN67" s="53" t="n">
        <v>-18263219.3937856</v>
      </c>
      <c r="AO67" s="53" t="n">
        <v>25824593.079186</v>
      </c>
    </row>
    <row r="68" customFormat="false" ht="12" hidden="false" customHeight="true" outlineLevel="0" collapsed="false">
      <c r="A68" s="51" t="n">
        <v>36964</v>
      </c>
      <c r="B68" s="102" t="n">
        <v>8382838.23829669</v>
      </c>
      <c r="C68" s="102" t="n">
        <v>-9253434.86421125</v>
      </c>
      <c r="D68" s="102" t="n">
        <v>0</v>
      </c>
      <c r="E68" s="102" t="n">
        <v>0</v>
      </c>
      <c r="F68" s="148" t="n">
        <v>-870596.625914552</v>
      </c>
      <c r="G68" s="148" t="n">
        <f aca="false">(C68-D68-E68)+H68+I68+J68+K68</f>
        <v>-3556374.74513059</v>
      </c>
      <c r="H68" s="148" t="n">
        <v>0</v>
      </c>
      <c r="I68" s="148" t="n">
        <f aca="false">VLOOKUP(A68,'CS Worksheet'!$A$804:$E$1051,4,FALSE())</f>
        <v>5697060.11908065</v>
      </c>
      <c r="J68" s="148" t="n">
        <v>0</v>
      </c>
      <c r="K68" s="148" t="n">
        <f aca="false">VLOOKUP(A68,'CS Worksheet'!$A$1052:$E$1281,4,FALSE())</f>
        <v>0</v>
      </c>
      <c r="N68" s="146" t="n">
        <v>36964</v>
      </c>
      <c r="O68" s="147" t="s">
        <v>37</v>
      </c>
      <c r="P68" s="149" t="n">
        <v>-24393392.5987262</v>
      </c>
      <c r="Q68" s="151" t="str">
        <f aca="false">IF((P68)&gt;(G69),"var exceeded"," ")</f>
        <v> </v>
      </c>
      <c r="R68" s="151" t="str">
        <f aca="false">IF((P68)&gt;(C69),"var exceeded"," ")</f>
        <v> </v>
      </c>
      <c r="Y68" s="146" t="n">
        <v>36964</v>
      </c>
      <c r="Z68" s="147" t="s">
        <v>37</v>
      </c>
      <c r="AA68" s="53" t="n">
        <v>-24393392.5987262</v>
      </c>
      <c r="AB68" s="53" t="n">
        <v>-9264905.10829239</v>
      </c>
      <c r="AC68" s="0" t="str">
        <f aca="false">IF((AA68)&gt;(AB69),"var exceeded"," ")</f>
        <v> </v>
      </c>
      <c r="AL68" s="146" t="n">
        <v>36775</v>
      </c>
      <c r="AM68" s="147" t="s">
        <v>37</v>
      </c>
      <c r="AN68" s="53" t="n">
        <v>-18224437.8687025</v>
      </c>
      <c r="AO68" s="53" t="n">
        <v>20341092.1431014</v>
      </c>
    </row>
    <row r="69" customFormat="false" ht="12" hidden="false" customHeight="true" outlineLevel="0" collapsed="false">
      <c r="A69" s="51" t="n">
        <v>36965</v>
      </c>
      <c r="B69" s="102" t="n">
        <v>1153837.84352584</v>
      </c>
      <c r="C69" s="102" t="n">
        <v>15237013.1162659</v>
      </c>
      <c r="D69" s="102" t="n">
        <v>0</v>
      </c>
      <c r="E69" s="102" t="n">
        <v>0</v>
      </c>
      <c r="F69" s="148" t="n">
        <v>16390850.9597917</v>
      </c>
      <c r="G69" s="148" t="n">
        <f aca="false">(C69-D69-E69)+H69+I69+J69+K69</f>
        <v>12418815.466482</v>
      </c>
      <c r="H69" s="148" t="n">
        <v>0</v>
      </c>
      <c r="I69" s="148" t="n">
        <f aca="false">VLOOKUP(A69,'CS Worksheet'!$A$804:$E$1051,4,FALSE())</f>
        <v>-2818197.64978382</v>
      </c>
      <c r="J69" s="148" t="n">
        <v>0</v>
      </c>
      <c r="K69" s="148" t="n">
        <f aca="false">VLOOKUP(A69,'CS Worksheet'!$A$1052:$E$1281,4,FALSE())</f>
        <v>0</v>
      </c>
      <c r="N69" s="146" t="n">
        <v>36965</v>
      </c>
      <c r="O69" s="147" t="s">
        <v>37</v>
      </c>
      <c r="P69" s="149" t="n">
        <v>-29345420.3533703</v>
      </c>
      <c r="Q69" s="151" t="str">
        <f aca="false">IF((P69)&gt;(G70),"var exceeded"," ")</f>
        <v> </v>
      </c>
      <c r="R69" s="151" t="str">
        <f aca="false">IF((P69)&gt;(C70),"var exceeded"," ")</f>
        <v> </v>
      </c>
      <c r="Y69" s="146" t="n">
        <v>36965</v>
      </c>
      <c r="Z69" s="147" t="s">
        <v>37</v>
      </c>
      <c r="AA69" s="53" t="n">
        <v>-29345420.3533703</v>
      </c>
      <c r="AB69" s="53" t="n">
        <v>15412460.9841428</v>
      </c>
      <c r="AC69" s="0" t="str">
        <f aca="false">IF((AA69)&gt;(AB70),"var exceeded"," ")</f>
        <v> </v>
      </c>
      <c r="AL69" s="146" t="n">
        <v>36776</v>
      </c>
      <c r="AM69" s="147" t="s">
        <v>37</v>
      </c>
      <c r="AN69" s="53" t="n">
        <v>-17760936.0948451</v>
      </c>
      <c r="AO69" s="53" t="n">
        <v>-2405045.72662339</v>
      </c>
    </row>
    <row r="70" customFormat="false" ht="12" hidden="false" customHeight="true" outlineLevel="0" collapsed="false">
      <c r="A70" s="51" t="n">
        <v>36966</v>
      </c>
      <c r="B70" s="102" t="n">
        <v>18204807.2705375</v>
      </c>
      <c r="C70" s="102" t="n">
        <v>9029486.12692518</v>
      </c>
      <c r="D70" s="102" t="n">
        <v>0</v>
      </c>
      <c r="E70" s="102" t="n">
        <v>0</v>
      </c>
      <c r="F70" s="148" t="n">
        <v>27234293.3974627</v>
      </c>
      <c r="G70" s="148" t="n">
        <f aca="false">(C70-D70-E70)+H70+I70+J70+K70</f>
        <v>9600085.09461222</v>
      </c>
      <c r="H70" s="148" t="n">
        <v>0</v>
      </c>
      <c r="I70" s="148" t="n">
        <f aca="false">VLOOKUP(A70,'CS Worksheet'!$A$804:$E$1051,4,FALSE())</f>
        <v>570598.967687041</v>
      </c>
      <c r="J70" s="148" t="n">
        <v>0</v>
      </c>
      <c r="K70" s="148" t="n">
        <f aca="false">VLOOKUP(A70,'CS Worksheet'!$A$1052:$E$1281,4,FALSE())</f>
        <v>0</v>
      </c>
      <c r="N70" s="146" t="n">
        <v>36966</v>
      </c>
      <c r="O70" s="147" t="s">
        <v>37</v>
      </c>
      <c r="P70" s="149" t="n">
        <v>-26043840.5901613</v>
      </c>
      <c r="Q70" s="151" t="str">
        <f aca="false">IF((P70)&gt;(G71),"var exceeded"," ")</f>
        <v> </v>
      </c>
      <c r="R70" s="151" t="str">
        <f aca="false">IF((P70)&gt;(C71),"var exceeded"," ")</f>
        <v> </v>
      </c>
      <c r="Y70" s="146" t="n">
        <v>36966</v>
      </c>
      <c r="Z70" s="147" t="s">
        <v>37</v>
      </c>
      <c r="AA70" s="53" t="n">
        <v>-26043840.5901613</v>
      </c>
      <c r="AB70" s="53" t="n">
        <v>7696669.92695429</v>
      </c>
      <c r="AC70" s="0" t="str">
        <f aca="false">IF((AA70)&gt;(AB71),"var exceeded"," ")</f>
        <v> </v>
      </c>
      <c r="AL70" s="146" t="n">
        <v>36777</v>
      </c>
      <c r="AM70" s="147" t="s">
        <v>37</v>
      </c>
      <c r="AN70" s="53" t="n">
        <v>-17583018.58468</v>
      </c>
      <c r="AO70" s="53" t="n">
        <v>-10532156.863346</v>
      </c>
    </row>
    <row r="71" customFormat="false" ht="12" hidden="false" customHeight="true" outlineLevel="0" collapsed="false">
      <c r="A71" s="51" t="n">
        <v>36969</v>
      </c>
      <c r="B71" s="102" t="n">
        <v>-979481.411393371</v>
      </c>
      <c r="C71" s="102" t="n">
        <v>25471205.4146615</v>
      </c>
      <c r="D71" s="102" t="n">
        <v>0</v>
      </c>
      <c r="E71" s="102" t="n">
        <v>0</v>
      </c>
      <c r="F71" s="148" t="n">
        <v>24491724.0032681</v>
      </c>
      <c r="G71" s="148" t="n">
        <f aca="false">(C71-D71-E71)+H71+I71+J71+K71</f>
        <v>19684028.5990417</v>
      </c>
      <c r="H71" s="148" t="n">
        <v>0</v>
      </c>
      <c r="I71" s="148" t="n">
        <f aca="false">VLOOKUP(A71,'CS Worksheet'!$A$804:$E$1051,4,FALSE())</f>
        <v>-5787176.81561978</v>
      </c>
      <c r="J71" s="148" t="n">
        <v>0</v>
      </c>
      <c r="K71" s="148" t="n">
        <f aca="false">VLOOKUP(A71,'CS Worksheet'!$A$1052:$E$1281,4,FALSE())</f>
        <v>0</v>
      </c>
      <c r="N71" s="146" t="n">
        <v>36969</v>
      </c>
      <c r="O71" s="147" t="s">
        <v>37</v>
      </c>
      <c r="P71" s="149" t="n">
        <v>-23967661.9722938</v>
      </c>
      <c r="Q71" s="151" t="str">
        <f aca="false">IF((P71)&gt;(G72),"var exceeded"," ")</f>
        <v> </v>
      </c>
      <c r="R71" s="151" t="str">
        <f aca="false">IF((P71)&gt;(C72),"var exceeded"," ")</f>
        <v> </v>
      </c>
      <c r="Y71" s="146" t="n">
        <v>36969</v>
      </c>
      <c r="Z71" s="147" t="s">
        <v>37</v>
      </c>
      <c r="AA71" s="53" t="n">
        <v>-23967661.9722938</v>
      </c>
      <c r="AB71" s="53" t="n">
        <v>26095884.0899012</v>
      </c>
      <c r="AC71" s="0" t="str">
        <f aca="false">IF((AA71)&gt;(AB72),"var exceeded"," ")</f>
        <v> </v>
      </c>
      <c r="AL71" s="146" t="n">
        <v>36780</v>
      </c>
      <c r="AM71" s="147" t="s">
        <v>37</v>
      </c>
      <c r="AN71" s="53" t="n">
        <v>-17381316.1089913</v>
      </c>
      <c r="AO71" s="53" t="n">
        <v>6572646.39679702</v>
      </c>
    </row>
    <row r="72" customFormat="false" ht="12" hidden="false" customHeight="true" outlineLevel="0" collapsed="false">
      <c r="A72" s="51" t="n">
        <v>36970</v>
      </c>
      <c r="B72" s="102" t="n">
        <v>6193144.50780482</v>
      </c>
      <c r="C72" s="102" t="n">
        <v>-5626960.75077677</v>
      </c>
      <c r="D72" s="102" t="n">
        <v>0</v>
      </c>
      <c r="E72" s="102" t="n">
        <v>0</v>
      </c>
      <c r="F72" s="148" t="n">
        <v>566183.757028053</v>
      </c>
      <c r="G72" s="148" t="n">
        <f aca="false">(C72-D72-E72)+H72+I72+J72+K72</f>
        <v>-555167.431779986</v>
      </c>
      <c r="H72" s="148" t="n">
        <v>0</v>
      </c>
      <c r="I72" s="148" t="n">
        <f aca="false">VLOOKUP(A72,'CS Worksheet'!$A$804:$E$1051,4,FALSE())</f>
        <v>5071793.31899678</v>
      </c>
      <c r="J72" s="148" t="n">
        <v>0</v>
      </c>
      <c r="K72" s="148" t="n">
        <f aca="false">VLOOKUP(A72,'CS Worksheet'!$A$1052:$E$1281,4,FALSE())</f>
        <v>0</v>
      </c>
      <c r="N72" s="146" t="n">
        <v>36970</v>
      </c>
      <c r="O72" s="147" t="s">
        <v>37</v>
      </c>
      <c r="P72" s="149" t="n">
        <v>-28567148.1473828</v>
      </c>
      <c r="Q72" s="151" t="str">
        <f aca="false">IF((P72)&gt;(G73),"var exceeded"," ")</f>
        <v> </v>
      </c>
      <c r="R72" s="151" t="str">
        <f aca="false">IF((P72)&gt;(C73),"var exceeded"," ")</f>
        <v> </v>
      </c>
      <c r="Y72" s="146" t="n">
        <v>36970</v>
      </c>
      <c r="Z72" s="147" t="s">
        <v>37</v>
      </c>
      <c r="AA72" s="53" t="n">
        <v>-28567148.1473828</v>
      </c>
      <c r="AB72" s="53" t="n">
        <v>-3181951.71572026</v>
      </c>
      <c r="AC72" s="0" t="str">
        <f aca="false">IF((AA72)&gt;(AB73),"var exceeded"," ")</f>
        <v> </v>
      </c>
      <c r="AL72" s="146" t="n">
        <v>36781</v>
      </c>
      <c r="AM72" s="147" t="s">
        <v>37</v>
      </c>
      <c r="AN72" s="53" t="n">
        <v>-17179823.6733843</v>
      </c>
      <c r="AO72" s="53" t="n">
        <v>5151061.35056545</v>
      </c>
    </row>
    <row r="73" customFormat="false" ht="12" hidden="false" customHeight="true" outlineLevel="0" collapsed="false">
      <c r="A73" s="51" t="n">
        <v>36971</v>
      </c>
      <c r="B73" s="102" t="n">
        <v>7744170.4171841</v>
      </c>
      <c r="C73" s="102" t="n">
        <v>4452972.64630765</v>
      </c>
      <c r="D73" s="102" t="n">
        <v>0</v>
      </c>
      <c r="E73" s="102" t="n">
        <v>0</v>
      </c>
      <c r="F73" s="148" t="n">
        <v>12197143.0634918</v>
      </c>
      <c r="G73" s="148" t="n">
        <f aca="false">(C73-D73-E73)+H73+I73+J73+K73</f>
        <v>1174634.04599114</v>
      </c>
      <c r="H73" s="148" t="n">
        <v>0</v>
      </c>
      <c r="I73" s="148" t="n">
        <f aca="false">VLOOKUP(A73,'CS Worksheet'!$A$804:$E$1051,4,FALSE())</f>
        <v>-3278338.60031651</v>
      </c>
      <c r="J73" s="148" t="n">
        <v>0</v>
      </c>
      <c r="K73" s="148" t="n">
        <f aca="false">VLOOKUP(A73,'CS Worksheet'!$A$1052:$E$1281,4,FALSE())</f>
        <v>0</v>
      </c>
      <c r="N73" s="146" t="n">
        <v>36971</v>
      </c>
      <c r="O73" s="147" t="s">
        <v>37</v>
      </c>
      <c r="P73" s="149" t="n">
        <v>-31800583.3833536</v>
      </c>
      <c r="Q73" s="151" t="str">
        <f aca="false">IF((P73)&gt;(G74),"var exceeded"," ")</f>
        <v> </v>
      </c>
      <c r="R73" s="151" t="str">
        <f aca="false">IF((P73)&gt;(C74),"var exceeded"," ")</f>
        <v> </v>
      </c>
      <c r="Y73" s="146" t="n">
        <v>36971</v>
      </c>
      <c r="Z73" s="147" t="s">
        <v>37</v>
      </c>
      <c r="AA73" s="53" t="n">
        <v>-31800583.3833536</v>
      </c>
      <c r="AB73" s="53" t="n">
        <v>-2207398.43951163</v>
      </c>
      <c r="AC73" s="0" t="str">
        <f aca="false">IF((AA73)&gt;(AB74),"var exceeded"," ")</f>
        <v> </v>
      </c>
      <c r="AL73" s="146" t="n">
        <v>36782</v>
      </c>
      <c r="AM73" s="147" t="s">
        <v>37</v>
      </c>
      <c r="AN73" s="53" t="n">
        <v>-18753522.8125528</v>
      </c>
      <c r="AO73" s="53" t="n">
        <v>5229231.53220368</v>
      </c>
    </row>
    <row r="74" customFormat="false" ht="12" hidden="false" customHeight="true" outlineLevel="0" collapsed="false">
      <c r="A74" s="51" t="n">
        <v>36972</v>
      </c>
      <c r="B74" s="102" t="n">
        <v>3020833.97881666</v>
      </c>
      <c r="C74" s="102" t="n">
        <v>1683087.20745163</v>
      </c>
      <c r="D74" s="102" t="n">
        <v>0</v>
      </c>
      <c r="E74" s="102" t="n">
        <v>-865320</v>
      </c>
      <c r="F74" s="148" t="n">
        <v>3838601.18626829</v>
      </c>
      <c r="G74" s="148" t="n">
        <f aca="false">(C74-D74-E74)+H74+I74+J74+K74</f>
        <v>-768298.309710985</v>
      </c>
      <c r="H74" s="148" t="n">
        <v>0</v>
      </c>
      <c r="I74" s="148" t="n">
        <f aca="false">VLOOKUP(A74,'CS Worksheet'!$A$804:$E$1051,4,FALSE())</f>
        <v>-3316705.51716261</v>
      </c>
      <c r="J74" s="148" t="n">
        <v>0</v>
      </c>
      <c r="K74" s="148" t="n">
        <f aca="false">VLOOKUP(A74,'CS Worksheet'!$A$1052:$E$1281,4,FALSE())</f>
        <v>0</v>
      </c>
      <c r="N74" s="146" t="n">
        <v>36972</v>
      </c>
      <c r="O74" s="147" t="s">
        <v>37</v>
      </c>
      <c r="P74" s="149" t="n">
        <v>-28424164.8806505</v>
      </c>
      <c r="Q74" s="151" t="str">
        <f aca="false">IF((P74)&gt;(G75),"var exceeded"," ")</f>
        <v> </v>
      </c>
      <c r="R74" s="151" t="str">
        <f aca="false">IF((P74)&gt;(C75),"var exceeded"," ")</f>
        <v> </v>
      </c>
      <c r="Y74" s="146" t="n">
        <v>36972</v>
      </c>
      <c r="Z74" s="147" t="s">
        <v>37</v>
      </c>
      <c r="AA74" s="53" t="n">
        <v>-28424164.8806505</v>
      </c>
      <c r="AB74" s="53" t="n">
        <v>-6915395.95777675</v>
      </c>
      <c r="AC74" s="0" t="str">
        <f aca="false">IF((AA74)&gt;(AB75),"var exceeded"," ")</f>
        <v> </v>
      </c>
      <c r="AL74" s="146" t="n">
        <v>36783</v>
      </c>
      <c r="AM74" s="147" t="s">
        <v>37</v>
      </c>
      <c r="AN74" s="53" t="n">
        <v>-23317179.9888147</v>
      </c>
      <c r="AO74" s="53" t="n">
        <v>16399032.1394344</v>
      </c>
    </row>
    <row r="75" customFormat="false" ht="12" hidden="false" customHeight="true" outlineLevel="0" collapsed="false">
      <c r="A75" s="51" t="n">
        <v>36973</v>
      </c>
      <c r="B75" s="102" t="n">
        <v>2739423.8134417</v>
      </c>
      <c r="C75" s="102" t="n">
        <v>1179412.10148427</v>
      </c>
      <c r="D75" s="102" t="n">
        <v>0</v>
      </c>
      <c r="E75" s="102" t="n">
        <v>0</v>
      </c>
      <c r="F75" s="148" t="n">
        <v>3918835.91492597</v>
      </c>
      <c r="G75" s="148" t="n">
        <f aca="false">(C75-D75-E75)+H75+I75+J75+K75</f>
        <v>4063067.72318176</v>
      </c>
      <c r="H75" s="148" t="n">
        <v>0</v>
      </c>
      <c r="I75" s="148" t="n">
        <f aca="false">VLOOKUP(A75,'CS Worksheet'!$A$804:$E$1051,4,FALSE())</f>
        <v>2883655.62169749</v>
      </c>
      <c r="J75" s="148" t="n">
        <v>0</v>
      </c>
      <c r="K75" s="148" t="n">
        <f aca="false">VLOOKUP(A75,'CS Worksheet'!$A$1052:$E$1281,4,FALSE())</f>
        <v>0</v>
      </c>
      <c r="N75" s="146" t="n">
        <v>36973</v>
      </c>
      <c r="O75" s="147" t="s">
        <v>37</v>
      </c>
      <c r="P75" s="149" t="n">
        <v>-31641312.5072425</v>
      </c>
      <c r="Q75" s="151" t="str">
        <f aca="false">IF((P75)&gt;(G76),"var exceeded"," ")</f>
        <v> </v>
      </c>
      <c r="R75" s="151" t="str">
        <f aca="false">IF((P75)&gt;(C76),"var exceeded"," ")</f>
        <v> </v>
      </c>
      <c r="Y75" s="146" t="n">
        <v>36973</v>
      </c>
      <c r="Z75" s="147" t="s">
        <v>37</v>
      </c>
      <c r="AA75" s="53" t="n">
        <v>-31641312.5072425</v>
      </c>
      <c r="AB75" s="53" t="n">
        <v>-1067832.75063223</v>
      </c>
      <c r="AC75" s="0" t="str">
        <f aca="false">IF((AA75)&gt;(AB76),"var exceeded"," ")</f>
        <v> </v>
      </c>
      <c r="AL75" s="146" t="n">
        <v>36784</v>
      </c>
      <c r="AM75" s="147" t="s">
        <v>37</v>
      </c>
      <c r="AN75" s="53" t="n">
        <v>-22450449.815057</v>
      </c>
      <c r="AO75" s="53" t="n">
        <v>5116792.13584467</v>
      </c>
    </row>
    <row r="76" customFormat="false" ht="12" hidden="false" customHeight="true" outlineLevel="0" collapsed="false">
      <c r="A76" s="51" t="n">
        <v>36976</v>
      </c>
      <c r="B76" s="102" t="n">
        <v>7022331.2714435</v>
      </c>
      <c r="C76" s="102" t="n">
        <v>-4834544.36281198</v>
      </c>
      <c r="D76" s="102" t="n">
        <v>0</v>
      </c>
      <c r="E76" s="102" t="n">
        <v>0</v>
      </c>
      <c r="F76" s="148" t="n">
        <v>2187786.90863152</v>
      </c>
      <c r="G76" s="148" t="n">
        <f aca="false">(C76-D76-E76)+H76+I76+J76+K76</f>
        <v>-436786.9377799</v>
      </c>
      <c r="H76" s="148" t="n">
        <v>0</v>
      </c>
      <c r="I76" s="148" t="n">
        <f aca="false">VLOOKUP(A76,'CS Worksheet'!$A$804:$E$1051,4,FALSE())</f>
        <v>4397757.42503208</v>
      </c>
      <c r="J76" s="148" t="n">
        <v>0</v>
      </c>
      <c r="K76" s="148" t="n">
        <f aca="false">VLOOKUP(A76,'CS Worksheet'!$A$1052:$E$1281,4,FALSE())</f>
        <v>0</v>
      </c>
      <c r="N76" s="146" t="n">
        <v>36976</v>
      </c>
      <c r="O76" s="147" t="s">
        <v>37</v>
      </c>
      <c r="P76" s="149" t="n">
        <v>-30847645.8915962</v>
      </c>
      <c r="Q76" s="151" t="str">
        <f aca="false">IF((P76)&gt;(G77),"var exceeded"," ")</f>
        <v> </v>
      </c>
      <c r="R76" s="151" t="str">
        <f aca="false">IF((P76)&gt;(C77),"var exceeded"," ")</f>
        <v> </v>
      </c>
      <c r="Y76" s="146" t="n">
        <v>36976</v>
      </c>
      <c r="Z76" s="147" t="s">
        <v>37</v>
      </c>
      <c r="AA76" s="53" t="n">
        <v>-30847645.8915962</v>
      </c>
      <c r="AB76" s="53" t="n">
        <v>-3921774.09723023</v>
      </c>
      <c r="AC76" s="0" t="str">
        <f aca="false">IF((AA76)&gt;(AB77),"var exceeded"," ")</f>
        <v> </v>
      </c>
      <c r="AL76" s="146" t="n">
        <v>36787</v>
      </c>
      <c r="AM76" s="147" t="s">
        <v>37</v>
      </c>
      <c r="AN76" s="53" t="n">
        <v>-19946104.0839798</v>
      </c>
      <c r="AO76" s="53" t="n">
        <v>-3980497.88473423</v>
      </c>
    </row>
    <row r="77" customFormat="false" ht="12" hidden="false" customHeight="true" outlineLevel="0" collapsed="false">
      <c r="A77" s="51" t="n">
        <v>36977</v>
      </c>
      <c r="B77" s="102" t="n">
        <v>5125534.97858156</v>
      </c>
      <c r="C77" s="102" t="n">
        <v>9320164.46509817</v>
      </c>
      <c r="D77" s="102" t="n">
        <v>0</v>
      </c>
      <c r="E77" s="102" t="n">
        <v>0</v>
      </c>
      <c r="F77" s="148" t="n">
        <v>14445699.4436797</v>
      </c>
      <c r="G77" s="148" t="n">
        <f aca="false">(C77-D77-E77)+H77+I77+J77+K77</f>
        <v>9992266.42877298</v>
      </c>
      <c r="H77" s="148" t="n">
        <v>0</v>
      </c>
      <c r="I77" s="148" t="n">
        <f aca="false">VLOOKUP(A77,'CS Worksheet'!$A$804:$E$1051,4,FALSE())</f>
        <v>672101.963674808</v>
      </c>
      <c r="J77" s="148" t="n">
        <v>0</v>
      </c>
      <c r="K77" s="148" t="n">
        <f aca="false">VLOOKUP(A77,'CS Worksheet'!$A$1052:$E$1281,4,FALSE())</f>
        <v>0</v>
      </c>
      <c r="N77" s="146" t="n">
        <v>36977</v>
      </c>
      <c r="O77" s="147" t="s">
        <v>37</v>
      </c>
      <c r="P77" s="149" t="n">
        <v>-30356339.3715483</v>
      </c>
      <c r="Q77" s="151" t="str">
        <f aca="false">IF((P77)&gt;(G78),"var exceeded"," ")</f>
        <v> </v>
      </c>
      <c r="R77" s="151" t="str">
        <f aca="false">IF((P77)&gt;(C78),"var exceeded"," ")</f>
        <v> </v>
      </c>
      <c r="Y77" s="146" t="n">
        <v>36977</v>
      </c>
      <c r="Z77" s="147" t="s">
        <v>37</v>
      </c>
      <c r="AA77" s="53" t="n">
        <v>-30356339.3715483</v>
      </c>
      <c r="AB77" s="53" t="n">
        <v>9742999.60358062</v>
      </c>
      <c r="AC77" s="0" t="str">
        <f aca="false">IF((AA77)&gt;(AB78),"var exceeded"," ")</f>
        <v> </v>
      </c>
      <c r="AL77" s="146" t="n">
        <v>36788</v>
      </c>
      <c r="AM77" s="147" t="s">
        <v>37</v>
      </c>
      <c r="AN77" s="53" t="n">
        <v>-19869374.3748164</v>
      </c>
      <c r="AO77" s="53" t="n">
        <v>14154231.1922969</v>
      </c>
    </row>
    <row r="78" customFormat="false" ht="12" hidden="false" customHeight="true" outlineLevel="0" collapsed="false">
      <c r="A78" s="51" t="n">
        <v>36978</v>
      </c>
      <c r="B78" s="102" t="n">
        <v>9597614.33485706</v>
      </c>
      <c r="C78" s="102" t="n">
        <v>-2662996.3080876</v>
      </c>
      <c r="D78" s="102" t="n">
        <v>0</v>
      </c>
      <c r="E78" s="102" t="n">
        <v>-303711.940062519</v>
      </c>
      <c r="F78" s="148" t="n">
        <v>6630906.08670693</v>
      </c>
      <c r="G78" s="148" t="n">
        <f aca="false">(C78-D78-E78)+H78+I78+J78+K78</f>
        <v>-5519673.83042612</v>
      </c>
      <c r="H78" s="148" t="n">
        <v>0</v>
      </c>
      <c r="I78" s="148" t="n">
        <f aca="false">VLOOKUP(A78,'CS Worksheet'!$A$804:$E$1051,4,FALSE())</f>
        <v>-3160389.46240104</v>
      </c>
      <c r="J78" s="148" t="n">
        <v>0</v>
      </c>
      <c r="K78" s="148" t="n">
        <f aca="false">VLOOKUP(A78,'CS Worksheet'!$A$1052:$E$1281,4,FALSE())</f>
        <v>0</v>
      </c>
      <c r="N78" s="146" t="n">
        <v>36978</v>
      </c>
      <c r="O78" s="147" t="s">
        <v>37</v>
      </c>
      <c r="P78" s="149" t="n">
        <v>-32504219.3364083</v>
      </c>
      <c r="Q78" s="151" t="str">
        <f aca="false">IF((P78)&gt;(G79),"var exceeded"," ")</f>
        <v> </v>
      </c>
      <c r="R78" s="151" t="str">
        <f aca="false">IF((P78)&gt;(C79),"var exceeded"," ")</f>
        <v> </v>
      </c>
      <c r="Y78" s="146" t="n">
        <v>36978</v>
      </c>
      <c r="Z78" s="147" t="s">
        <v>37</v>
      </c>
      <c r="AA78" s="53" t="n">
        <v>-32504219.3364083</v>
      </c>
      <c r="AB78" s="53" t="n">
        <v>-2065657.45603183</v>
      </c>
      <c r="AC78" s="0" t="str">
        <f aca="false">IF((AA78)&gt;(AB79),"var exceeded"," ")</f>
        <v> </v>
      </c>
      <c r="AL78" s="146" t="n">
        <v>36789</v>
      </c>
      <c r="AM78" s="147" t="s">
        <v>37</v>
      </c>
      <c r="AN78" s="53" t="n">
        <v>-18787542.6048842</v>
      </c>
      <c r="AO78" s="53" t="n">
        <v>-20477881.4570041</v>
      </c>
    </row>
    <row r="79" customFormat="false" ht="12" hidden="false" customHeight="true" outlineLevel="0" collapsed="false">
      <c r="A79" s="51" t="n">
        <v>36979</v>
      </c>
      <c r="B79" s="102" t="n">
        <v>8714956.62580391</v>
      </c>
      <c r="C79" s="102" t="n">
        <v>-5920202.32804754</v>
      </c>
      <c r="D79" s="102" t="n">
        <v>0</v>
      </c>
      <c r="E79" s="102" t="n">
        <v>32400.8696483393</v>
      </c>
      <c r="F79" s="148" t="n">
        <v>2827155.16740471</v>
      </c>
      <c r="G79" s="148" t="n">
        <f aca="false">(C79-D79-E79)+H79+I79+J79+K79</f>
        <v>-5952603.19769588</v>
      </c>
      <c r="H79" s="148" t="n">
        <v>0</v>
      </c>
      <c r="I79" s="148" t="n">
        <f aca="false">VLOOKUP(A79,'CS Worksheet'!$A$804:$E$1051,4,FALSE())</f>
        <v>0</v>
      </c>
      <c r="J79" s="148" t="n">
        <v>0</v>
      </c>
      <c r="K79" s="148" t="n">
        <f aca="false">VLOOKUP(A79,'CS Worksheet'!$A$1052:$E$1281,4,FALSE())</f>
        <v>0</v>
      </c>
      <c r="N79" s="146" t="n">
        <v>36979</v>
      </c>
      <c r="O79" s="147" t="s">
        <v>37</v>
      </c>
      <c r="P79" s="149" t="n">
        <v>-32396125.3225461</v>
      </c>
      <c r="Q79" s="151" t="str">
        <f aca="false">IF((P79)&gt;(G80),"var exceeded"," ")</f>
        <v> </v>
      </c>
      <c r="R79" s="151" t="str">
        <f aca="false">IF((P79)&gt;(C80),"var exceeded"," ")</f>
        <v> </v>
      </c>
      <c r="Y79" s="146" t="n">
        <v>36979</v>
      </c>
      <c r="Z79" s="147" t="s">
        <v>37</v>
      </c>
      <c r="AA79" s="53" t="n">
        <v>-32396125.3225461</v>
      </c>
      <c r="AB79" s="53" t="n">
        <v>-7242202.91056138</v>
      </c>
      <c r="AC79" s="0" t="str">
        <f aca="false">IF((AA79)&gt;(AB80),"var exceeded"," ")</f>
        <v> </v>
      </c>
      <c r="AL79" s="146" t="n">
        <v>36790</v>
      </c>
      <c r="AM79" s="147" t="s">
        <v>37</v>
      </c>
      <c r="AN79" s="53" t="n">
        <v>-18368033.9595059</v>
      </c>
      <c r="AO79" s="53" t="n">
        <v>-2305521.25029737</v>
      </c>
    </row>
    <row r="80" customFormat="false" ht="12" hidden="false" customHeight="true" outlineLevel="0" collapsed="false">
      <c r="A80" s="51" t="n">
        <v>36981</v>
      </c>
      <c r="B80" s="102" t="n">
        <v>-6426613.38190052</v>
      </c>
      <c r="C80" s="102" t="n">
        <v>27751100.4632117</v>
      </c>
      <c r="D80" s="102" t="n">
        <v>0</v>
      </c>
      <c r="E80" s="102" t="n">
        <v>2245532.31</v>
      </c>
      <c r="F80" s="148" t="n">
        <v>23570019.3913111</v>
      </c>
      <c r="G80" s="148" t="n">
        <f aca="false">(C80-D80-E80)+H80+I80+J80+K80</f>
        <v>25505568.1532117</v>
      </c>
      <c r="H80" s="148" t="n">
        <v>0</v>
      </c>
      <c r="I80" s="148" t="n">
        <f aca="false">VLOOKUP(A80,'CS Worksheet'!$A$804:$E$1051,4,FALSE())</f>
        <v>0</v>
      </c>
      <c r="J80" s="148" t="n">
        <v>0</v>
      </c>
      <c r="K80" s="148" t="n">
        <f aca="false">VLOOKUP(A80,'CS Worksheet'!$A$1052:$E$1281,4,FALSE())</f>
        <v>0</v>
      </c>
      <c r="N80" s="146" t="n">
        <v>36980</v>
      </c>
      <c r="O80" s="147" t="s">
        <v>37</v>
      </c>
      <c r="P80" s="149" t="n">
        <v>-35848508.0751652</v>
      </c>
      <c r="Q80" s="151" t="str">
        <f aca="false">IF((P80)&gt;(G81),"var exceeded"," ")</f>
        <v> </v>
      </c>
      <c r="R80" s="151" t="str">
        <f aca="false">IF((P80)&gt;(C81),"var exceeded"," ")</f>
        <v> </v>
      </c>
      <c r="Y80" s="146" t="n">
        <v>36980</v>
      </c>
      <c r="Z80" s="147" t="s">
        <v>37</v>
      </c>
      <c r="AA80" s="53" t="n">
        <v>-35848508.0751652</v>
      </c>
      <c r="AB80" s="53" t="n">
        <v>3891448.24365976</v>
      </c>
      <c r="AC80" s="0" t="str">
        <f aca="false">IF((AA80)&gt;(AB81),"var exceeded"," ")</f>
        <v> </v>
      </c>
      <c r="AL80" s="146" t="n">
        <v>36791</v>
      </c>
      <c r="AM80" s="147" t="s">
        <v>37</v>
      </c>
      <c r="AN80" s="53" t="n">
        <v>-18460221.1554658</v>
      </c>
      <c r="AO80" s="53" t="n">
        <v>-7925169.07389569</v>
      </c>
    </row>
    <row r="81" customFormat="false" ht="12" hidden="false" customHeight="true" outlineLevel="0" collapsed="false">
      <c r="A81" s="51" t="n">
        <v>36983</v>
      </c>
      <c r="B81" s="102" t="n">
        <v>6039336.46663879</v>
      </c>
      <c r="C81" s="102" t="n">
        <v>5960454.36622109</v>
      </c>
      <c r="D81" s="102" t="n">
        <v>0</v>
      </c>
      <c r="E81" s="102" t="n">
        <v>0</v>
      </c>
      <c r="F81" s="148" t="n">
        <v>11999790.8328599</v>
      </c>
      <c r="G81" s="148" t="n">
        <f aca="false">(C81-D81-E81)+H81+I81+J81+K81</f>
        <v>708844.026099776</v>
      </c>
      <c r="H81" s="148" t="n">
        <v>0</v>
      </c>
      <c r="I81" s="148" t="n">
        <f aca="false">VLOOKUP(A81,'CS Worksheet'!$A$804:$E$1051,4,FALSE())</f>
        <v>-5251610.34012131</v>
      </c>
      <c r="J81" s="148" t="n">
        <v>0</v>
      </c>
      <c r="K81" s="148" t="n">
        <f aca="false">VLOOKUP(A81,'CS Worksheet'!$A$1052:$E$1281,4,FALSE())</f>
        <v>0</v>
      </c>
      <c r="N81" s="146" t="n">
        <v>36983</v>
      </c>
      <c r="O81" s="147" t="s">
        <v>37</v>
      </c>
      <c r="P81" s="149" t="n">
        <v>-35946084.9688331</v>
      </c>
      <c r="Q81" s="151" t="str">
        <f aca="false">IF((P81)&gt;(G82),"var exceeded"," ")</f>
        <v> </v>
      </c>
      <c r="R81" s="151" t="str">
        <f aca="false">IF((P81)&gt;(C82),"var exceeded"," ")</f>
        <v> </v>
      </c>
      <c r="T81" s="146" t="n">
        <v>36981</v>
      </c>
      <c r="U81" s="147" t="s">
        <v>37</v>
      </c>
      <c r="V81" s="53" t="n">
        <v>-25346464.9386074</v>
      </c>
      <c r="Y81" s="146" t="n">
        <v>36981</v>
      </c>
      <c r="Z81" s="147" t="s">
        <v>37</v>
      </c>
      <c r="AA81" s="53" t="n">
        <v>-25346464.9386074</v>
      </c>
      <c r="AB81" s="53" t="n">
        <v>5072242.16955195</v>
      </c>
      <c r="AC81" s="0" t="str">
        <f aca="false">IF((AA81)&gt;(AB82),"var exceeded"," ")</f>
        <v> </v>
      </c>
      <c r="AL81" s="146" t="n">
        <v>36794</v>
      </c>
      <c r="AM81" s="147" t="s">
        <v>37</v>
      </c>
      <c r="AN81" s="53" t="n">
        <v>-19302041.2968788</v>
      </c>
      <c r="AO81" s="53" t="n">
        <v>18897863.0146809</v>
      </c>
    </row>
    <row r="82" customFormat="false" ht="12" hidden="false" customHeight="true" outlineLevel="0" collapsed="false">
      <c r="A82" s="51" t="n">
        <v>36984</v>
      </c>
      <c r="B82" s="102" t="n">
        <v>2566362.25551521</v>
      </c>
      <c r="C82" s="102" t="n">
        <v>8250766.42574519</v>
      </c>
      <c r="D82" s="102" t="n">
        <v>0</v>
      </c>
      <c r="E82" s="102" t="n">
        <v>0</v>
      </c>
      <c r="F82" s="148" t="n">
        <v>10817128.6812604</v>
      </c>
      <c r="G82" s="148" t="n">
        <f aca="false">(C82-D82-E82)+H82+I82+J82+K82</f>
        <v>4370330.92147763</v>
      </c>
      <c r="H82" s="148" t="n">
        <v>0</v>
      </c>
      <c r="I82" s="148" t="n">
        <f aca="false">VLOOKUP(A82,'CS Worksheet'!$A$804:$E$1051,4,FALSE())</f>
        <v>-3880435.50426756</v>
      </c>
      <c r="J82" s="148" t="n">
        <v>0</v>
      </c>
      <c r="K82" s="148" t="n">
        <f aca="false">VLOOKUP(A82,'CS Worksheet'!$A$1052:$E$1281,4,FALSE())</f>
        <v>0</v>
      </c>
      <c r="N82" s="146" t="n">
        <v>36984</v>
      </c>
      <c r="O82" s="147" t="s">
        <v>37</v>
      </c>
      <c r="P82" s="149" t="n">
        <v>-38415748.9374463</v>
      </c>
      <c r="Q82" s="151" t="str">
        <f aca="false">IF((P82)&gt;(G83),"var exceeded"," ")</f>
        <v> </v>
      </c>
      <c r="R82" s="151" t="str">
        <f aca="false">IF((P82)&gt;(C83),"var exceeded"," ")</f>
        <v> </v>
      </c>
      <c r="Y82" s="146" t="n">
        <v>36983</v>
      </c>
      <c r="Z82" s="147" t="s">
        <v>37</v>
      </c>
      <c r="AA82" s="53" t="n">
        <v>-35946084.9688331</v>
      </c>
      <c r="AB82" s="53" t="n">
        <v>791166.969427565</v>
      </c>
      <c r="AC82" s="0" t="str">
        <f aca="false">IF((AA82)&gt;(AB83),"var exceeded"," ")</f>
        <v> </v>
      </c>
      <c r="AL82" s="146" t="n">
        <v>36795</v>
      </c>
      <c r="AM82" s="147" t="s">
        <v>37</v>
      </c>
      <c r="AN82" s="53" t="n">
        <v>-20590696.6639751</v>
      </c>
      <c r="AO82" s="53" t="n">
        <v>621146.688300063</v>
      </c>
    </row>
    <row r="83" customFormat="false" ht="12" hidden="false" customHeight="true" outlineLevel="0" collapsed="false">
      <c r="A83" s="51" t="n">
        <v>36985</v>
      </c>
      <c r="B83" s="102" t="n">
        <v>-715279.976689261</v>
      </c>
      <c r="C83" s="102" t="n">
        <v>-3258129.77280103</v>
      </c>
      <c r="D83" s="102" t="n">
        <v>0</v>
      </c>
      <c r="E83" s="102" t="n">
        <v>0</v>
      </c>
      <c r="F83" s="148" t="n">
        <v>-3973409.74949029</v>
      </c>
      <c r="G83" s="148" t="n">
        <f aca="false">(C83-D83-E83)+H83+I83+J83+K83</f>
        <v>-12548957.1475987</v>
      </c>
      <c r="H83" s="148" t="n">
        <v>0</v>
      </c>
      <c r="I83" s="148" t="n">
        <f aca="false">VLOOKUP(A83,'CS Worksheet'!$A$804:$E$1051,4,FALSE())</f>
        <v>-9290827.37479764</v>
      </c>
      <c r="J83" s="148" t="n">
        <v>0</v>
      </c>
      <c r="K83" s="148" t="n">
        <f aca="false">VLOOKUP(A83,'CS Worksheet'!$A$1052:$E$1281,4,FALSE())</f>
        <v>0</v>
      </c>
      <c r="N83" s="146" t="n">
        <v>36985</v>
      </c>
      <c r="O83" s="147" t="s">
        <v>37</v>
      </c>
      <c r="P83" s="149" t="n">
        <v>-40571916.774165</v>
      </c>
      <c r="Q83" s="151" t="str">
        <f aca="false">IF((P83)&gt;(G84),"var exceeded"," ")</f>
        <v> </v>
      </c>
      <c r="R83" s="151" t="str">
        <f aca="false">IF((P83)&gt;(C84),"var exceeded"," ")</f>
        <v> </v>
      </c>
      <c r="Y83" s="146" t="n">
        <v>36984</v>
      </c>
      <c r="Z83" s="147" t="s">
        <v>37</v>
      </c>
      <c r="AA83" s="53" t="n">
        <v>-38415748.9374463</v>
      </c>
      <c r="AB83" s="53" t="n">
        <v>4904543.96649203</v>
      </c>
      <c r="AC83" s="0" t="str">
        <f aca="false">IF((AA83)&gt;(AB84),"var exceeded"," ")</f>
        <v> </v>
      </c>
      <c r="AL83" s="146" t="n">
        <v>36796</v>
      </c>
      <c r="AM83" s="147" t="s">
        <v>37</v>
      </c>
      <c r="AN83" s="53" t="n">
        <v>-20965945.8639442</v>
      </c>
      <c r="AO83" s="53" t="n">
        <v>1932095.22730142</v>
      </c>
    </row>
    <row r="84" customFormat="false" ht="12" hidden="false" customHeight="true" outlineLevel="0" collapsed="false">
      <c r="A84" s="51" t="n">
        <v>36986</v>
      </c>
      <c r="B84" s="102" t="n">
        <v>2862882.71935965</v>
      </c>
      <c r="C84" s="102" t="n">
        <v>-5212447.94829133</v>
      </c>
      <c r="D84" s="102" t="n">
        <v>0</v>
      </c>
      <c r="E84" s="102" t="n">
        <v>0</v>
      </c>
      <c r="F84" s="148" t="n">
        <v>-2349565.22893168</v>
      </c>
      <c r="G84" s="148" t="n">
        <f aca="false">(C84-D84-E84)+H84+I84+J84+K84</f>
        <v>408052.424297616</v>
      </c>
      <c r="H84" s="148" t="n">
        <v>0</v>
      </c>
      <c r="I84" s="148" t="n">
        <f aca="false">VLOOKUP(A84,'CS Worksheet'!$A$804:$E$1051,4,FALSE())</f>
        <v>5620500.37258895</v>
      </c>
      <c r="J84" s="148" t="n">
        <v>0</v>
      </c>
      <c r="K84" s="148" t="n">
        <f aca="false">VLOOKUP(A84,'CS Worksheet'!$A$1052:$E$1281,4,FALSE())</f>
        <v>0</v>
      </c>
      <c r="N84" s="146" t="n">
        <v>36986</v>
      </c>
      <c r="O84" s="147" t="s">
        <v>37</v>
      </c>
      <c r="P84" s="149" t="n">
        <v>-41742323.1136818</v>
      </c>
      <c r="Q84" s="151" t="str">
        <f aca="false">IF((P84)&gt;(G85),"var exceeded"," ")</f>
        <v> </v>
      </c>
      <c r="R84" s="151" t="str">
        <f aca="false">IF((P84)&gt;(C85),"var exceeded"," ")</f>
        <v> </v>
      </c>
      <c r="Y84" s="146" t="n">
        <v>36985</v>
      </c>
      <c r="Z84" s="147" t="s">
        <v>37</v>
      </c>
      <c r="AA84" s="53" t="n">
        <v>-40571916.774165</v>
      </c>
      <c r="AB84" s="53" t="n">
        <v>-245979.043757543</v>
      </c>
      <c r="AC84" s="0" t="str">
        <f aca="false">IF((AA84)&gt;(AB85),"var exceeded"," ")</f>
        <v> </v>
      </c>
      <c r="AL84" s="146" t="n">
        <v>36797</v>
      </c>
      <c r="AM84" s="147" t="s">
        <v>37</v>
      </c>
      <c r="AN84" s="53" t="n">
        <v>-21774472.2758929</v>
      </c>
      <c r="AO84" s="53" t="n">
        <v>-21245056.5402016</v>
      </c>
    </row>
    <row r="85" customFormat="false" ht="12" hidden="false" customHeight="true" outlineLevel="0" collapsed="false">
      <c r="A85" s="51" t="n">
        <v>36987</v>
      </c>
      <c r="B85" s="102" t="n">
        <v>-768334.220686907</v>
      </c>
      <c r="C85" s="102" t="n">
        <v>-5127422.76721491</v>
      </c>
      <c r="D85" s="102" t="n">
        <v>0</v>
      </c>
      <c r="E85" s="102" t="n">
        <v>0</v>
      </c>
      <c r="F85" s="148" t="n">
        <v>-5895756.98790182</v>
      </c>
      <c r="G85" s="148" t="n">
        <f aca="false">(C85-D85-E85)+H85+I85+J85+K85</f>
        <v>-16943308.0224989</v>
      </c>
      <c r="H85" s="148" t="n">
        <v>0</v>
      </c>
      <c r="I85" s="148" t="n">
        <f aca="false">VLOOKUP(A85,'CS Worksheet'!$A$804:$E$1051,4,FALSE())</f>
        <v>-11815885.255284</v>
      </c>
      <c r="J85" s="148" t="n">
        <v>0</v>
      </c>
      <c r="K85" s="148" t="n">
        <f aca="false">VLOOKUP(A85,'CS Worksheet'!$A$1052:$E$1281,4,FALSE())</f>
        <v>0</v>
      </c>
      <c r="N85" s="146" t="n">
        <v>36987</v>
      </c>
      <c r="O85" s="147" t="s">
        <v>37</v>
      </c>
      <c r="P85" s="149" t="n">
        <v>-44084700.3208683</v>
      </c>
      <c r="Q85" s="151" t="str">
        <f aca="false">IF((P85)&gt;(G86),"var exceeded"," ")</f>
        <v> </v>
      </c>
      <c r="R85" s="151" t="str">
        <f aca="false">IF((P85)&gt;(C86),"var exceeded"," ")</f>
        <v> </v>
      </c>
      <c r="Y85" s="146" t="n">
        <v>36986</v>
      </c>
      <c r="Z85" s="147" t="s">
        <v>37</v>
      </c>
      <c r="AA85" s="53" t="n">
        <v>-41742323.1136818</v>
      </c>
      <c r="AB85" s="53" t="n">
        <v>6872167.11102264</v>
      </c>
      <c r="AC85" s="0" t="str">
        <f aca="false">IF((AA85)&gt;(AB86),"var exceeded"," ")</f>
        <v> </v>
      </c>
      <c r="AL85" s="146" t="n">
        <v>36798</v>
      </c>
      <c r="AM85" s="147" t="s">
        <v>37</v>
      </c>
      <c r="AN85" s="53" t="n">
        <v>-23100488.0583537</v>
      </c>
      <c r="AO85" s="53" t="n">
        <v>3561718.3245029</v>
      </c>
    </row>
    <row r="86" customFormat="false" ht="12" hidden="false" customHeight="true" outlineLevel="0" collapsed="false">
      <c r="A86" s="51" t="n">
        <v>36990</v>
      </c>
      <c r="B86" s="102" t="n">
        <v>950360.765821661</v>
      </c>
      <c r="C86" s="102" t="n">
        <v>7167198.51819165</v>
      </c>
      <c r="D86" s="102" t="n">
        <v>0</v>
      </c>
      <c r="E86" s="102" t="n">
        <v>0</v>
      </c>
      <c r="F86" s="148" t="n">
        <v>8117559.28401331</v>
      </c>
      <c r="G86" s="148" t="n">
        <f aca="false">(C86-D86-E86)+H86+I86+J86+K86</f>
        <v>-105643.801939907</v>
      </c>
      <c r="H86" s="148" t="n">
        <v>0</v>
      </c>
      <c r="I86" s="148" t="n">
        <f aca="false">VLOOKUP(A86,'CS Worksheet'!$A$804:$E$1051,4,FALSE())</f>
        <v>-7272842.32013156</v>
      </c>
      <c r="J86" s="148" t="n">
        <v>0</v>
      </c>
      <c r="K86" s="148" t="n">
        <f aca="false">VLOOKUP(A86,'CS Worksheet'!$A$1052:$E$1281,4,FALSE())</f>
        <v>0</v>
      </c>
      <c r="N86" s="146" t="n">
        <v>36990</v>
      </c>
      <c r="O86" s="147" t="s">
        <v>37</v>
      </c>
      <c r="P86" s="149" t="n">
        <v>-41731782.4222481</v>
      </c>
      <c r="Q86" s="151" t="str">
        <f aca="false">IF((P86)&gt;(G87),"var exceeded"," ")</f>
        <v> </v>
      </c>
      <c r="R86" s="151" t="str">
        <f aca="false">IF((P86)&gt;(C87),"var exceeded"," ")</f>
        <v> </v>
      </c>
      <c r="Y86" s="146" t="n">
        <v>36987</v>
      </c>
      <c r="Z86" s="147" t="s">
        <v>37</v>
      </c>
      <c r="AA86" s="53" t="n">
        <v>-44084700.3208683</v>
      </c>
      <c r="AB86" s="53" t="n">
        <v>-2228594.79032259</v>
      </c>
      <c r="AC86" s="0" t="str">
        <f aca="false">IF((AA86)&gt;(AB87),"var exceeded"," ")</f>
        <v> </v>
      </c>
      <c r="AL86" s="146" t="n">
        <v>36799</v>
      </c>
      <c r="AM86" s="147" t="s">
        <v>37</v>
      </c>
      <c r="AN86" s="53" t="n">
        <v>0</v>
      </c>
      <c r="AO86" s="53" t="n">
        <v>0</v>
      </c>
    </row>
    <row r="87" customFormat="false" ht="12" hidden="false" customHeight="true" outlineLevel="0" collapsed="false">
      <c r="A87" s="51" t="n">
        <v>36991</v>
      </c>
      <c r="B87" s="102" t="n">
        <v>883114.429472778</v>
      </c>
      <c r="C87" s="102" t="n">
        <v>2800864.9327177</v>
      </c>
      <c r="D87" s="102" t="n">
        <v>0</v>
      </c>
      <c r="E87" s="102" t="n">
        <v>0</v>
      </c>
      <c r="F87" s="148" t="n">
        <v>3683979.36219048</v>
      </c>
      <c r="G87" s="148" t="n">
        <f aca="false">(C87-D87-E87)+H87+I87+J87+K87</f>
        <v>806041.527208959</v>
      </c>
      <c r="H87" s="148" t="n">
        <v>0</v>
      </c>
      <c r="I87" s="148" t="n">
        <f aca="false">VLOOKUP(A87,'CS Worksheet'!$A$804:$E$1051,4,FALSE())</f>
        <v>-1994823.40550874</v>
      </c>
      <c r="J87" s="148" t="n">
        <v>0</v>
      </c>
      <c r="K87" s="148" t="n">
        <f aca="false">VLOOKUP(A87,'CS Worksheet'!$A$1052:$E$1281,4,FALSE())</f>
        <v>0</v>
      </c>
      <c r="N87" s="146" t="n">
        <v>36991</v>
      </c>
      <c r="O87" s="147" t="s">
        <v>37</v>
      </c>
      <c r="P87" s="149" t="n">
        <v>-42148180.7244616</v>
      </c>
      <c r="Q87" s="151" t="str">
        <f aca="false">IF((P87)&gt;(G88),"var exceeded"," ")</f>
        <v> </v>
      </c>
      <c r="R87" s="151" t="str">
        <f aca="false">IF((P87)&gt;(C88),"var exceeded"," ")</f>
        <v> </v>
      </c>
      <c r="Y87" s="146" t="n">
        <v>36990</v>
      </c>
      <c r="Z87" s="147" t="s">
        <v>37</v>
      </c>
      <c r="AA87" s="53" t="n">
        <v>-41731782.4222481</v>
      </c>
      <c r="AB87" s="53" t="n">
        <v>10359615.9698118</v>
      </c>
      <c r="AC87" s="0" t="str">
        <f aca="false">IF((AA87)&gt;(AB88),"var exceeded"," ")</f>
        <v> </v>
      </c>
      <c r="AL87" s="146" t="n">
        <v>36801</v>
      </c>
      <c r="AM87" s="147" t="s">
        <v>37</v>
      </c>
      <c r="AN87" s="53" t="n">
        <v>-23773669.6306878</v>
      </c>
      <c r="AO87" s="53" t="n">
        <v>14289728.7471837</v>
      </c>
    </row>
    <row r="88" customFormat="false" ht="12" hidden="false" customHeight="true" outlineLevel="0" collapsed="false">
      <c r="A88" s="51" t="n">
        <v>36992</v>
      </c>
      <c r="B88" s="102" t="n">
        <v>6326208.17381548</v>
      </c>
      <c r="C88" s="102" t="n">
        <v>5516637.09267589</v>
      </c>
      <c r="D88" s="102" t="n">
        <v>0</v>
      </c>
      <c r="E88" s="102" t="n">
        <v>0</v>
      </c>
      <c r="F88" s="148" t="n">
        <v>11842845.2664914</v>
      </c>
      <c r="G88" s="148" t="n">
        <f aca="false">(C88-D88-E88)+H88+I88+J88+K88</f>
        <v>2771759.19379549</v>
      </c>
      <c r="H88" s="148" t="n">
        <v>0</v>
      </c>
      <c r="I88" s="148" t="n">
        <f aca="false">VLOOKUP(A88,'CS Worksheet'!$A$804:$E$1051,4,FALSE())</f>
        <v>-2744877.8988804</v>
      </c>
      <c r="J88" s="148" t="n">
        <v>0</v>
      </c>
      <c r="K88" s="148" t="n">
        <f aca="false">VLOOKUP(A88,'CS Worksheet'!$A$1052:$E$1281,4,FALSE())</f>
        <v>0</v>
      </c>
      <c r="N88" s="146" t="n">
        <v>36992</v>
      </c>
      <c r="O88" s="147" t="s">
        <v>37</v>
      </c>
      <c r="P88" s="149" t="n">
        <v>-41130368.0535745</v>
      </c>
      <c r="Q88" s="151" t="str">
        <f aca="false">IF((P88)&gt;(G89),"var exceeded"," ")</f>
        <v> </v>
      </c>
      <c r="R88" s="151" t="str">
        <f aca="false">IF((P88)&gt;(C89),"var exceeded"," ")</f>
        <v> </v>
      </c>
      <c r="Y88" s="146" t="n">
        <v>36991</v>
      </c>
      <c r="Z88" s="147" t="s">
        <v>37</v>
      </c>
      <c r="AA88" s="53" t="n">
        <v>-42148180.7244616</v>
      </c>
      <c r="AB88" s="53" t="n">
        <v>5853864.4699431</v>
      </c>
      <c r="AC88" s="0" t="str">
        <f aca="false">IF((AA88)&gt;(AB89),"var exceeded"," ")</f>
        <v> </v>
      </c>
      <c r="AL88" s="146" t="n">
        <v>36802</v>
      </c>
      <c r="AM88" s="147" t="s">
        <v>37</v>
      </c>
      <c r="AN88" s="53" t="n">
        <v>-24242879.6273592</v>
      </c>
      <c r="AO88" s="53" t="n">
        <v>-6391755.77084716</v>
      </c>
    </row>
    <row r="89" customFormat="false" ht="12" hidden="false" customHeight="true" outlineLevel="0" collapsed="false">
      <c r="A89" s="51" t="n">
        <v>36993</v>
      </c>
      <c r="B89" s="102" t="n">
        <v>26798.4487450017</v>
      </c>
      <c r="C89" s="102" t="n">
        <v>6048818.63657304</v>
      </c>
      <c r="D89" s="102" t="n">
        <v>0</v>
      </c>
      <c r="E89" s="102" t="n">
        <v>-207277.36</v>
      </c>
      <c r="F89" s="148" t="n">
        <v>5868339.72531804</v>
      </c>
      <c r="G89" s="148" t="n">
        <f aca="false">(C89-D89-E89)+H89+I89+J89+K89</f>
        <v>6160883.99650655</v>
      </c>
      <c r="H89" s="148" t="n">
        <v>0</v>
      </c>
      <c r="I89" s="148" t="n">
        <f aca="false">VLOOKUP(A89,'CS Worksheet'!$A$804:$E$1051,4,FALSE())</f>
        <v>-95212.0000664853</v>
      </c>
      <c r="J89" s="148" t="n">
        <v>0</v>
      </c>
      <c r="K89" s="148" t="n">
        <f aca="false">VLOOKUP(A89,'CS Worksheet'!$A$1052:$E$1281,4,FALSE())</f>
        <v>0</v>
      </c>
      <c r="N89" s="146" t="n">
        <v>36993</v>
      </c>
      <c r="O89" s="147" t="s">
        <v>37</v>
      </c>
      <c r="P89" s="149" t="n">
        <v>-37695076.6892724</v>
      </c>
      <c r="Q89" s="151" t="str">
        <f aca="false">IF((P89)&gt;(G90),"var exceeded"," ")</f>
        <v> </v>
      </c>
      <c r="R89" s="151" t="str">
        <f aca="false">IF((P89)&gt;(C90),"var exceeded"," ")</f>
        <v> </v>
      </c>
      <c r="Y89" s="146" t="n">
        <v>36992</v>
      </c>
      <c r="Z89" s="147" t="s">
        <v>37</v>
      </c>
      <c r="AA89" s="53" t="n">
        <v>-41130368.0535745</v>
      </c>
      <c r="AB89" s="53" t="n">
        <v>-6075596.24553435</v>
      </c>
      <c r="AC89" s="0" t="str">
        <f aca="false">IF((AA89)&gt;(AB90),"var exceeded"," ")</f>
        <v> </v>
      </c>
      <c r="AL89" s="146" t="n">
        <v>36803</v>
      </c>
      <c r="AM89" s="147" t="s">
        <v>37</v>
      </c>
      <c r="AN89" s="53" t="n">
        <v>-25237889.0944094</v>
      </c>
      <c r="AO89" s="53" t="n">
        <v>-5267605.18367507</v>
      </c>
    </row>
    <row r="90" customFormat="false" ht="12" hidden="false" customHeight="true" outlineLevel="0" collapsed="false">
      <c r="A90" s="51" t="n">
        <v>36997</v>
      </c>
      <c r="B90" s="102" t="n">
        <v>7089650.17305157</v>
      </c>
      <c r="C90" s="102" t="n">
        <v>-22069844.5759312</v>
      </c>
      <c r="D90" s="102" t="n">
        <v>0</v>
      </c>
      <c r="E90" s="102" t="n">
        <v>0</v>
      </c>
      <c r="F90" s="148" t="n">
        <v>-14980194.4028797</v>
      </c>
      <c r="G90" s="148" t="n">
        <f aca="false">(C90-D90-E90)+H90+I90+J90+K90</f>
        <v>-21648145.254054</v>
      </c>
      <c r="H90" s="148" t="n">
        <v>0</v>
      </c>
      <c r="I90" s="148" t="n">
        <f aca="false">VLOOKUP(A90,'CS Worksheet'!$A$804:$E$1051,4,FALSE())</f>
        <v>421699.321877218</v>
      </c>
      <c r="J90" s="148" t="n">
        <v>0</v>
      </c>
      <c r="K90" s="148" t="n">
        <f aca="false">VLOOKUP(A90,'CS Worksheet'!$A$1052:$E$1281,4,FALSE())</f>
        <v>0</v>
      </c>
      <c r="N90" s="146" t="n">
        <v>36997</v>
      </c>
      <c r="O90" s="147" t="s">
        <v>37</v>
      </c>
      <c r="P90" s="149" t="n">
        <v>-39590648.2850561</v>
      </c>
      <c r="Q90" s="151" t="str">
        <f aca="false">IF((P90)&gt;(G91),"var exceeded"," ")</f>
        <v> </v>
      </c>
      <c r="R90" s="151" t="str">
        <f aca="false">IF((P90)&gt;(C91),"var exceeded"," ")</f>
        <v> </v>
      </c>
      <c r="Y90" s="146" t="n">
        <v>36993</v>
      </c>
      <c r="Z90" s="147" t="s">
        <v>37</v>
      </c>
      <c r="AA90" s="53" t="n">
        <v>-37695076.6892724</v>
      </c>
      <c r="AB90" s="53" t="n">
        <v>7100315.17306641</v>
      </c>
      <c r="AC90" s="0" t="str">
        <f aca="false">IF((AA90)&gt;(AB91),"var exceeded"," ")</f>
        <v> </v>
      </c>
      <c r="AL90" s="146" t="n">
        <v>36804</v>
      </c>
      <c r="AM90" s="147" t="s">
        <v>37</v>
      </c>
      <c r="AN90" s="53" t="n">
        <v>-26483204.5295312</v>
      </c>
      <c r="AO90" s="53" t="n">
        <v>-17500320.6166612</v>
      </c>
    </row>
    <row r="91" customFormat="false" ht="12" hidden="false" customHeight="true" outlineLevel="0" collapsed="false">
      <c r="A91" s="51" t="n">
        <v>36998</v>
      </c>
      <c r="B91" s="102" t="n">
        <v>9679515.27289494</v>
      </c>
      <c r="C91" s="102" t="n">
        <v>-8509647.65719344</v>
      </c>
      <c r="D91" s="102" t="n">
        <v>0</v>
      </c>
      <c r="E91" s="102" t="n">
        <v>184064.16</v>
      </c>
      <c r="F91" s="148" t="n">
        <v>1353931.77570151</v>
      </c>
      <c r="G91" s="148" t="n">
        <f aca="false">(C91-D91-E91)+H91+I91+J91+K91</f>
        <v>-11224484.4322261</v>
      </c>
      <c r="H91" s="148" t="n">
        <v>0</v>
      </c>
      <c r="I91" s="148" t="n">
        <f aca="false">VLOOKUP(A91,'CS Worksheet'!$A$804:$E$1051,4,FALSE())</f>
        <v>-2530772.61503268</v>
      </c>
      <c r="J91" s="148" t="n">
        <v>0</v>
      </c>
      <c r="K91" s="148" t="n">
        <f aca="false">VLOOKUP(A91,'CS Worksheet'!$A$1052:$E$1281,4,FALSE())</f>
        <v>0</v>
      </c>
      <c r="N91" s="146" t="n">
        <v>36998</v>
      </c>
      <c r="O91" s="147" t="s">
        <v>37</v>
      </c>
      <c r="P91" s="149" t="n">
        <v>-37299364.0025638</v>
      </c>
      <c r="Q91" s="151" t="str">
        <f aca="false">IF((P91)&gt;(G92),"var exceeded"," ")</f>
        <v> </v>
      </c>
      <c r="R91" s="151" t="str">
        <f aca="false">IF((P91)&gt;(C92),"var exceeded"," ")</f>
        <v> </v>
      </c>
      <c r="Y91" s="146" t="n">
        <v>36997</v>
      </c>
      <c r="Z91" s="147" t="s">
        <v>37</v>
      </c>
      <c r="AA91" s="53" t="n">
        <v>-39590648.2850561</v>
      </c>
      <c r="AB91" s="53" t="n">
        <v>-10406609.4267247</v>
      </c>
      <c r="AC91" s="0" t="str">
        <f aca="false">IF((AA91)&gt;(AB92),"var exceeded"," ")</f>
        <v> </v>
      </c>
      <c r="AL91" s="146" t="n">
        <v>36805</v>
      </c>
      <c r="AM91" s="147" t="s">
        <v>37</v>
      </c>
      <c r="AN91" s="53" t="n">
        <v>-27421154.785325</v>
      </c>
      <c r="AO91" s="53" t="n">
        <v>-2125909559296.67</v>
      </c>
    </row>
    <row r="92" customFormat="false" ht="12" hidden="false" customHeight="true" outlineLevel="0" collapsed="false">
      <c r="A92" s="51" t="n">
        <v>36999</v>
      </c>
      <c r="B92" s="102" t="n">
        <v>1956625.80753414</v>
      </c>
      <c r="C92" s="102" t="n">
        <v>14102432.3693362</v>
      </c>
      <c r="D92" s="102" t="n">
        <v>0</v>
      </c>
      <c r="E92" s="102" t="n">
        <v>0</v>
      </c>
      <c r="F92" s="148" t="n">
        <v>16059058.1768703</v>
      </c>
      <c r="G92" s="148" t="n">
        <f aca="false">(C92-D92-E92)+H92+I92+J92+K92</f>
        <v>11177719.2037711</v>
      </c>
      <c r="H92" s="148" t="n">
        <v>0</v>
      </c>
      <c r="I92" s="148" t="n">
        <f aca="false">VLOOKUP(A92,'CS Worksheet'!$A$804:$E$1051,4,FALSE())</f>
        <v>-2924713.16556502</v>
      </c>
      <c r="J92" s="148" t="n">
        <v>0</v>
      </c>
      <c r="K92" s="148" t="n">
        <f aca="false">VLOOKUP(A92,'CS Worksheet'!$A$1052:$E$1281,4,FALSE())</f>
        <v>0</v>
      </c>
      <c r="N92" s="146" t="n">
        <v>36999</v>
      </c>
      <c r="O92" s="147" t="s">
        <v>37</v>
      </c>
      <c r="P92" s="149" t="n">
        <v>-42751846.1930634</v>
      </c>
      <c r="Q92" s="151" t="str">
        <f aca="false">IF((P92)&gt;(G93),"var exceeded"," ")</f>
        <v> </v>
      </c>
      <c r="R92" s="151" t="str">
        <f aca="false">IF((P92)&gt;(C93),"var exceeded"," ")</f>
        <v> </v>
      </c>
      <c r="Y92" s="146" t="n">
        <v>36998</v>
      </c>
      <c r="Z92" s="147" t="s">
        <v>37</v>
      </c>
      <c r="AA92" s="53" t="n">
        <v>-37299364.0025638</v>
      </c>
      <c r="AB92" s="53" t="n">
        <v>-18955753.2022011</v>
      </c>
      <c r="AC92" s="0" t="str">
        <f aca="false">IF((AA92)&gt;(AB93),"var exceeded"," ")</f>
        <v> </v>
      </c>
      <c r="AL92" s="146" t="n">
        <v>36808</v>
      </c>
      <c r="AM92" s="147" t="s">
        <v>37</v>
      </c>
      <c r="AN92" s="53" t="n">
        <v>-24784634.213914</v>
      </c>
      <c r="AO92" s="53" t="n">
        <v>3602306.60104938</v>
      </c>
    </row>
    <row r="93" customFormat="false" ht="12" hidden="false" customHeight="true" outlineLevel="0" collapsed="false">
      <c r="A93" s="51" t="n">
        <v>37000</v>
      </c>
      <c r="B93" s="102" t="n">
        <v>-263956.029014954</v>
      </c>
      <c r="C93" s="102" t="n">
        <v>-7063689.89330906</v>
      </c>
      <c r="D93" s="102" t="n">
        <v>0</v>
      </c>
      <c r="E93" s="102" t="n">
        <v>-260</v>
      </c>
      <c r="F93" s="148" t="n">
        <v>-7327905.92232401</v>
      </c>
      <c r="G93" s="148" t="n">
        <f aca="false">(C93-D93-E93)+H93+I93+J93+K93</f>
        <v>-7717742.05357607</v>
      </c>
      <c r="H93" s="148" t="n">
        <v>0</v>
      </c>
      <c r="I93" s="148" t="n">
        <f aca="false">VLOOKUP(A93,'CS Worksheet'!$A$804:$E$1051,4,FALSE())</f>
        <v>-654312.160267011</v>
      </c>
      <c r="J93" s="148" t="n">
        <v>0</v>
      </c>
      <c r="K93" s="148" t="n">
        <f aca="false">VLOOKUP(A93,'CS Worksheet'!$A$1052:$E$1281,4,FALSE())</f>
        <v>0</v>
      </c>
      <c r="N93" s="146" t="n">
        <v>37000</v>
      </c>
      <c r="O93" s="147" t="s">
        <v>37</v>
      </c>
      <c r="P93" s="149" t="n">
        <v>-43757864.4779128</v>
      </c>
      <c r="Q93" s="151" t="str">
        <f aca="false">IF((P93)&gt;(G94),"var exceeded"," ")</f>
        <v> </v>
      </c>
      <c r="R93" s="151" t="str">
        <f aca="false">IF((P93)&gt;(C94),"var exceeded"," ")</f>
        <v> </v>
      </c>
      <c r="Y93" s="146" t="n">
        <v>36999</v>
      </c>
      <c r="Z93" s="147" t="s">
        <v>37</v>
      </c>
      <c r="AA93" s="53" t="n">
        <v>-42751846.1930634</v>
      </c>
      <c r="AB93" s="53" t="n">
        <v>19084001.7953358</v>
      </c>
      <c r="AC93" s="0" t="str">
        <f aca="false">IF((AA93)&gt;(AB94),"var exceeded"," ")</f>
        <v> </v>
      </c>
      <c r="AL93" s="146" t="n">
        <v>36809</v>
      </c>
      <c r="AM93" s="147" t="s">
        <v>37</v>
      </c>
      <c r="AN93" s="53" t="n">
        <v>-24841787.0769866</v>
      </c>
      <c r="AO93" s="53" t="n">
        <v>-7961951.83015015</v>
      </c>
    </row>
    <row r="94" customFormat="false" ht="12" hidden="false" customHeight="true" outlineLevel="0" collapsed="false">
      <c r="A94" s="51" t="n">
        <v>37001</v>
      </c>
      <c r="B94" s="102" t="n">
        <v>-780875.371771154</v>
      </c>
      <c r="C94" s="102" t="n">
        <v>-13690540.9987543</v>
      </c>
      <c r="D94" s="102" t="n">
        <v>0</v>
      </c>
      <c r="E94" s="102" t="n">
        <v>0</v>
      </c>
      <c r="F94" s="148" t="n">
        <v>-14471416.3705254</v>
      </c>
      <c r="G94" s="148" t="n">
        <f aca="false">(C94-D94-E94)+H94+I94+J94+K94</f>
        <v>-15983874.2783091</v>
      </c>
      <c r="H94" s="148" t="n">
        <v>0</v>
      </c>
      <c r="I94" s="148" t="n">
        <f aca="false">VLOOKUP(A94,'CS Worksheet'!$A$804:$E$1051,4,FALSE())</f>
        <v>-2293333.27955487</v>
      </c>
      <c r="J94" s="148" t="n">
        <v>0</v>
      </c>
      <c r="K94" s="148" t="n">
        <f aca="false">VLOOKUP(A94,'CS Worksheet'!$A$1052:$E$1281,4,FALSE())</f>
        <v>0</v>
      </c>
      <c r="N94" s="146" t="n">
        <v>37001</v>
      </c>
      <c r="O94" s="147" t="s">
        <v>37</v>
      </c>
      <c r="P94" s="149" t="n">
        <v>-39202794.4367428</v>
      </c>
      <c r="Q94" s="151" t="str">
        <f aca="false">IF((P94)&gt;(G95),"var exceeded"," ")</f>
        <v> </v>
      </c>
      <c r="R94" s="151" t="str">
        <f aca="false">IF((P94)&gt;(C95),"var exceeded"," ")</f>
        <v> </v>
      </c>
      <c r="Y94" s="146" t="n">
        <v>37000</v>
      </c>
      <c r="Z94" s="147" t="s">
        <v>37</v>
      </c>
      <c r="AA94" s="53" t="n">
        <v>-43757864.4779128</v>
      </c>
      <c r="AB94" s="53" t="n">
        <v>-5802290.49255654</v>
      </c>
      <c r="AC94" s="0" t="str">
        <f aca="false">IF((AA94)&gt;(AB95),"var exceeded"," ")</f>
        <v> </v>
      </c>
      <c r="AL94" s="146" t="n">
        <v>36810</v>
      </c>
      <c r="AM94" s="147" t="s">
        <v>37</v>
      </c>
      <c r="AN94" s="53" t="n">
        <v>-25325885.2584565</v>
      </c>
      <c r="AO94" s="53" t="n">
        <v>1667330.91373616</v>
      </c>
    </row>
    <row r="95" customFormat="false" ht="12" hidden="false" customHeight="true" outlineLevel="0" collapsed="false">
      <c r="A95" s="51" t="n">
        <v>37004</v>
      </c>
      <c r="B95" s="102" t="n">
        <v>-3116056.24856564</v>
      </c>
      <c r="C95" s="102" t="n">
        <v>27041755.4019061</v>
      </c>
      <c r="D95" s="102" t="n">
        <v>0</v>
      </c>
      <c r="E95" s="102" t="n">
        <v>2</v>
      </c>
      <c r="F95" s="148" t="n">
        <v>23925701.1533404</v>
      </c>
      <c r="G95" s="148" t="n">
        <f aca="false">(C95-D95-E95)+H95+I95+J95+K95</f>
        <v>25587628.663235</v>
      </c>
      <c r="H95" s="148" t="n">
        <v>0</v>
      </c>
      <c r="I95" s="148" t="n">
        <f aca="false">VLOOKUP(A95,'CS Worksheet'!$A$804:$E$1051,4,FALSE())</f>
        <v>-1454124.73867105</v>
      </c>
      <c r="J95" s="148" t="n">
        <v>0</v>
      </c>
      <c r="K95" s="148" t="n">
        <f aca="false">VLOOKUP(A95,'CS Worksheet'!$A$1052:$E$1281,4,FALSE())</f>
        <v>0</v>
      </c>
      <c r="N95" s="146" t="n">
        <v>37004</v>
      </c>
      <c r="O95" s="147" t="s">
        <v>37</v>
      </c>
      <c r="P95" s="149" t="n">
        <v>-41992140.6453969</v>
      </c>
      <c r="Q95" s="151" t="str">
        <f aca="false">IF((P95)&gt;(G96),"var exceeded"," ")</f>
        <v> </v>
      </c>
      <c r="R95" s="151" t="str">
        <f aca="false">IF((P95)&gt;(C96),"var exceeded"," ")</f>
        <v> </v>
      </c>
      <c r="Y95" s="146" t="n">
        <v>37001</v>
      </c>
      <c r="Z95" s="147" t="s">
        <v>37</v>
      </c>
      <c r="AA95" s="53" t="n">
        <v>-39202794.4367428</v>
      </c>
      <c r="AB95" s="53" t="n">
        <v>-6733651.3696354</v>
      </c>
      <c r="AC95" s="0" t="str">
        <f aca="false">IF((AA95)&gt;(AB96),"var exceeded"," ")</f>
        <v> </v>
      </c>
      <c r="AL95" s="146" t="n">
        <v>36811</v>
      </c>
      <c r="AM95" s="147" t="s">
        <v>37</v>
      </c>
      <c r="AN95" s="53" t="n">
        <v>-25038336.3825204</v>
      </c>
      <c r="AO95" s="53" t="n">
        <v>24480903.2901298</v>
      </c>
    </row>
    <row r="96" customFormat="false" ht="12" hidden="false" customHeight="true" outlineLevel="0" collapsed="false">
      <c r="A96" s="51" t="n">
        <v>37005</v>
      </c>
      <c r="B96" s="102" t="n">
        <v>4835990.81298899</v>
      </c>
      <c r="C96" s="102" t="n">
        <v>28268312.4568225</v>
      </c>
      <c r="D96" s="102" t="n">
        <v>0</v>
      </c>
      <c r="E96" s="102" t="n">
        <v>0</v>
      </c>
      <c r="F96" s="148" t="n">
        <v>33104303.2698115</v>
      </c>
      <c r="G96" s="148" t="n">
        <f aca="false">(C96-D96-E96)+H96+I96+J96+K96</f>
        <v>27865230.2543362</v>
      </c>
      <c r="H96" s="148" t="n">
        <v>0</v>
      </c>
      <c r="I96" s="148" t="n">
        <f aca="false">VLOOKUP(A96,'CS Worksheet'!$A$804:$E$1051,4,FALSE())</f>
        <v>-403082.202486323</v>
      </c>
      <c r="J96" s="148" t="n">
        <v>0</v>
      </c>
      <c r="K96" s="148" t="n">
        <f aca="false">VLOOKUP(A96,'CS Worksheet'!$A$1052:$E$1281,4,FALSE())</f>
        <v>0</v>
      </c>
      <c r="N96" s="146" t="n">
        <v>37005</v>
      </c>
      <c r="O96" s="147" t="s">
        <v>37</v>
      </c>
      <c r="P96" s="149" t="n">
        <v>-49835466.8422509</v>
      </c>
      <c r="Q96" s="151" t="str">
        <f aca="false">IF((P96)&gt;(G97),"var exceeded"," ")</f>
        <v> </v>
      </c>
      <c r="R96" s="151" t="str">
        <f aca="false">IF((P96)&gt;(C97),"var exceeded"," ")</f>
        <v> </v>
      </c>
      <c r="Y96" s="146" t="n">
        <v>37004</v>
      </c>
      <c r="Z96" s="147" t="s">
        <v>37</v>
      </c>
      <c r="AA96" s="53" t="n">
        <v>-41992140.6453969</v>
      </c>
      <c r="AB96" s="53" t="n">
        <v>17496186.2309542</v>
      </c>
      <c r="AC96" s="0" t="str">
        <f aca="false">IF((AA96)&gt;(AB97),"var exceeded"," ")</f>
        <v> </v>
      </c>
      <c r="AL96" s="146" t="n">
        <v>36812</v>
      </c>
      <c r="AM96" s="147" t="s">
        <v>37</v>
      </c>
      <c r="AN96" s="53" t="n">
        <v>-24945411.7849745</v>
      </c>
      <c r="AO96" s="53" t="n">
        <v>-5266916.79569621</v>
      </c>
    </row>
    <row r="97" customFormat="false" ht="12" hidden="false" customHeight="true" outlineLevel="0" collapsed="false">
      <c r="A97" s="51" t="n">
        <v>37006</v>
      </c>
      <c r="B97" s="102" t="n">
        <v>-881415.977725634</v>
      </c>
      <c r="C97" s="102" t="n">
        <v>4262469.32884944</v>
      </c>
      <c r="D97" s="102" t="n">
        <v>0</v>
      </c>
      <c r="E97" s="102" t="n">
        <v>0</v>
      </c>
      <c r="F97" s="148" t="n">
        <v>3381053.3511238</v>
      </c>
      <c r="G97" s="148" t="n">
        <f aca="false">(C97-D97-E97)+H97+I97+J97+K97</f>
        <v>3828726.56242775</v>
      </c>
      <c r="H97" s="148" t="n">
        <v>0</v>
      </c>
      <c r="I97" s="148" t="n">
        <f aca="false">VLOOKUP(A97,'CS Worksheet'!$A$804:$E$1051,4,FALSE())</f>
        <v>-433742.766421687</v>
      </c>
      <c r="J97" s="148" t="n">
        <v>0</v>
      </c>
      <c r="K97" s="148" t="n">
        <f aca="false">VLOOKUP(A97,'CS Worksheet'!$A$1052:$E$1281,4,FALSE())</f>
        <v>0</v>
      </c>
      <c r="N97" s="146" t="n">
        <v>37006</v>
      </c>
      <c r="O97" s="147" t="s">
        <v>37</v>
      </c>
      <c r="P97" s="149" t="n">
        <v>-48348669.7016111</v>
      </c>
      <c r="Q97" s="151" t="str">
        <f aca="false">IF((P97)&gt;(G98),"var exceeded"," ")</f>
        <v> </v>
      </c>
      <c r="R97" s="151" t="str">
        <f aca="false">IF((P97)&gt;(C98),"var exceeded"," ")</f>
        <v> </v>
      </c>
      <c r="Y97" s="146" t="n">
        <v>37005</v>
      </c>
      <c r="Z97" s="147" t="s">
        <v>37</v>
      </c>
      <c r="AA97" s="53" t="n">
        <v>-49835466.8422509</v>
      </c>
      <c r="AB97" s="53" t="n">
        <v>20342144.938398</v>
      </c>
      <c r="AC97" s="0" t="str">
        <f aca="false">IF((AA97)&gt;(AB98),"var exceeded"," ")</f>
        <v> </v>
      </c>
      <c r="AL97" s="146" t="n">
        <v>36815</v>
      </c>
      <c r="AM97" s="147" t="s">
        <v>37</v>
      </c>
      <c r="AN97" s="53" t="n">
        <v>-25171129.8096335</v>
      </c>
      <c r="AO97" s="53" t="n">
        <v>-8184160.71206985</v>
      </c>
    </row>
    <row r="98" customFormat="false" ht="12" hidden="false" customHeight="true" outlineLevel="0" collapsed="false">
      <c r="A98" s="51" t="n">
        <v>37007</v>
      </c>
      <c r="B98" s="102" t="n">
        <v>811400.866131475</v>
      </c>
      <c r="C98" s="102" t="n">
        <v>-922823.692045091</v>
      </c>
      <c r="D98" s="102" t="n">
        <v>0</v>
      </c>
      <c r="E98" s="102" t="n">
        <v>0</v>
      </c>
      <c r="F98" s="148" t="n">
        <v>-111422.825913616</v>
      </c>
      <c r="G98" s="148" t="n">
        <f aca="false">(C98-D98-E98)+H98+I98+J98+K98</f>
        <v>-6017593.77337077</v>
      </c>
      <c r="H98" s="148" t="n">
        <v>0</v>
      </c>
      <c r="I98" s="148" t="n">
        <f aca="false">VLOOKUP(A98,'CS Worksheet'!$A$804:$E$1051,4,FALSE())</f>
        <v>-5094770.08132568</v>
      </c>
      <c r="J98" s="148" t="n">
        <v>0</v>
      </c>
      <c r="K98" s="148" t="n">
        <f aca="false">VLOOKUP(A98,'CS Worksheet'!$A$1052:$E$1281,4,FALSE())</f>
        <v>0</v>
      </c>
      <c r="N98" s="146" t="n">
        <v>37007</v>
      </c>
      <c r="O98" s="147" t="s">
        <v>37</v>
      </c>
      <c r="P98" s="149" t="n">
        <v>-50703675.7244786</v>
      </c>
      <c r="Q98" s="151" t="str">
        <f aca="false">IF((P98)&gt;(G99),"var exceeded"," ")</f>
        <v> </v>
      </c>
      <c r="R98" s="151" t="str">
        <f aca="false">IF((P98)&gt;(C99),"var exceeded"," ")</f>
        <v> </v>
      </c>
      <c r="Y98" s="146" t="n">
        <v>37006</v>
      </c>
      <c r="Z98" s="147" t="s">
        <v>37</v>
      </c>
      <c r="AA98" s="53" t="n">
        <v>-48348669.7016111</v>
      </c>
      <c r="AB98" s="53" t="n">
        <v>-1781827.4883245</v>
      </c>
      <c r="AC98" s="0" t="str">
        <f aca="false">IF((AA98)&gt;(AB99),"var exceeded"," ")</f>
        <v> </v>
      </c>
      <c r="AL98" s="146" t="n">
        <v>36816</v>
      </c>
      <c r="AM98" s="147" t="s">
        <v>37</v>
      </c>
      <c r="AN98" s="53" t="n">
        <v>-24073919.3264252</v>
      </c>
      <c r="AO98" s="53" t="n">
        <v>-6705191.49006787</v>
      </c>
    </row>
    <row r="99" customFormat="false" ht="12" hidden="false" customHeight="true" outlineLevel="0" collapsed="false">
      <c r="A99" s="51" t="n">
        <v>37008</v>
      </c>
      <c r="B99" s="102" t="n">
        <v>1605682.18879298</v>
      </c>
      <c r="C99" s="102" t="n">
        <v>8456577.69379263</v>
      </c>
      <c r="D99" s="102" t="n">
        <v>0</v>
      </c>
      <c r="E99" s="102" t="n">
        <v>0</v>
      </c>
      <c r="F99" s="148" t="n">
        <v>10062259.8825856</v>
      </c>
      <c r="G99" s="148" t="n">
        <f aca="false">(C99-D99-E99)+H99+I99+J99+K99</f>
        <v>9769654.80779425</v>
      </c>
      <c r="H99" s="148" t="n">
        <v>0</v>
      </c>
      <c r="I99" s="148" t="n">
        <f aca="false">VLOOKUP(A99,'CS Worksheet'!$A$804:$E$1051,4,FALSE())</f>
        <v>1313077.11400162</v>
      </c>
      <c r="J99" s="148" t="n">
        <v>0</v>
      </c>
      <c r="K99" s="148" t="n">
        <f aca="false">VLOOKUP(A99,'CS Worksheet'!$A$1052:$E$1281,4,FALSE())</f>
        <v>0</v>
      </c>
      <c r="N99" s="146" t="n">
        <v>37008</v>
      </c>
      <c r="O99" s="147" t="s">
        <v>37</v>
      </c>
      <c r="P99" s="149" t="n">
        <v>-50185659.8446019</v>
      </c>
      <c r="Q99" s="151" t="str">
        <f aca="false">IF((P99)&gt;(G100),"var exceeded"," ")</f>
        <v> </v>
      </c>
      <c r="R99" s="151" t="str">
        <f aca="false">IF((P99)&gt;(C100),"var exceeded"," ")</f>
        <v> </v>
      </c>
      <c r="Y99" s="146" t="n">
        <v>37007</v>
      </c>
      <c r="Z99" s="147" t="s">
        <v>37</v>
      </c>
      <c r="AA99" s="53" t="n">
        <v>-50703675.7244786</v>
      </c>
      <c r="AB99" s="53" t="n">
        <v>1122503.01861659</v>
      </c>
      <c r="AC99" s="0" t="str">
        <f aca="false">IF((AA99)&gt;(AB100),"var exceeded"," ")</f>
        <v> </v>
      </c>
      <c r="AL99" s="146" t="n">
        <v>36817</v>
      </c>
      <c r="AM99" s="147" t="s">
        <v>37</v>
      </c>
      <c r="AN99" s="53" t="n">
        <v>-24836363.4059584</v>
      </c>
      <c r="AO99" s="53" t="n">
        <v>4145837.65642768</v>
      </c>
    </row>
    <row r="100" customFormat="false" ht="12" hidden="false" customHeight="true" outlineLevel="0" collapsed="false">
      <c r="A100" s="51" t="n">
        <v>37011</v>
      </c>
      <c r="B100" s="102" t="n">
        <v>20144047.8334643</v>
      </c>
      <c r="C100" s="102" t="n">
        <v>4289310.25318485</v>
      </c>
      <c r="D100" s="102" t="n">
        <v>0</v>
      </c>
      <c r="E100" s="102" t="n">
        <v>-1537263.71744482</v>
      </c>
      <c r="F100" s="148" t="n">
        <v>22896094.3692043</v>
      </c>
      <c r="G100" s="148" t="n">
        <f aca="false">(C100-D100-E100)+H100+I100+J100+K100</f>
        <v>4085352.10711787</v>
      </c>
      <c r="H100" s="148" t="n">
        <v>0</v>
      </c>
      <c r="I100" s="148" t="n">
        <f aca="false">VLOOKUP(A100,'CS Worksheet'!$A$804:$E$1051,4,FALSE())</f>
        <v>-1741221.8635118</v>
      </c>
      <c r="J100" s="148" t="n">
        <v>0</v>
      </c>
      <c r="K100" s="148" t="n">
        <f aca="false">VLOOKUP(A100,'CS Worksheet'!$A$1052:$E$1281,4,FALSE())</f>
        <v>0</v>
      </c>
      <c r="N100" s="146" t="n">
        <v>37011</v>
      </c>
      <c r="O100" s="147" t="s">
        <v>37</v>
      </c>
      <c r="P100" s="149" t="n">
        <v>-51314544.4837255</v>
      </c>
      <c r="Q100" s="151" t="str">
        <f aca="false">IF((P100)&gt;(G101),"var exceeded"," ")</f>
        <v> </v>
      </c>
      <c r="R100" s="151" t="str">
        <f aca="false">IF((P100)&gt;(C101),"var exceeded"," ")</f>
        <v> </v>
      </c>
      <c r="Y100" s="146" t="n">
        <v>37008</v>
      </c>
      <c r="Z100" s="147" t="s">
        <v>37</v>
      </c>
      <c r="AA100" s="53" t="n">
        <v>-50185659.8446019</v>
      </c>
      <c r="AB100" s="53" t="n">
        <v>10076087.6565888</v>
      </c>
      <c r="AC100" s="0" t="str">
        <f aca="false">IF((AA100)&gt;(AB101),"var exceeded"," ")</f>
        <v> </v>
      </c>
      <c r="AL100" s="146" t="n">
        <v>36818</v>
      </c>
      <c r="AM100" s="147" t="s">
        <v>37</v>
      </c>
      <c r="AN100" s="53" t="n">
        <v>-24385471.9252413</v>
      </c>
      <c r="AO100" s="53" t="n">
        <v>-16320735.8478598</v>
      </c>
    </row>
    <row r="101" customFormat="false" ht="12" hidden="false" customHeight="true" outlineLevel="0" collapsed="false">
      <c r="A101" s="51" t="n">
        <v>37012</v>
      </c>
      <c r="B101" s="102" t="n">
        <v>1119317.26560522</v>
      </c>
      <c r="C101" s="102" t="n">
        <v>4266610.84369442</v>
      </c>
      <c r="D101" s="102" t="n">
        <v>0</v>
      </c>
      <c r="E101" s="102" t="n">
        <v>0</v>
      </c>
      <c r="F101" s="148" t="n">
        <v>5385928.10929964</v>
      </c>
      <c r="G101" s="148" t="n">
        <f aca="false">(C101-D101-E101)+H101+I101+J101+K101</f>
        <v>3362073.92635703</v>
      </c>
      <c r="H101" s="148" t="n">
        <v>0</v>
      </c>
      <c r="I101" s="148" t="n">
        <f aca="false">VLOOKUP(A101,'CS Worksheet'!$A$804:$E$1051,4,FALSE())</f>
        <v>-904536.91733739</v>
      </c>
      <c r="J101" s="148" t="n">
        <v>0</v>
      </c>
      <c r="K101" s="148" t="n">
        <f aca="false">VLOOKUP(A101,'CS Worksheet'!$A$1052:$E$1281,4,FALSE())</f>
        <v>0</v>
      </c>
      <c r="N101" s="146" t="n">
        <v>37012</v>
      </c>
      <c r="O101" s="147" t="s">
        <v>37</v>
      </c>
      <c r="P101" s="149" t="n">
        <v>-50494022.6645194</v>
      </c>
      <c r="Q101" s="151" t="str">
        <f aca="false">IF((P101)&gt;(G102),"var exceeded"," ")</f>
        <v> </v>
      </c>
      <c r="R101" s="151" t="str">
        <f aca="false">IF((P101)&gt;(C102),"var exceeded"," ")</f>
        <v> </v>
      </c>
      <c r="Y101" s="146" t="n">
        <v>37011</v>
      </c>
      <c r="Z101" s="147" t="s">
        <v>37</v>
      </c>
      <c r="AA101" s="53" t="n">
        <v>-51314544.4837255</v>
      </c>
      <c r="AB101" s="53" t="n">
        <v>10218226.4084998</v>
      </c>
      <c r="AC101" s="0" t="str">
        <f aca="false">IF((AA101)&gt;(AB102),"var exceeded"," ")</f>
        <v> </v>
      </c>
      <c r="AL101" s="146" t="n">
        <v>36819</v>
      </c>
      <c r="AM101" s="147" t="s">
        <v>37</v>
      </c>
      <c r="AN101" s="53" t="n">
        <v>-24821604.9482374</v>
      </c>
      <c r="AO101" s="53" t="n">
        <v>-14985658.3003586</v>
      </c>
    </row>
    <row r="102" customFormat="false" ht="12" hidden="false" customHeight="true" outlineLevel="0" collapsed="false">
      <c r="A102" s="51" t="n">
        <v>37013</v>
      </c>
      <c r="B102" s="102" t="n">
        <v>11797025.6819709</v>
      </c>
      <c r="C102" s="102" t="n">
        <v>25940890.1256131</v>
      </c>
      <c r="D102" s="102" t="n">
        <v>0</v>
      </c>
      <c r="E102" s="102" t="n">
        <v>0</v>
      </c>
      <c r="F102" s="148" t="n">
        <v>37737915.807584</v>
      </c>
      <c r="G102" s="148" t="n">
        <f aca="false">(C102-D102-E102)+H102+I102+J102+K102</f>
        <v>24672553.9511048</v>
      </c>
      <c r="H102" s="148" t="n">
        <v>0</v>
      </c>
      <c r="I102" s="148" t="n">
        <f aca="false">VLOOKUP(A102,'CS Worksheet'!$A$804:$E$1051,4,FALSE())</f>
        <v>-1268336.1745083</v>
      </c>
      <c r="J102" s="148" t="n">
        <v>0</v>
      </c>
      <c r="K102" s="148" t="n">
        <f aca="false">VLOOKUP(A102,'CS Worksheet'!$A$1052:$E$1281,4,FALSE())</f>
        <v>0</v>
      </c>
      <c r="N102" s="146" t="n">
        <v>37013</v>
      </c>
      <c r="O102" s="147" t="s">
        <v>37</v>
      </c>
      <c r="P102" s="149" t="n">
        <v>-52963955.2218758</v>
      </c>
      <c r="Q102" s="151" t="str">
        <f aca="false">IF((P102)&gt;(G103),"var exceeded"," ")</f>
        <v> </v>
      </c>
      <c r="R102" s="151" t="str">
        <f aca="false">IF((P102)&gt;(C103),"var exceeded"," ")</f>
        <v> </v>
      </c>
      <c r="Y102" s="146" t="n">
        <v>37012</v>
      </c>
      <c r="Z102" s="147" t="s">
        <v>37</v>
      </c>
      <c r="AA102" s="53" t="n">
        <v>-50494022.6645194</v>
      </c>
      <c r="AB102" s="53" t="n">
        <v>5537414.98695529</v>
      </c>
      <c r="AC102" s="0" t="str">
        <f aca="false">IF((AA102)&gt;(AB103),"var exceeded"," ")</f>
        <v> </v>
      </c>
      <c r="AL102" s="146" t="n">
        <v>36822</v>
      </c>
      <c r="AM102" s="147" t="s">
        <v>37</v>
      </c>
      <c r="AN102" s="53" t="n">
        <v>-24767805.6354118</v>
      </c>
      <c r="AO102" s="53" t="n">
        <v>-2210674.97441751</v>
      </c>
    </row>
    <row r="103" customFormat="false" ht="12" hidden="false" customHeight="true" outlineLevel="0" collapsed="false">
      <c r="A103" s="51" t="n">
        <v>37014</v>
      </c>
      <c r="B103" s="102" t="n">
        <v>5547546.5238549</v>
      </c>
      <c r="C103" s="102" t="n">
        <v>-3062828.48222078</v>
      </c>
      <c r="D103" s="102" t="n">
        <v>0</v>
      </c>
      <c r="E103" s="102" t="n">
        <v>0</v>
      </c>
      <c r="F103" s="148" t="n">
        <v>2484718.04163412</v>
      </c>
      <c r="G103" s="148" t="n">
        <f aca="false">(C103-D103-E103)+H103+I103+J103+K103</f>
        <v>1343732.49424591</v>
      </c>
      <c r="H103" s="148" t="n">
        <v>0</v>
      </c>
      <c r="I103" s="148" t="n">
        <f aca="false">VLOOKUP(A103,'CS Worksheet'!$A$804:$E$1051,4,FALSE())</f>
        <v>4406560.97646669</v>
      </c>
      <c r="J103" s="148" t="n">
        <v>0</v>
      </c>
      <c r="K103" s="148" t="n">
        <f aca="false">VLOOKUP(A103,'CS Worksheet'!$A$1052:$E$1281,4,FALSE())</f>
        <v>0</v>
      </c>
      <c r="N103" s="146" t="n">
        <v>37014</v>
      </c>
      <c r="O103" s="147" t="s">
        <v>37</v>
      </c>
      <c r="P103" s="149" t="n">
        <v>-47137064.3992502</v>
      </c>
      <c r="Q103" s="151" t="str">
        <f aca="false">IF((P103)&gt;(G104),"var exceeded"," ")</f>
        <v> </v>
      </c>
      <c r="R103" s="151" t="str">
        <f aca="false">IF((P103)&gt;(C104),"var exceeded"," ")</f>
        <v> </v>
      </c>
      <c r="Y103" s="146" t="n">
        <v>37013</v>
      </c>
      <c r="Z103" s="147" t="s">
        <v>37</v>
      </c>
      <c r="AA103" s="53" t="n">
        <v>-52963955.2218758</v>
      </c>
      <c r="AB103" s="53" t="n">
        <v>25506613.7556735</v>
      </c>
      <c r="AC103" s="0" t="str">
        <f aca="false">IF((AA103)&gt;(AB104),"var exceeded"," ")</f>
        <v> </v>
      </c>
      <c r="AL103" s="146" t="n">
        <v>36823</v>
      </c>
      <c r="AM103" s="147" t="s">
        <v>37</v>
      </c>
      <c r="AN103" s="53" t="n">
        <v>-23777595.7165983</v>
      </c>
      <c r="AO103" s="53" t="n">
        <v>-894002.944379851</v>
      </c>
    </row>
    <row r="104" customFormat="false" ht="12" hidden="false" customHeight="true" outlineLevel="0" collapsed="false">
      <c r="A104" s="51" t="n">
        <v>37015</v>
      </c>
      <c r="B104" s="102" t="n">
        <v>360147.229690202</v>
      </c>
      <c r="C104" s="102" t="n">
        <v>-8701371.47414978</v>
      </c>
      <c r="D104" s="102" t="n">
        <v>0</v>
      </c>
      <c r="E104" s="102" t="n">
        <v>0</v>
      </c>
      <c r="F104" s="148" t="n">
        <v>-8341224.24445958</v>
      </c>
      <c r="G104" s="148" t="n">
        <f aca="false">(C104-D104-E104)+H104+I104+J104+K104</f>
        <v>-8480077.33263606</v>
      </c>
      <c r="H104" s="148" t="n">
        <v>0</v>
      </c>
      <c r="I104" s="148" t="n">
        <f aca="false">VLOOKUP(A104,'CS Worksheet'!$A$804:$E$1051,4,FALSE())</f>
        <v>221294.141513719</v>
      </c>
      <c r="J104" s="148" t="n">
        <v>0</v>
      </c>
      <c r="K104" s="148" t="n">
        <f aca="false">VLOOKUP(A104,'CS Worksheet'!$A$1052:$E$1281,4,FALSE())</f>
        <v>0</v>
      </c>
      <c r="N104" s="146" t="n">
        <v>37015</v>
      </c>
      <c r="O104" s="147" t="s">
        <v>37</v>
      </c>
      <c r="P104" s="149" t="n">
        <v>-49356567.8683293</v>
      </c>
      <c r="Q104" s="151" t="str">
        <f aca="false">IF((P104)&gt;(G105),"var exceeded"," ")</f>
        <v> </v>
      </c>
      <c r="R104" s="151" t="str">
        <f aca="false">IF((P104)&gt;(C105),"var exceeded"," ")</f>
        <v> </v>
      </c>
      <c r="Y104" s="146" t="n">
        <v>37014</v>
      </c>
      <c r="Z104" s="147" t="s">
        <v>37</v>
      </c>
      <c r="AA104" s="53" t="n">
        <v>-47137064.3992502</v>
      </c>
      <c r="AB104" s="53" t="n">
        <v>2112347.82986925</v>
      </c>
      <c r="AC104" s="0" t="str">
        <f aca="false">IF((AA104)&gt;(AB105),"var exceeded"," ")</f>
        <v> </v>
      </c>
      <c r="AL104" s="146" t="n">
        <v>36824</v>
      </c>
      <c r="AM104" s="147" t="s">
        <v>37</v>
      </c>
      <c r="AN104" s="53" t="n">
        <v>-23933237.0350792</v>
      </c>
      <c r="AO104" s="53" t="n">
        <v>-2817408.74351654</v>
      </c>
    </row>
    <row r="105" customFormat="false" ht="12" hidden="false" customHeight="true" outlineLevel="0" collapsed="false">
      <c r="A105" s="51" t="n">
        <v>37018</v>
      </c>
      <c r="B105" s="102" t="n">
        <v>1669403.77641904</v>
      </c>
      <c r="C105" s="102" t="n">
        <v>38663741.1654165</v>
      </c>
      <c r="D105" s="102" t="n">
        <v>0</v>
      </c>
      <c r="E105" s="102" t="n">
        <v>0</v>
      </c>
      <c r="F105" s="148" t="n">
        <v>40333144.9418356</v>
      </c>
      <c r="G105" s="148" t="n">
        <f aca="false">(C105-D105-E105)+H105+I105+J105+K105</f>
        <v>37589421.2053913</v>
      </c>
      <c r="H105" s="148" t="n">
        <v>0</v>
      </c>
      <c r="I105" s="148" t="n">
        <f aca="false">VLOOKUP(A105,'CS Worksheet'!$A$804:$E$1051,4,FALSE())</f>
        <v>-1074319.96002519</v>
      </c>
      <c r="J105" s="148" t="n">
        <v>0</v>
      </c>
      <c r="K105" s="148" t="n">
        <f aca="false">VLOOKUP(A105,'CS Worksheet'!$A$1052:$E$1281,4,FALSE())</f>
        <v>0</v>
      </c>
      <c r="N105" s="146" t="n">
        <v>37018</v>
      </c>
      <c r="O105" s="147" t="s">
        <v>37</v>
      </c>
      <c r="P105" s="149" t="n">
        <v>-38068993.5313759</v>
      </c>
      <c r="Q105" s="151" t="str">
        <f aca="false">IF((P105)&gt;(G106),"var exceeded"," ")</f>
        <v> </v>
      </c>
      <c r="R105" s="151" t="str">
        <f aca="false">IF((P105)&gt;(C106),"var exceeded"," ")</f>
        <v> </v>
      </c>
      <c r="Y105" s="146" t="n">
        <v>37015</v>
      </c>
      <c r="Z105" s="147" t="s">
        <v>37</v>
      </c>
      <c r="AA105" s="53" t="n">
        <v>-49356567.8683293</v>
      </c>
      <c r="AB105" s="53" t="n">
        <v>-10037963.462016</v>
      </c>
      <c r="AC105" s="0" t="str">
        <f aca="false">IF((AA105)&gt;(AB106),"var exceeded"," ")</f>
        <v> </v>
      </c>
      <c r="AL105" s="146" t="n">
        <v>36825</v>
      </c>
      <c r="AM105" s="147" t="s">
        <v>37</v>
      </c>
      <c r="AN105" s="53" t="n">
        <v>-23914699.3748632</v>
      </c>
      <c r="AO105" s="53" t="n">
        <v>-98060.7784639555</v>
      </c>
    </row>
    <row r="106" customFormat="false" ht="12" hidden="false" customHeight="true" outlineLevel="0" collapsed="false">
      <c r="A106" s="51" t="n">
        <v>37019</v>
      </c>
      <c r="B106" s="102" t="n">
        <v>2943814.85659468</v>
      </c>
      <c r="C106" s="102" t="n">
        <v>-17894706.7288316</v>
      </c>
      <c r="D106" s="102" t="n">
        <v>0</v>
      </c>
      <c r="E106" s="102" t="n">
        <v>0</v>
      </c>
      <c r="F106" s="148" t="n">
        <v>-14950891.872237</v>
      </c>
      <c r="G106" s="148" t="n">
        <f aca="false">(C106-D106-E106)+H106+I106+J106+K106</f>
        <v>-18241410.6503884</v>
      </c>
      <c r="H106" s="148" t="n">
        <v>0</v>
      </c>
      <c r="I106" s="148" t="n">
        <f aca="false">VLOOKUP(A106,'CS Worksheet'!$A$804:$E$1051,4,FALSE())</f>
        <v>-346703.921556717</v>
      </c>
      <c r="J106" s="148" t="n">
        <v>0</v>
      </c>
      <c r="K106" s="148" t="n">
        <f aca="false">VLOOKUP(A106,'CS Worksheet'!$A$1052:$E$1281,4,FALSE())</f>
        <v>0</v>
      </c>
      <c r="N106" s="146" t="n">
        <v>37019</v>
      </c>
      <c r="O106" s="147" t="s">
        <v>37</v>
      </c>
      <c r="P106" s="149" t="n">
        <v>-33244363.2654846</v>
      </c>
      <c r="Q106" s="151" t="str">
        <f aca="false">IF((P106)&gt;(G107),"var exceeded"," ")</f>
        <v> </v>
      </c>
      <c r="R106" s="151" t="str">
        <f aca="false">IF((P106)&gt;(C107),"var exceeded"," ")</f>
        <v> </v>
      </c>
      <c r="Y106" s="146" t="n">
        <v>37018</v>
      </c>
      <c r="Z106" s="147" t="s">
        <v>37</v>
      </c>
      <c r="AA106" s="53" t="n">
        <v>-38068993.5313759</v>
      </c>
      <c r="AB106" s="53" t="n">
        <v>20609524.8695496</v>
      </c>
      <c r="AC106" s="0" t="str">
        <f aca="false">IF((AA106)&gt;(AB107),"var exceeded"," ")</f>
        <v> </v>
      </c>
      <c r="AL106" s="146" t="n">
        <v>36826</v>
      </c>
      <c r="AM106" s="147" t="s">
        <v>37</v>
      </c>
      <c r="AN106" s="53" t="n">
        <v>-24255622.2178784</v>
      </c>
      <c r="AO106" s="53" t="n">
        <v>-22730040.0174953</v>
      </c>
    </row>
    <row r="107" customFormat="false" ht="12" hidden="false" customHeight="true" outlineLevel="0" collapsed="false">
      <c r="A107" s="51" t="n">
        <v>37020</v>
      </c>
      <c r="B107" s="102" t="n">
        <v>4122701.69453993</v>
      </c>
      <c r="C107" s="102" t="n">
        <v>22831709.2980209</v>
      </c>
      <c r="D107" s="102" t="n">
        <v>0</v>
      </c>
      <c r="E107" s="102" t="n">
        <v>0</v>
      </c>
      <c r="F107" s="148" t="n">
        <v>26954410.9925609</v>
      </c>
      <c r="G107" s="148" t="n">
        <f aca="false">(C107-D107-E107)+H107+I107+J107+K107</f>
        <v>21917763.9752983</v>
      </c>
      <c r="H107" s="148" t="n">
        <v>0</v>
      </c>
      <c r="I107" s="148" t="n">
        <f aca="false">VLOOKUP(A107,'CS Worksheet'!$A$804:$E$1051,4,FALSE())</f>
        <v>-913945.322722641</v>
      </c>
      <c r="J107" s="148" t="n">
        <v>0</v>
      </c>
      <c r="K107" s="148" t="n">
        <f aca="false">VLOOKUP(A107,'CS Worksheet'!$A$1052:$E$1281,4,FALSE())</f>
        <v>0</v>
      </c>
      <c r="N107" s="146" t="n">
        <v>37020</v>
      </c>
      <c r="O107" s="147" t="s">
        <v>37</v>
      </c>
      <c r="P107" s="149" t="n">
        <v>-35752520.0515515</v>
      </c>
      <c r="Q107" s="151" t="str">
        <f aca="false">IF((P107)&gt;(G108),"var exceeded"," ")</f>
        <v> </v>
      </c>
      <c r="R107" s="151" t="str">
        <f aca="false">IF((P107)&gt;(C108),"var exceeded"," ")</f>
        <v> </v>
      </c>
      <c r="Y107" s="146" t="n">
        <v>37019</v>
      </c>
      <c r="Z107" s="147" t="s">
        <v>37</v>
      </c>
      <c r="AA107" s="53" t="n">
        <v>-33244363.2654846</v>
      </c>
      <c r="AB107" s="53" t="n">
        <v>-17103761.5393155</v>
      </c>
      <c r="AC107" s="0" t="str">
        <f aca="false">IF((AA107)&gt;(AB108),"var exceeded"," ")</f>
        <v> </v>
      </c>
      <c r="AL107" s="146" t="n">
        <v>36829</v>
      </c>
      <c r="AM107" s="147" t="s">
        <v>37</v>
      </c>
      <c r="AN107" s="53" t="n">
        <v>-26160647.3046387</v>
      </c>
      <c r="AO107" s="53" t="n">
        <v>5140617.88459801</v>
      </c>
    </row>
    <row r="108" customFormat="false" ht="12" hidden="false" customHeight="true" outlineLevel="0" collapsed="false">
      <c r="A108" s="51" t="n">
        <v>37021</v>
      </c>
      <c r="B108" s="102" t="n">
        <v>5483217.56996453</v>
      </c>
      <c r="C108" s="102" t="n">
        <v>-3568875.03813723</v>
      </c>
      <c r="D108" s="102" t="n">
        <v>-1713647</v>
      </c>
      <c r="E108" s="102" t="n">
        <v>0</v>
      </c>
      <c r="F108" s="148" t="n">
        <v>200695.531827295</v>
      </c>
      <c r="G108" s="148" t="n">
        <f aca="false">(C108-D108-E108)+H108+I108+J108+K108</f>
        <v>-2733568.07920745</v>
      </c>
      <c r="H108" s="148" t="n">
        <v>0</v>
      </c>
      <c r="I108" s="148" t="n">
        <f aca="false">VLOOKUP(A108,'CS Worksheet'!$A$804:$E$1051,4,FALSE())</f>
        <v>-878340.041070218</v>
      </c>
      <c r="J108" s="148" t="n">
        <v>0</v>
      </c>
      <c r="K108" s="148" t="n">
        <f aca="false">VLOOKUP(A108,'CS Worksheet'!$A$1052:$E$1281,4,FALSE())</f>
        <v>0</v>
      </c>
      <c r="N108" s="146" t="n">
        <v>37021</v>
      </c>
      <c r="O108" s="147" t="s">
        <v>37</v>
      </c>
      <c r="P108" s="149" t="n">
        <v>-36450705.6563555</v>
      </c>
      <c r="Q108" s="151" t="str">
        <f aca="false">IF((P108)&gt;(G109),"var exceeded"," ")</f>
        <v> </v>
      </c>
      <c r="R108" s="151" t="str">
        <f aca="false">IF((P108)&gt;(C109),"var exceeded"," ")</f>
        <v> </v>
      </c>
      <c r="Y108" s="146" t="n">
        <v>37020</v>
      </c>
      <c r="Z108" s="147" t="s">
        <v>37</v>
      </c>
      <c r="AA108" s="53" t="n">
        <v>-35752520.0515515</v>
      </c>
      <c r="AB108" s="53" t="n">
        <v>13336815.8545478</v>
      </c>
      <c r="AC108" s="0" t="str">
        <f aca="false">IF((AA108)&gt;(AB109),"var exceeded"," ")</f>
        <v> </v>
      </c>
      <c r="AL108" s="146" t="n">
        <v>36830</v>
      </c>
      <c r="AM108" s="147" t="s">
        <v>37</v>
      </c>
      <c r="AN108" s="53" t="n">
        <v>-22573979.6161018</v>
      </c>
      <c r="AO108" s="53" t="n">
        <v>444809.767561672</v>
      </c>
    </row>
    <row r="109" customFormat="false" ht="12" hidden="false" customHeight="true" outlineLevel="0" collapsed="false">
      <c r="A109" s="51" t="n">
        <v>37022</v>
      </c>
      <c r="B109" s="102" t="n">
        <v>3571493.60071182</v>
      </c>
      <c r="C109" s="102" t="n">
        <v>-811491.811080853</v>
      </c>
      <c r="D109" s="102" t="n">
        <v>0</v>
      </c>
      <c r="E109" s="102" t="n">
        <v>0</v>
      </c>
      <c r="F109" s="148" t="n">
        <v>2760001.78963097</v>
      </c>
      <c r="G109" s="148" t="n">
        <f aca="false">(C109-D109-E109)+H109+I109+J109+K109</f>
        <v>-1789676.50497928</v>
      </c>
      <c r="H109" s="148" t="n">
        <v>0</v>
      </c>
      <c r="I109" s="148" t="n">
        <f aca="false">VLOOKUP(A109,'CS Worksheet'!$A$804:$E$1051,4,FALSE())</f>
        <v>-978184.693898428</v>
      </c>
      <c r="J109" s="148" t="n">
        <v>0</v>
      </c>
      <c r="K109" s="148" t="n">
        <f aca="false">VLOOKUP(A109,'CS Worksheet'!$A$1052:$E$1281,4,FALSE())</f>
        <v>0</v>
      </c>
      <c r="N109" s="146" t="n">
        <v>37022</v>
      </c>
      <c r="O109" s="147" t="s">
        <v>37</v>
      </c>
      <c r="P109" s="149" t="n">
        <v>-38594634.431064</v>
      </c>
      <c r="Q109" s="151" t="str">
        <f aca="false">IF((P109)&gt;(G110),"var exceeded"," ")</f>
        <v> </v>
      </c>
      <c r="R109" s="151" t="str">
        <f aca="false">IF((P109)&gt;(C110),"var exceeded"," ")</f>
        <v> </v>
      </c>
      <c r="Y109" s="146" t="n">
        <v>37021</v>
      </c>
      <c r="Z109" s="147" t="s">
        <v>37</v>
      </c>
      <c r="AA109" s="53" t="n">
        <v>-36450705.6563555</v>
      </c>
      <c r="AB109" s="53" t="n">
        <v>-5174144.54520876</v>
      </c>
      <c r="AC109" s="0" t="str">
        <f aca="false">IF((AA109)&gt;(AB110),"var exceeded"," ")</f>
        <v> </v>
      </c>
      <c r="AL109" s="146" t="n">
        <v>36831</v>
      </c>
      <c r="AM109" s="147" t="s">
        <v>37</v>
      </c>
      <c r="AN109" s="53" t="n">
        <v>-22005439.3275572</v>
      </c>
      <c r="AO109" s="53" t="n">
        <v>-1959493.36643444</v>
      </c>
    </row>
    <row r="110" customFormat="false" ht="12" hidden="false" customHeight="true" outlineLevel="0" collapsed="false">
      <c r="A110" s="51" t="n">
        <v>37025</v>
      </c>
      <c r="B110" s="102" t="n">
        <v>2100187.31507174</v>
      </c>
      <c r="C110" s="102" t="n">
        <v>8287669.15330447</v>
      </c>
      <c r="D110" s="102" t="n">
        <v>0</v>
      </c>
      <c r="E110" s="102" t="n">
        <v>-7790.1121219709</v>
      </c>
      <c r="F110" s="148" t="n">
        <v>10380066.3562542</v>
      </c>
      <c r="G110" s="148" t="n">
        <f aca="false">(C110-D110-E110)+H110+I110+J110+K110</f>
        <v>5389059.32914107</v>
      </c>
      <c r="H110" s="148" t="n">
        <v>0</v>
      </c>
      <c r="I110" s="148" t="n">
        <f aca="false">VLOOKUP(A110,'CS Worksheet'!$A$804:$E$1051,4,FALSE())</f>
        <v>-2906399.93628537</v>
      </c>
      <c r="J110" s="148" t="n">
        <v>0</v>
      </c>
      <c r="K110" s="148" t="n">
        <f aca="false">VLOOKUP(A110,'CS Worksheet'!$A$1052:$E$1281,4,FALSE())</f>
        <v>0</v>
      </c>
      <c r="N110" s="146" t="n">
        <v>37025</v>
      </c>
      <c r="O110" s="147" t="s">
        <v>37</v>
      </c>
      <c r="P110" s="149" t="n">
        <v>-37349839.7113701</v>
      </c>
      <c r="Q110" s="151" t="str">
        <f aca="false">IF((P110)&gt;(G111),"var exceeded"," ")</f>
        <v> </v>
      </c>
      <c r="R110" s="151" t="str">
        <f aca="false">IF((P110)&gt;(C111),"var exceeded"," ")</f>
        <v> </v>
      </c>
      <c r="Y110" s="146" t="n">
        <v>37022</v>
      </c>
      <c r="Z110" s="147" t="s">
        <v>37</v>
      </c>
      <c r="AA110" s="53" t="n">
        <v>-38594634.431064</v>
      </c>
      <c r="AB110" s="53" t="n">
        <v>1995861.44125424</v>
      </c>
      <c r="AC110" s="0" t="str">
        <f aca="false">IF((AA110)&gt;(AB111),"var exceeded"," ")</f>
        <v> </v>
      </c>
      <c r="AL110" s="146" t="n">
        <v>36832</v>
      </c>
      <c r="AM110" s="147" t="s">
        <v>37</v>
      </c>
      <c r="AN110" s="53" t="n">
        <v>-20843259.6579396</v>
      </c>
      <c r="AO110" s="53" t="n">
        <v>14684667.4181708</v>
      </c>
    </row>
    <row r="111" customFormat="false" ht="12" hidden="false" customHeight="true" outlineLevel="0" collapsed="false">
      <c r="A111" s="51" t="n">
        <v>37026</v>
      </c>
      <c r="B111" s="102" t="n">
        <v>-2089888.43686749</v>
      </c>
      <c r="C111" s="102" t="n">
        <v>1292944.90225574</v>
      </c>
      <c r="D111" s="102" t="n">
        <v>0</v>
      </c>
      <c r="E111" s="102" t="n">
        <v>-150000</v>
      </c>
      <c r="F111" s="148" t="n">
        <v>-946943.534611753</v>
      </c>
      <c r="G111" s="148" t="n">
        <f aca="false">(C111-D111-E111)+H111+I111+J111+K111</f>
        <v>7413858.51365921</v>
      </c>
      <c r="H111" s="148" t="n">
        <v>0</v>
      </c>
      <c r="I111" s="148" t="n">
        <f aca="false">VLOOKUP(A111,'CS Worksheet'!$A$804:$E$1051,4,FALSE())</f>
        <v>5970913.61140347</v>
      </c>
      <c r="J111" s="148" t="n">
        <v>0</v>
      </c>
      <c r="K111" s="148" t="n">
        <f aca="false">VLOOKUP(A111,'CS Worksheet'!$A$1052:$E$1281,4,FALSE())</f>
        <v>0</v>
      </c>
      <c r="N111" s="146" t="n">
        <v>37026</v>
      </c>
      <c r="O111" s="147" t="s">
        <v>37</v>
      </c>
      <c r="P111" s="149" t="n">
        <v>-37544127.4300139</v>
      </c>
      <c r="Q111" s="151" t="str">
        <f aca="false">IF((P111)&gt;(G112),"var exceeded"," ")</f>
        <v> </v>
      </c>
      <c r="R111" s="151" t="str">
        <f aca="false">IF((P111)&gt;(C112),"var exceeded"," ")</f>
        <v> </v>
      </c>
      <c r="Y111" s="146" t="n">
        <v>37025</v>
      </c>
      <c r="Z111" s="147" t="s">
        <v>37</v>
      </c>
      <c r="AA111" s="53" t="n">
        <v>-37349839.7113701</v>
      </c>
      <c r="AB111" s="53" t="n">
        <v>7120009.9568836</v>
      </c>
      <c r="AC111" s="0" t="str">
        <f aca="false">IF((AA111)&gt;(AB112),"var exceeded"," ")</f>
        <v> </v>
      </c>
      <c r="AL111" s="146" t="n">
        <v>36833</v>
      </c>
      <c r="AM111" s="147" t="s">
        <v>37</v>
      </c>
      <c r="AN111" s="53" t="n">
        <v>-20235065.0149577</v>
      </c>
      <c r="AO111" s="53" t="n">
        <v>2581564.76214529</v>
      </c>
    </row>
    <row r="112" customFormat="false" ht="12" hidden="false" customHeight="true" outlineLevel="0" collapsed="false">
      <c r="A112" s="51" t="n">
        <v>37027</v>
      </c>
      <c r="B112" s="102" t="n">
        <v>5784806.34668661</v>
      </c>
      <c r="C112" s="102" t="n">
        <v>11572538.6453199</v>
      </c>
      <c r="D112" s="102" t="n">
        <v>-376856</v>
      </c>
      <c r="E112" s="102" t="n">
        <v>0</v>
      </c>
      <c r="F112" s="148" t="n">
        <v>16980488.9920065</v>
      </c>
      <c r="G112" s="148" t="n">
        <f aca="false">(C112-D112-E112)+H112+I112+J112+K112</f>
        <v>20427201.9689531</v>
      </c>
      <c r="H112" s="148" t="n">
        <v>0</v>
      </c>
      <c r="I112" s="148" t="n">
        <f aca="false">VLOOKUP(A112,'CS Worksheet'!$A$804:$E$1051,4,FALSE())</f>
        <v>8477807.3236332</v>
      </c>
      <c r="J112" s="148" t="n">
        <v>0</v>
      </c>
      <c r="K112" s="148" t="n">
        <f aca="false">VLOOKUP(A112,'CS Worksheet'!$A$1052:$E$1281,4,FALSE())</f>
        <v>0</v>
      </c>
      <c r="N112" s="146" t="n">
        <v>37027</v>
      </c>
      <c r="O112" s="147" t="s">
        <v>37</v>
      </c>
      <c r="P112" s="149" t="n">
        <v>-32922287.284694</v>
      </c>
      <c r="Q112" s="151" t="str">
        <f aca="false">IF((P112)&gt;(G113),"var exceeded"," ")</f>
        <v> </v>
      </c>
      <c r="R112" s="151" t="str">
        <f aca="false">IF((P112)&gt;(C113),"var exceeded"," ")</f>
        <v> </v>
      </c>
      <c r="Y112" s="146" t="n">
        <v>37026</v>
      </c>
      <c r="Z112" s="147" t="s">
        <v>37</v>
      </c>
      <c r="AA112" s="53" t="n">
        <v>-37544127.4300139</v>
      </c>
      <c r="AB112" s="53" t="n">
        <v>1411634.07339031</v>
      </c>
      <c r="AC112" s="0" t="str">
        <f aca="false">IF((AA112)&gt;(AB113),"var exceeded"," ")</f>
        <v> </v>
      </c>
      <c r="AL112" s="146" t="n">
        <v>36836</v>
      </c>
      <c r="AM112" s="147" t="s">
        <v>37</v>
      </c>
      <c r="AN112" s="53" t="n">
        <v>-22302964.4483559</v>
      </c>
      <c r="AO112" s="53" t="n">
        <v>8186960.17047574</v>
      </c>
    </row>
    <row r="113" customFormat="false" ht="12" hidden="false" customHeight="true" outlineLevel="0" collapsed="false">
      <c r="A113" s="51" t="n">
        <v>37028</v>
      </c>
      <c r="B113" s="102" t="n">
        <v>-2808985.53952969</v>
      </c>
      <c r="C113" s="102" t="n">
        <v>10583867.6997686</v>
      </c>
      <c r="D113" s="102" t="n">
        <v>0</v>
      </c>
      <c r="E113" s="102" t="n">
        <v>0</v>
      </c>
      <c r="F113" s="148" t="n">
        <v>7774882.16023889</v>
      </c>
      <c r="G113" s="148" t="n">
        <f aca="false">(C113-D113-E113)+H113+I113+J113+K113</f>
        <v>8147838.42583211</v>
      </c>
      <c r="H113" s="148" t="n">
        <v>0</v>
      </c>
      <c r="I113" s="148" t="n">
        <f aca="false">VLOOKUP(A113,'CS Worksheet'!$A$804:$E$1051,4,FALSE())</f>
        <v>-2436029.27393647</v>
      </c>
      <c r="J113" s="148" t="n">
        <v>0</v>
      </c>
      <c r="K113" s="148" t="n">
        <f aca="false">VLOOKUP(A113,'CS Worksheet'!$A$1052:$E$1281,4,FALSE())</f>
        <v>0</v>
      </c>
      <c r="N113" s="146" t="n">
        <v>37028</v>
      </c>
      <c r="O113" s="147" t="s">
        <v>37</v>
      </c>
      <c r="P113" s="149" t="n">
        <v>-31222702.4077215</v>
      </c>
      <c r="Q113" s="151" t="str">
        <f aca="false">IF((P113)&gt;(G114),"var exceeded"," ")</f>
        <v> </v>
      </c>
      <c r="R113" s="151" t="str">
        <f aca="false">IF((P113)&gt;(C114),"var exceeded"," ")</f>
        <v> </v>
      </c>
      <c r="Y113" s="146" t="n">
        <v>37027</v>
      </c>
      <c r="Z113" s="147" t="s">
        <v>37</v>
      </c>
      <c r="AA113" s="53" t="n">
        <v>-32922287.284694</v>
      </c>
      <c r="AB113" s="53" t="n">
        <v>8954490.29212182</v>
      </c>
      <c r="AC113" s="0" t="str">
        <f aca="false">IF((AA113)&gt;(AB114),"var exceeded"," ")</f>
        <v> </v>
      </c>
      <c r="AL113" s="146" t="n">
        <v>36837</v>
      </c>
      <c r="AM113" s="147" t="s">
        <v>37</v>
      </c>
      <c r="AN113" s="53" t="n">
        <v>-21710373.1296241</v>
      </c>
      <c r="AO113" s="53" t="n">
        <v>-4216657.35063354</v>
      </c>
    </row>
    <row r="114" customFormat="false" ht="12" hidden="false" customHeight="true" outlineLevel="0" collapsed="false">
      <c r="A114" s="51" t="n">
        <v>37029</v>
      </c>
      <c r="B114" s="102" t="n">
        <v>-1141537.76545726</v>
      </c>
      <c r="C114" s="102" t="n">
        <v>-766345.430955386</v>
      </c>
      <c r="D114" s="102" t="n">
        <v>0</v>
      </c>
      <c r="E114" s="102" t="n">
        <v>0</v>
      </c>
      <c r="F114" s="148" t="n">
        <v>-1907883.19641265</v>
      </c>
      <c r="G114" s="148" t="n">
        <f aca="false">(C114-D114-E114)+H114+I114+J114+K114</f>
        <v>-18008576.2249327</v>
      </c>
      <c r="H114" s="148" t="n">
        <v>0</v>
      </c>
      <c r="I114" s="148" t="n">
        <f aca="false">VLOOKUP(A114,'CS Worksheet'!$A$804:$E$1051,4,FALSE())</f>
        <v>-17242230.7939773</v>
      </c>
      <c r="J114" s="148" t="n">
        <v>0</v>
      </c>
      <c r="K114" s="148" t="n">
        <f aca="false">VLOOKUP(A114,'CS Worksheet'!$A$1052:$E$1281,4,FALSE())</f>
        <v>0</v>
      </c>
      <c r="N114" s="146" t="n">
        <v>37029</v>
      </c>
      <c r="O114" s="147" t="s">
        <v>37</v>
      </c>
      <c r="P114" s="149" t="n">
        <v>-32298892.2762794</v>
      </c>
      <c r="Q114" s="151" t="str">
        <f aca="false">IF((P114)&gt;(G115),"var exceeded"," ")</f>
        <v> </v>
      </c>
      <c r="R114" s="151" t="str">
        <f aca="false">IF((P114)&gt;(C115),"var exceeded"," ")</f>
        <v> </v>
      </c>
      <c r="Y114" s="146" t="n">
        <v>37028</v>
      </c>
      <c r="Z114" s="147" t="s">
        <v>37</v>
      </c>
      <c r="AA114" s="53" t="n">
        <v>-31222702.4077215</v>
      </c>
      <c r="AB114" s="53" t="n">
        <v>10875634.3308186</v>
      </c>
      <c r="AC114" s="0" t="str">
        <f aca="false">IF((AA114)&gt;(AB115),"var exceeded"," ")</f>
        <v> </v>
      </c>
      <c r="AL114" s="146" t="n">
        <v>36838</v>
      </c>
      <c r="AM114" s="147" t="s">
        <v>37</v>
      </c>
      <c r="AN114" s="53" t="n">
        <v>-22767941.5662111</v>
      </c>
      <c r="AO114" s="53" t="n">
        <v>9822817.09250569</v>
      </c>
    </row>
    <row r="115" customFormat="false" ht="12" hidden="false" customHeight="true" outlineLevel="0" collapsed="false">
      <c r="A115" s="51" t="n">
        <v>37032</v>
      </c>
      <c r="B115" s="102" t="n">
        <v>7639394.2315663</v>
      </c>
      <c r="C115" s="102" t="n">
        <v>2629926.14384249</v>
      </c>
      <c r="D115" s="102" t="n">
        <v>0</v>
      </c>
      <c r="E115" s="102" t="n">
        <v>0</v>
      </c>
      <c r="F115" s="148" t="n">
        <v>10269320.3754088</v>
      </c>
      <c r="G115" s="148" t="n">
        <f aca="false">(C115-D115-E115)+H115+I115+J115+K115</f>
        <v>-5961841.05574085</v>
      </c>
      <c r="H115" s="148" t="n">
        <v>0</v>
      </c>
      <c r="I115" s="148" t="n">
        <f aca="false">VLOOKUP(A115,'CS Worksheet'!$A$804:$E$1051,4,FALSE())</f>
        <v>-8591767.19958334</v>
      </c>
      <c r="J115" s="148" t="n">
        <v>0</v>
      </c>
      <c r="K115" s="148" t="n">
        <f aca="false">VLOOKUP(A115,'CS Worksheet'!$A$1052:$E$1281,4,FALSE())</f>
        <v>0</v>
      </c>
      <c r="N115" s="146" t="n">
        <v>37032</v>
      </c>
      <c r="O115" s="147" t="s">
        <v>37</v>
      </c>
      <c r="P115" s="149" t="n">
        <v>-29999979.6325923</v>
      </c>
      <c r="Q115" s="151" t="str">
        <f aca="false">IF((P115)&gt;(G116),"var exceeded"," ")</f>
        <v> </v>
      </c>
      <c r="R115" s="151" t="str">
        <f aca="false">IF((P115)&gt;(C116),"var exceeded"," ")</f>
        <v> </v>
      </c>
      <c r="Y115" s="146" t="n">
        <v>37029</v>
      </c>
      <c r="Z115" s="147" t="s">
        <v>37</v>
      </c>
      <c r="AA115" s="53" t="n">
        <v>-32298892.2762794</v>
      </c>
      <c r="AB115" s="53" t="n">
        <v>-2379088.11620773</v>
      </c>
      <c r="AC115" s="0" t="str">
        <f aca="false">IF((AA115)&gt;(AB116),"var exceeded"," ")</f>
        <v> </v>
      </c>
      <c r="AL115" s="146" t="n">
        <v>36839</v>
      </c>
      <c r="AM115" s="147" t="s">
        <v>37</v>
      </c>
      <c r="AN115" s="53" t="n">
        <v>-23096657.5875701</v>
      </c>
      <c r="AO115" s="53" t="n">
        <v>1317138.10447113</v>
      </c>
    </row>
    <row r="116" customFormat="false" ht="12" hidden="false" customHeight="true" outlineLevel="0" collapsed="false">
      <c r="A116" s="51" t="n">
        <v>37033</v>
      </c>
      <c r="B116" s="102" t="n">
        <v>8281458.66322503</v>
      </c>
      <c r="C116" s="102" t="n">
        <v>-14947963.0721774</v>
      </c>
      <c r="D116" s="102" t="n">
        <v>0</v>
      </c>
      <c r="E116" s="102" t="n">
        <v>0</v>
      </c>
      <c r="F116" s="148" t="n">
        <v>-6666504.40895235</v>
      </c>
      <c r="G116" s="148" t="n">
        <f aca="false">(C116-D116-E116)+H116+I116+J116+K116</f>
        <v>-16461999.6721816</v>
      </c>
      <c r="H116" s="148" t="n">
        <v>0</v>
      </c>
      <c r="I116" s="148" t="n">
        <f aca="false">VLOOKUP(A116,'CS Worksheet'!$A$804:$E$1051,4,FALSE())</f>
        <v>-1514036.60000419</v>
      </c>
      <c r="J116" s="148" t="n">
        <v>0</v>
      </c>
      <c r="K116" s="148" t="n">
        <f aca="false">VLOOKUP(A116,'CS Worksheet'!$A$1052:$E$1281,4,FALSE())</f>
        <v>0</v>
      </c>
      <c r="N116" s="146" t="n">
        <v>37033</v>
      </c>
      <c r="O116" s="147" t="s">
        <v>37</v>
      </c>
      <c r="P116" s="149" t="n">
        <v>-25916870.6224228</v>
      </c>
      <c r="Q116" s="151" t="str">
        <f aca="false">IF((P116)&gt;(G117),"var exceeded"," ")</f>
        <v> </v>
      </c>
      <c r="R116" s="151" t="str">
        <f aca="false">IF((P116)&gt;(C117),"var exceeded"," ")</f>
        <v> </v>
      </c>
      <c r="Y116" s="146" t="n">
        <v>37032</v>
      </c>
      <c r="Z116" s="147" t="s">
        <v>37</v>
      </c>
      <c r="AA116" s="53" t="n">
        <v>-29999979.6325923</v>
      </c>
      <c r="AB116" s="53" t="n">
        <v>3030271.41418112</v>
      </c>
      <c r="AC116" s="0" t="str">
        <f aca="false">IF((AA116)&gt;(AB117),"var exceeded"," ")</f>
        <v> </v>
      </c>
      <c r="AL116" s="146" t="n">
        <v>36840</v>
      </c>
      <c r="AM116" s="147" t="s">
        <v>37</v>
      </c>
      <c r="AN116" s="53" t="n">
        <v>-22972762.687606</v>
      </c>
      <c r="AO116" s="53" t="n">
        <v>-2153260.28118852</v>
      </c>
    </row>
    <row r="117" customFormat="false" ht="12" hidden="false" customHeight="true" outlineLevel="0" collapsed="false">
      <c r="A117" s="51" t="n">
        <v>37034</v>
      </c>
      <c r="B117" s="102" t="n">
        <v>9968035.43730201</v>
      </c>
      <c r="C117" s="102" t="n">
        <v>7262743.37368553</v>
      </c>
      <c r="D117" s="102" t="n">
        <v>0</v>
      </c>
      <c r="E117" s="102" t="n">
        <v>0</v>
      </c>
      <c r="F117" s="148" t="n">
        <v>17230778.8109875</v>
      </c>
      <c r="G117" s="148" t="n">
        <f aca="false">(C117-D117-E117)+H117+I117+J117+K117</f>
        <v>117847.683294771</v>
      </c>
      <c r="H117" s="148" t="n">
        <v>0</v>
      </c>
      <c r="I117" s="148" t="n">
        <f aca="false">VLOOKUP(A117,'CS Worksheet'!$A$804:$E$1051,4,FALSE())</f>
        <v>-7144895.69039076</v>
      </c>
      <c r="J117" s="148" t="n">
        <v>0</v>
      </c>
      <c r="K117" s="148" t="n">
        <f aca="false">VLOOKUP(A117,'CS Worksheet'!$A$1052:$E$1281,4,FALSE())</f>
        <v>0</v>
      </c>
      <c r="N117" s="146" t="n">
        <v>37034</v>
      </c>
      <c r="O117" s="147" t="s">
        <v>37</v>
      </c>
      <c r="P117" s="149" t="n">
        <v>-26855372.2336752</v>
      </c>
      <c r="Q117" s="151" t="str">
        <f aca="false">IF((P117)&gt;(G118),"var exceeded"," ")</f>
        <v> </v>
      </c>
      <c r="R117" s="151" t="str">
        <f aca="false">IF((P117)&gt;(C118),"var exceeded"," ")</f>
        <v> </v>
      </c>
      <c r="Y117" s="146" t="n">
        <v>37033</v>
      </c>
      <c r="Z117" s="147" t="s">
        <v>37</v>
      </c>
      <c r="AA117" s="53" t="n">
        <v>-25916870.6224228</v>
      </c>
      <c r="AB117" s="53" t="n">
        <v>-11734651.4067911</v>
      </c>
      <c r="AC117" s="0" t="str">
        <f aca="false">IF((AA117)&gt;(AB118),"var exceeded"," ")</f>
        <v> </v>
      </c>
      <c r="AL117" s="146" t="n">
        <v>36843</v>
      </c>
      <c r="AM117" s="147" t="s">
        <v>37</v>
      </c>
      <c r="AN117" s="53" t="n">
        <v>-23479692.1030017</v>
      </c>
      <c r="AO117" s="53" t="n">
        <v>14551743.6176896</v>
      </c>
    </row>
    <row r="118" customFormat="false" ht="12" hidden="false" customHeight="true" outlineLevel="0" collapsed="false">
      <c r="A118" s="51" t="n">
        <v>37035</v>
      </c>
      <c r="B118" s="102" t="n">
        <v>11407548.6914761</v>
      </c>
      <c r="C118" s="102" t="n">
        <v>-3569796.5106802</v>
      </c>
      <c r="D118" s="102" t="n">
        <v>0</v>
      </c>
      <c r="E118" s="102" t="n">
        <v>0</v>
      </c>
      <c r="F118" s="148" t="n">
        <v>7837752.18079588</v>
      </c>
      <c r="G118" s="148" t="n">
        <f aca="false">(C118-D118-E118)+H118+I118+J118+K118</f>
        <v>-4441586.79903772</v>
      </c>
      <c r="H118" s="148" t="n">
        <v>0</v>
      </c>
      <c r="I118" s="148" t="n">
        <f aca="false">VLOOKUP(A118,'CS Worksheet'!$A$804:$E$1051,4,FALSE())</f>
        <v>-871790.288357521</v>
      </c>
      <c r="J118" s="148" t="n">
        <v>0</v>
      </c>
      <c r="K118" s="148" t="n">
        <f aca="false">VLOOKUP(A118,'CS Worksheet'!$A$1052:$E$1281,4,FALSE())</f>
        <v>0</v>
      </c>
      <c r="N118" s="146" t="n">
        <v>37035</v>
      </c>
      <c r="O118" s="147" t="s">
        <v>37</v>
      </c>
      <c r="P118" s="149" t="n">
        <v>-32161457.9680448</v>
      </c>
      <c r="Q118" s="151" t="str">
        <f aca="false">IF((P118)&gt;(G119),"var exceeded"," ")</f>
        <v> </v>
      </c>
      <c r="R118" s="151" t="str">
        <f aca="false">IF((P118)&gt;(C119),"var exceeded"," ")</f>
        <v> </v>
      </c>
      <c r="Y118" s="146" t="n">
        <v>37034</v>
      </c>
      <c r="Z118" s="147" t="s">
        <v>37</v>
      </c>
      <c r="AA118" s="53" t="n">
        <v>-26855372.2336752</v>
      </c>
      <c r="AB118" s="53" t="n">
        <v>8983421.78124765</v>
      </c>
      <c r="AC118" s="0" t="str">
        <f aca="false">IF((AA118)&gt;(AB119),"var exceeded"," ")</f>
        <v> </v>
      </c>
      <c r="AL118" s="146" t="n">
        <v>36844</v>
      </c>
      <c r="AM118" s="147" t="s">
        <v>37</v>
      </c>
      <c r="AN118" s="53" t="n">
        <v>-23711591.1334508</v>
      </c>
      <c r="AO118" s="53" t="n">
        <v>12771353.2250933</v>
      </c>
    </row>
    <row r="119" customFormat="false" ht="12" hidden="false" customHeight="true" outlineLevel="0" collapsed="false">
      <c r="A119" s="51" t="n">
        <v>37036</v>
      </c>
      <c r="B119" s="102" t="n">
        <v>2418975.73887167</v>
      </c>
      <c r="C119" s="102" t="n">
        <v>16558126.3196512</v>
      </c>
      <c r="D119" s="102" t="n">
        <v>0</v>
      </c>
      <c r="E119" s="102" t="n">
        <v>0</v>
      </c>
      <c r="F119" s="148" t="n">
        <v>18977102.0585229</v>
      </c>
      <c r="G119" s="148" t="n">
        <f aca="false">(C119-D119-E119)+H119+I119+J119+K119</f>
        <v>19328147.7400349</v>
      </c>
      <c r="H119" s="148" t="n">
        <v>0</v>
      </c>
      <c r="I119" s="148" t="n">
        <f aca="false">VLOOKUP(A119,'CS Worksheet'!$A$804:$E$1051,4,FALSE())</f>
        <v>2770021.42038363</v>
      </c>
      <c r="J119" s="148" t="n">
        <v>0</v>
      </c>
      <c r="K119" s="148" t="n">
        <f aca="false">VLOOKUP(A119,'CS Worksheet'!$A$1052:$E$1281,4,FALSE())</f>
        <v>0</v>
      </c>
      <c r="N119" s="146" t="n">
        <v>37036</v>
      </c>
      <c r="O119" s="147" t="s">
        <v>37</v>
      </c>
      <c r="P119" s="149" t="n">
        <v>-32928360.0089287</v>
      </c>
      <c r="Q119" s="151" t="str">
        <f aca="false">IF((P119)&gt;(G120),"var exceeded"," ")</f>
        <v> </v>
      </c>
      <c r="R119" s="151" t="str">
        <f aca="false">IF((P119)&gt;(C120),"var exceeded"," ")</f>
        <v> </v>
      </c>
      <c r="Y119" s="146" t="n">
        <v>37035</v>
      </c>
      <c r="Z119" s="147" t="s">
        <v>37</v>
      </c>
      <c r="AA119" s="53" t="n">
        <v>-32161457.9680448</v>
      </c>
      <c r="AB119" s="53" t="n">
        <v>-2743615.80140029</v>
      </c>
      <c r="AC119" s="0" t="str">
        <f aca="false">IF((AA119)&gt;(AB120),"var exceeded"," ")</f>
        <v> </v>
      </c>
      <c r="AL119" s="146" t="n">
        <v>36845</v>
      </c>
      <c r="AM119" s="147" t="s">
        <v>37</v>
      </c>
      <c r="AN119" s="53" t="n">
        <v>-19769346.1337959</v>
      </c>
      <c r="AO119" s="53" t="n">
        <v>11338383.8900616</v>
      </c>
    </row>
    <row r="120" customFormat="false" ht="12" hidden="false" customHeight="true" outlineLevel="0" collapsed="false">
      <c r="A120" s="51" t="n">
        <v>37040</v>
      </c>
      <c r="B120" s="102" t="n">
        <v>6071460.88183485</v>
      </c>
      <c r="C120" s="102" t="n">
        <v>27406813.9734662</v>
      </c>
      <c r="D120" s="102" t="n">
        <v>0</v>
      </c>
      <c r="E120" s="102" t="n">
        <v>0</v>
      </c>
      <c r="F120" s="148" t="n">
        <v>33478274.855301</v>
      </c>
      <c r="G120" s="148" t="n">
        <f aca="false">(C120-D120-E120)+H120+I120+J120+K120</f>
        <v>16768439.9633166</v>
      </c>
      <c r="H120" s="148" t="n">
        <v>0</v>
      </c>
      <c r="I120" s="148" t="n">
        <f aca="false">VLOOKUP(A120,'CS Worksheet'!$A$804:$E$1051,4,FALSE())</f>
        <v>-10638374.0101496</v>
      </c>
      <c r="J120" s="148" t="n">
        <v>0</v>
      </c>
      <c r="K120" s="148" t="n">
        <f aca="false">VLOOKUP(A120,'CS Worksheet'!$A$1052:$E$1281,4,FALSE())</f>
        <v>0</v>
      </c>
      <c r="N120" s="146" t="n">
        <v>37040</v>
      </c>
      <c r="O120" s="147" t="s">
        <v>37</v>
      </c>
      <c r="P120" s="149" t="n">
        <v>-31281437.9217084</v>
      </c>
      <c r="Q120" s="151" t="str">
        <f aca="false">IF((P120)&gt;(G121),"var exceeded"," ")</f>
        <v> </v>
      </c>
      <c r="R120" s="151" t="str">
        <f aca="false">IF((P120)&gt;(C121),"var exceeded"," ")</f>
        <v> </v>
      </c>
      <c r="Y120" s="146" t="n">
        <v>37036</v>
      </c>
      <c r="Z120" s="147" t="s">
        <v>37</v>
      </c>
      <c r="AA120" s="53" t="n">
        <v>-32928360.0089287</v>
      </c>
      <c r="AB120" s="53" t="n">
        <v>16239250.9319139</v>
      </c>
      <c r="AC120" s="0" t="str">
        <f aca="false">IF((AA120)&gt;(AB121),"var exceeded"," ")</f>
        <v> </v>
      </c>
      <c r="AL120" s="146" t="n">
        <v>36846</v>
      </c>
      <c r="AM120" s="147" t="s">
        <v>37</v>
      </c>
      <c r="AN120" s="53" t="n">
        <v>-22083098.3918659</v>
      </c>
      <c r="AO120" s="53" t="n">
        <v>-24485646.8040063</v>
      </c>
    </row>
    <row r="121" customFormat="false" ht="12" hidden="false" customHeight="true" outlineLevel="0" collapsed="false">
      <c r="A121" s="51" t="n">
        <v>37041</v>
      </c>
      <c r="B121" s="102" t="n">
        <v>852852.709930128</v>
      </c>
      <c r="C121" s="102" t="n">
        <v>29977600.2652144</v>
      </c>
      <c r="D121" s="102" t="n">
        <v>0</v>
      </c>
      <c r="E121" s="102" t="n">
        <v>0</v>
      </c>
      <c r="F121" s="148" t="n">
        <v>30830452.9751445</v>
      </c>
      <c r="G121" s="148" t="n">
        <f aca="false">(C121-D121-E121)+H121+I121+J121+K121</f>
        <v>31652400.6254243</v>
      </c>
      <c r="H121" s="148" t="n">
        <v>0</v>
      </c>
      <c r="I121" s="148" t="n">
        <f aca="false">VLOOKUP(A121,'CS Worksheet'!$A$804:$E$1051,4,FALSE())</f>
        <v>1674800.36020994</v>
      </c>
      <c r="J121" s="148" t="n">
        <v>0</v>
      </c>
      <c r="K121" s="148" t="n">
        <f aca="false">VLOOKUP(A121,'CS Worksheet'!$A$1052:$E$1281,4,FALSE())</f>
        <v>0</v>
      </c>
      <c r="N121" s="146" t="n">
        <v>37041</v>
      </c>
      <c r="O121" s="147" t="s">
        <v>37</v>
      </c>
      <c r="P121" s="149" t="n">
        <v>-31610874.1159237</v>
      </c>
      <c r="Q121" s="151" t="str">
        <f aca="false">IF((P121)&gt;(G122),"var exceeded"," ")</f>
        <v> </v>
      </c>
      <c r="R121" s="151" t="str">
        <f aca="false">IF((P121)&gt;(C122),"var exceeded"," ")</f>
        <v> </v>
      </c>
      <c r="Y121" s="146" t="n">
        <v>37040</v>
      </c>
      <c r="Z121" s="147" t="s">
        <v>37</v>
      </c>
      <c r="AA121" s="53" t="n">
        <v>-31281437.9217084</v>
      </c>
      <c r="AB121" s="53" t="n">
        <v>12581533.1463081</v>
      </c>
      <c r="AC121" s="0" t="str">
        <f aca="false">IF((AA121)&gt;(AB122),"var exceeded"," ")</f>
        <v> </v>
      </c>
      <c r="AL121" s="146" t="n">
        <v>36847</v>
      </c>
      <c r="AM121" s="147" t="s">
        <v>37</v>
      </c>
      <c r="AN121" s="53" t="n">
        <v>-21911248.3209584</v>
      </c>
      <c r="AO121" s="53" t="n">
        <v>14617561.4177097</v>
      </c>
    </row>
    <row r="122" customFormat="false" ht="12" hidden="false" customHeight="true" outlineLevel="0" collapsed="false">
      <c r="A122" s="51" t="n">
        <v>37042</v>
      </c>
      <c r="B122" s="102" t="n">
        <v>14196401.8651964</v>
      </c>
      <c r="C122" s="102" t="n">
        <v>20292151.8297937</v>
      </c>
      <c r="D122" s="102" t="n">
        <v>0</v>
      </c>
      <c r="E122" s="102" t="n">
        <v>792807.22143988</v>
      </c>
      <c r="F122" s="148" t="n">
        <v>35281360.9164299</v>
      </c>
      <c r="G122" s="148" t="n">
        <f aca="false">(C122-D122-E122)+H122+I122+J122+K122</f>
        <v>-1749175.49883931</v>
      </c>
      <c r="H122" s="148" t="n">
        <v>0</v>
      </c>
      <c r="I122" s="148" t="n">
        <f aca="false">VLOOKUP(A122,'CS Worksheet'!$A$804:$E$1051,4,FALSE())</f>
        <v>-21248520.1071931</v>
      </c>
      <c r="J122" s="148" t="n">
        <v>0</v>
      </c>
      <c r="K122" s="148" t="n">
        <f aca="false">VLOOKUP(A122,'CS Worksheet'!$A$1052:$E$1281,4,FALSE())</f>
        <v>0</v>
      </c>
      <c r="N122" s="146" t="n">
        <v>37042</v>
      </c>
      <c r="O122" s="147" t="s">
        <v>37</v>
      </c>
      <c r="P122" s="149" t="n">
        <v>-26875472.5065584</v>
      </c>
      <c r="Q122" s="151" t="str">
        <f aca="false">IF((P122)&gt;(G123),"var exceeded"," ")</f>
        <v> </v>
      </c>
      <c r="R122" s="151" t="str">
        <f aca="false">IF((P122)&gt;(C123),"var exceeded"," ")</f>
        <v>var exceeded</v>
      </c>
      <c r="Y122" s="146" t="n">
        <v>37041</v>
      </c>
      <c r="Z122" s="147" t="s">
        <v>37</v>
      </c>
      <c r="AA122" s="53" t="n">
        <v>-31610874.1159237</v>
      </c>
      <c r="AB122" s="53" t="n">
        <v>33878662.2160045</v>
      </c>
      <c r="AC122" s="0" t="str">
        <f aca="false">IF((AA122)&gt;(AB123),"var exceeded"," ")</f>
        <v> </v>
      </c>
      <c r="AL122" s="146" t="n">
        <v>36850</v>
      </c>
      <c r="AM122" s="147" t="s">
        <v>37</v>
      </c>
      <c r="AN122" s="53" t="n">
        <v>-21104000.7420703</v>
      </c>
      <c r="AO122" s="53" t="n">
        <v>37214474.5385324</v>
      </c>
    </row>
    <row r="123" customFormat="false" ht="12" hidden="false" customHeight="true" outlineLevel="0" collapsed="false">
      <c r="A123" s="51" t="n">
        <v>37043</v>
      </c>
      <c r="B123" s="102" t="n">
        <v>1427285.60636521</v>
      </c>
      <c r="C123" s="102" t="n">
        <v>-28020596.2938959</v>
      </c>
      <c r="D123" s="102" t="n">
        <v>0</v>
      </c>
      <c r="E123" s="102" t="n">
        <v>0</v>
      </c>
      <c r="F123" s="148" t="n">
        <v>-26593310.6875307</v>
      </c>
      <c r="G123" s="148" t="n">
        <f aca="false">(C123-D123-E123)+H123+I123+J123+K123</f>
        <v>-26294949.7962541</v>
      </c>
      <c r="H123" s="148" t="n">
        <v>0</v>
      </c>
      <c r="I123" s="148" t="n">
        <f aca="false">VLOOKUP(A123,'CS Worksheet'!$A$804:$E$1051,4,FALSE())</f>
        <v>1725646.49764176</v>
      </c>
      <c r="J123" s="148" t="n">
        <v>0</v>
      </c>
      <c r="K123" s="148" t="n">
        <f aca="false">VLOOKUP(A123,'CS Worksheet'!$A$1052:$E$1281,4,FALSE())</f>
        <v>0</v>
      </c>
      <c r="N123" s="146" t="n">
        <v>37043</v>
      </c>
      <c r="O123" s="147" t="s">
        <v>37</v>
      </c>
      <c r="P123" s="149" t="n">
        <v>-25207493.5018176</v>
      </c>
      <c r="Q123" s="151" t="str">
        <f aca="false">IF((P123)&gt;(G124),"var exceeded"," ")</f>
        <v> </v>
      </c>
      <c r="R123" s="151" t="str">
        <f aca="false">IF((P123)&gt;(C124),"var exceeded"," ")</f>
        <v> </v>
      </c>
      <c r="Y123" s="146" t="n">
        <v>37042</v>
      </c>
      <c r="Z123" s="147" t="s">
        <v>37</v>
      </c>
      <c r="AA123" s="53" t="n">
        <v>-26875472.5065584</v>
      </c>
      <c r="AB123" s="53" t="n">
        <v>28366382.517532</v>
      </c>
      <c r="AC123" s="0" t="str">
        <f aca="false">IF((AA123)&gt;(AB124),"var exceeded"," ")</f>
        <v> </v>
      </c>
      <c r="AL123" s="146" t="n">
        <v>36851</v>
      </c>
      <c r="AM123" s="147" t="s">
        <v>37</v>
      </c>
      <c r="AN123" s="53" t="n">
        <v>-22205018.9428112</v>
      </c>
      <c r="AO123" s="53" t="n">
        <v>21228742.4937623</v>
      </c>
    </row>
    <row r="124" customFormat="false" ht="12" hidden="false" customHeight="true" outlineLevel="0" collapsed="false">
      <c r="A124" s="51" t="n">
        <v>37046</v>
      </c>
      <c r="B124" s="102" t="n">
        <v>-5225393.32281544</v>
      </c>
      <c r="C124" s="102" t="n">
        <v>27973910.7753963</v>
      </c>
      <c r="D124" s="102" t="n">
        <v>0</v>
      </c>
      <c r="E124" s="102" t="n">
        <v>0</v>
      </c>
      <c r="F124" s="148" t="n">
        <v>22748517.4525809</v>
      </c>
      <c r="G124" s="148" t="n">
        <f aca="false">(C124-D124-E124)+H124+I124+J124+K124</f>
        <v>22865190.2164382</v>
      </c>
      <c r="H124" s="148" t="n">
        <v>0</v>
      </c>
      <c r="I124" s="148" t="n">
        <f aca="false">VLOOKUP(A124,'CS Worksheet'!$A$804:$E$1051,4,FALSE())</f>
        <v>-5108720.55895816</v>
      </c>
      <c r="J124" s="148" t="n">
        <v>0</v>
      </c>
      <c r="K124" s="148" t="n">
        <f aca="false">VLOOKUP(A124,'CS Worksheet'!$A$1052:$E$1281,4,FALSE())</f>
        <v>0</v>
      </c>
      <c r="N124" s="146" t="n">
        <v>37046</v>
      </c>
      <c r="O124" s="147" t="s">
        <v>37</v>
      </c>
      <c r="P124" s="149" t="n">
        <v>-33231881.0596753</v>
      </c>
      <c r="Q124" s="151" t="str">
        <f aca="false">IF((P124)&gt;(G125),"var exceeded"," ")</f>
        <v> </v>
      </c>
      <c r="R124" s="151" t="str">
        <f aca="false">IF((P124)&gt;(C125),"var exceeded"," ")</f>
        <v> </v>
      </c>
      <c r="Y124" s="146" t="n">
        <v>37043</v>
      </c>
      <c r="Z124" s="147" t="s">
        <v>37</v>
      </c>
      <c r="AA124" s="53" t="n">
        <v>-25207493.5018176</v>
      </c>
      <c r="AB124" s="53" t="n">
        <v>-26108170.9949465</v>
      </c>
      <c r="AC124" s="0" t="str">
        <f aca="false">IF((AA124)&gt;(AB125),"var exceeded"," ")</f>
        <v> </v>
      </c>
      <c r="AL124" s="146" t="n">
        <v>36852</v>
      </c>
      <c r="AM124" s="147" t="s">
        <v>37</v>
      </c>
      <c r="AN124" s="53" t="n">
        <v>-23559923.905956</v>
      </c>
      <c r="AO124" s="53" t="n">
        <v>-15785541.5023989</v>
      </c>
    </row>
    <row r="125" customFormat="false" ht="12" hidden="false" customHeight="true" outlineLevel="0" collapsed="false">
      <c r="A125" s="51" t="n">
        <v>37047</v>
      </c>
      <c r="B125" s="102" t="n">
        <v>35295.4305902456</v>
      </c>
      <c r="C125" s="102" t="n">
        <v>7778338.51627044</v>
      </c>
      <c r="D125" s="102" t="n">
        <v>0</v>
      </c>
      <c r="E125" s="102" t="n">
        <v>0</v>
      </c>
      <c r="F125" s="148" t="n">
        <v>7813633.94686069</v>
      </c>
      <c r="G125" s="148" t="n">
        <f aca="false">(C125-D125-E125)+H125+I125+J125+K125</f>
        <v>4685134.1450259</v>
      </c>
      <c r="H125" s="148" t="n">
        <v>0</v>
      </c>
      <c r="I125" s="148" t="n">
        <f aca="false">VLOOKUP(A125,'CS Worksheet'!$A$804:$E$1051,4,FALSE())</f>
        <v>-3093204.37124454</v>
      </c>
      <c r="J125" s="148" t="n">
        <v>0</v>
      </c>
      <c r="K125" s="148" t="n">
        <f aca="false">VLOOKUP(A125,'CS Worksheet'!$A$1052:$E$1281,4,FALSE())</f>
        <v>0</v>
      </c>
      <c r="N125" s="146" t="n">
        <v>37047</v>
      </c>
      <c r="O125" s="147" t="s">
        <v>37</v>
      </c>
      <c r="P125" s="149" t="n">
        <v>-34124911.5423116</v>
      </c>
      <c r="Q125" s="151" t="str">
        <f aca="false">IF((P125)&gt;(G126),"var exceeded"," ")</f>
        <v> </v>
      </c>
      <c r="R125" s="151" t="str">
        <f aca="false">IF((P125)&gt;(C126),"var exceeded"," ")</f>
        <v> </v>
      </c>
      <c r="Y125" s="146" t="n">
        <v>37046</v>
      </c>
      <c r="Z125" s="147" t="s">
        <v>37</v>
      </c>
      <c r="AA125" s="53" t="n">
        <v>-33231881.0596753</v>
      </c>
      <c r="AB125" s="53" t="n">
        <v>27483643.4146818</v>
      </c>
      <c r="AC125" s="0" t="str">
        <f aca="false">IF((AA125)&gt;(AB126),"var exceeded"," ")</f>
        <v> </v>
      </c>
      <c r="AL125" s="146" t="n">
        <v>36853</v>
      </c>
      <c r="AM125" s="147" t="s">
        <v>37</v>
      </c>
      <c r="AN125" s="53" t="n">
        <v>0</v>
      </c>
      <c r="AO125" s="53" t="n">
        <v>0</v>
      </c>
    </row>
    <row r="126" customFormat="false" ht="12" hidden="false" customHeight="true" outlineLevel="0" collapsed="false">
      <c r="A126" s="51" t="n">
        <v>37048</v>
      </c>
      <c r="B126" s="102" t="n">
        <v>7650604.5769809</v>
      </c>
      <c r="C126" s="102" t="n">
        <v>1409511.11840308</v>
      </c>
      <c r="D126" s="102" t="n">
        <v>0</v>
      </c>
      <c r="E126" s="102" t="n">
        <v>0</v>
      </c>
      <c r="F126" s="148" t="n">
        <v>9060115.69538398</v>
      </c>
      <c r="G126" s="148" t="n">
        <f aca="false">(C126-D126-E126)+H126+I126+J126+K126</f>
        <v>14390002.2274585</v>
      </c>
      <c r="H126" s="148" t="n">
        <v>0</v>
      </c>
      <c r="I126" s="148" t="n">
        <f aca="false">VLOOKUP(A126,'CS Worksheet'!$A$804:$E$1051,4,FALSE())</f>
        <v>12980491.1090554</v>
      </c>
      <c r="J126" s="148" t="n">
        <v>0</v>
      </c>
      <c r="K126" s="148" t="n">
        <f aca="false">VLOOKUP(A126,'CS Worksheet'!$A$1052:$E$1281,4,FALSE())</f>
        <v>0</v>
      </c>
      <c r="N126" s="146" t="n">
        <v>37048</v>
      </c>
      <c r="O126" s="147" t="s">
        <v>37</v>
      </c>
      <c r="P126" s="149" t="n">
        <v>-42446721.8033892</v>
      </c>
      <c r="Q126" s="151" t="str">
        <f aca="false">IF((P126)&gt;(G127),"var exceeded"," ")</f>
        <v> </v>
      </c>
      <c r="R126" s="151" t="str">
        <f aca="false">IF((P126)&gt;(C127),"var exceeded"," ")</f>
        <v> </v>
      </c>
      <c r="Y126" s="146" t="n">
        <v>37047</v>
      </c>
      <c r="Z126" s="147" t="s">
        <v>37</v>
      </c>
      <c r="AA126" s="53" t="n">
        <v>-34124911.5423116</v>
      </c>
      <c r="AB126" s="53" t="n">
        <v>7849371.32490096</v>
      </c>
      <c r="AC126" s="0" t="str">
        <f aca="false">IF((AA126)&gt;(AB127),"var exceeded"," ")</f>
        <v> </v>
      </c>
      <c r="AL126" s="146" t="n">
        <v>36854</v>
      </c>
      <c r="AM126" s="147" t="s">
        <v>37</v>
      </c>
      <c r="AN126" s="53" t="n">
        <v>0</v>
      </c>
      <c r="AO126" s="53" t="n">
        <v>0</v>
      </c>
    </row>
    <row r="127" customFormat="false" ht="12" hidden="false" customHeight="true" outlineLevel="0" collapsed="false">
      <c r="A127" s="51" t="n">
        <v>37049</v>
      </c>
      <c r="B127" s="102" t="n">
        <v>-3705986.51653686</v>
      </c>
      <c r="C127" s="102" t="n">
        <v>-30301417.2447394</v>
      </c>
      <c r="D127" s="102" t="n">
        <v>0</v>
      </c>
      <c r="E127" s="102" t="n">
        <v>0</v>
      </c>
      <c r="F127" s="148" t="n">
        <v>-34007403.7612763</v>
      </c>
      <c r="G127" s="148" t="n">
        <f aca="false">(C127-D127-E127)+H127+I127+J127+K127</f>
        <v>-26681135.0961306</v>
      </c>
      <c r="H127" s="148" t="n">
        <v>0</v>
      </c>
      <c r="I127" s="148" t="n">
        <f aca="false">VLOOKUP(A127,'CS Worksheet'!$A$804:$E$1051,4,FALSE())</f>
        <v>3620282.14860882</v>
      </c>
      <c r="J127" s="148" t="n">
        <v>0</v>
      </c>
      <c r="K127" s="148" t="n">
        <f aca="false">VLOOKUP(A127,'CS Worksheet'!$A$1052:$E$1281,4,FALSE())</f>
        <v>0</v>
      </c>
      <c r="N127" s="146" t="n">
        <v>37049</v>
      </c>
      <c r="O127" s="147" t="s">
        <v>37</v>
      </c>
      <c r="P127" s="149" t="n">
        <v>-37565016.7540632</v>
      </c>
      <c r="Q127" s="151" t="str">
        <f aca="false">IF((P127)&gt;(G128),"var exceeded"," ")</f>
        <v> </v>
      </c>
      <c r="R127" s="151" t="str">
        <f aca="false">IF((P127)&gt;(C128),"var exceeded"," ")</f>
        <v> </v>
      </c>
      <c r="Y127" s="146" t="n">
        <v>37048</v>
      </c>
      <c r="Z127" s="147" t="s">
        <v>37</v>
      </c>
      <c r="AA127" s="53" t="n">
        <v>-42446721.8033892</v>
      </c>
      <c r="AB127" s="53" t="n">
        <v>7958664.45934692</v>
      </c>
      <c r="AC127" s="0" t="str">
        <f aca="false">IF((AA127)&gt;(AB128),"var exceeded"," ")</f>
        <v> </v>
      </c>
      <c r="AL127" s="146" t="n">
        <v>36857</v>
      </c>
      <c r="AM127" s="147" t="s">
        <v>37</v>
      </c>
      <c r="AN127" s="53" t="n">
        <v>-21755291.1989656</v>
      </c>
      <c r="AO127" s="53" t="n">
        <v>16442494.2235248</v>
      </c>
    </row>
    <row r="128" customFormat="false" ht="12" hidden="false" customHeight="true" outlineLevel="0" collapsed="false">
      <c r="A128" s="51" t="n">
        <v>37050</v>
      </c>
      <c r="B128" s="102" t="n">
        <v>-2606588.09917047</v>
      </c>
      <c r="C128" s="102" t="n">
        <v>-31825764.7391993</v>
      </c>
      <c r="D128" s="102" t="n">
        <v>0</v>
      </c>
      <c r="E128" s="102" t="n">
        <v>0</v>
      </c>
      <c r="F128" s="148" t="n">
        <v>-34432352.8383697</v>
      </c>
      <c r="G128" s="148" t="n">
        <f aca="false">(C128-D128-E128)+H128+I128+J128+K128</f>
        <v>-30634087.7445925</v>
      </c>
      <c r="H128" s="148" t="n">
        <v>0</v>
      </c>
      <c r="I128" s="148" t="n">
        <f aca="false">VLOOKUP(A128,'CS Worksheet'!$A$804:$E$1051,4,FALSE())</f>
        <v>1191676.99460676</v>
      </c>
      <c r="J128" s="148" t="n">
        <v>0</v>
      </c>
      <c r="K128" s="148" t="n">
        <f aca="false">VLOOKUP(A128,'CS Worksheet'!$A$1052:$E$1281,4,FALSE())</f>
        <v>0</v>
      </c>
      <c r="N128" s="146" t="n">
        <v>37050</v>
      </c>
      <c r="O128" s="147" t="s">
        <v>37</v>
      </c>
      <c r="P128" s="149" t="n">
        <v>-43940576.5924981</v>
      </c>
      <c r="Q128" s="151" t="str">
        <f aca="false">IF((P128)&gt;(G129),"var exceeded"," ")</f>
        <v> </v>
      </c>
      <c r="R128" s="151" t="str">
        <f aca="false">IF((P128)&gt;(C129),"var exceeded"," ")</f>
        <v> </v>
      </c>
      <c r="Y128" s="146" t="n">
        <v>37049</v>
      </c>
      <c r="Z128" s="147" t="s">
        <v>37</v>
      </c>
      <c r="AA128" s="53" t="n">
        <v>-37565016.7540632</v>
      </c>
      <c r="AB128" s="53" t="n">
        <v>-30245675.355726</v>
      </c>
      <c r="AC128" s="0" t="str">
        <f aca="false">IF((AA128)&gt;(AB129),"var exceeded"," ")</f>
        <v> </v>
      </c>
      <c r="AL128" s="146" t="n">
        <v>36858</v>
      </c>
      <c r="AM128" s="147" t="s">
        <v>37</v>
      </c>
      <c r="AN128" s="53" t="n">
        <v>-22323590.7116792</v>
      </c>
      <c r="AO128" s="53" t="n">
        <v>-2077724.6970234</v>
      </c>
    </row>
    <row r="129" customFormat="false" ht="12" hidden="false" customHeight="true" outlineLevel="0" collapsed="false">
      <c r="A129" s="51" t="n">
        <v>37053</v>
      </c>
      <c r="B129" s="102" t="n">
        <v>-130564.144338703</v>
      </c>
      <c r="C129" s="102" t="n">
        <v>-17390385.067118</v>
      </c>
      <c r="D129" s="102" t="n">
        <v>0</v>
      </c>
      <c r="E129" s="102" t="n">
        <v>0</v>
      </c>
      <c r="F129" s="148" t="n">
        <v>-17520949.2114567</v>
      </c>
      <c r="G129" s="148" t="n">
        <f aca="false">(C129-D129-E129)+H129+I129+J129+K129</f>
        <v>-14853601.1071334</v>
      </c>
      <c r="H129" s="148" t="n">
        <v>0</v>
      </c>
      <c r="I129" s="148" t="n">
        <f aca="false">VLOOKUP(A129,'CS Worksheet'!$A$804:$E$1051,4,FALSE())</f>
        <v>2536783.95998458</v>
      </c>
      <c r="J129" s="148" t="n">
        <v>0</v>
      </c>
      <c r="K129" s="148" t="n">
        <f aca="false">VLOOKUP(A129,'CS Worksheet'!$A$1052:$E$1281,4,FALSE())</f>
        <v>0</v>
      </c>
      <c r="N129" s="146" t="n">
        <v>37053</v>
      </c>
      <c r="O129" s="147" t="s">
        <v>37</v>
      </c>
      <c r="P129" s="149" t="n">
        <v>-46726207.4546421</v>
      </c>
      <c r="Q129" s="151" t="str">
        <f aca="false">IF((P129)&gt;(G130),"var exceeded"," ")</f>
        <v> </v>
      </c>
      <c r="R129" s="151" t="str">
        <f aca="false">IF((P129)&gt;(C130),"var exceeded"," ")</f>
        <v> </v>
      </c>
      <c r="Y129" s="146" t="n">
        <v>37050</v>
      </c>
      <c r="Z129" s="147" t="s">
        <v>37</v>
      </c>
      <c r="AA129" s="53" t="n">
        <v>-43940576.5924981</v>
      </c>
      <c r="AB129" s="53" t="n">
        <v>-32432185.2174714</v>
      </c>
      <c r="AC129" s="0" t="str">
        <f aca="false">IF((AA129)&gt;(AB130),"var exceeded"," ")</f>
        <v> </v>
      </c>
      <c r="AL129" s="146" t="n">
        <v>36859</v>
      </c>
      <c r="AM129" s="147" t="s">
        <v>37</v>
      </c>
      <c r="AN129" s="53" t="n">
        <v>-22916284.0754023</v>
      </c>
      <c r="AO129" s="53" t="n">
        <v>17955997.2986303</v>
      </c>
    </row>
    <row r="130" customFormat="false" ht="12" hidden="false" customHeight="true" outlineLevel="0" collapsed="false">
      <c r="A130" s="51" t="n">
        <v>37054</v>
      </c>
      <c r="B130" s="102" t="n">
        <v>2440572.67406297</v>
      </c>
      <c r="C130" s="102" t="n">
        <v>13038611.8002619</v>
      </c>
      <c r="D130" s="102" t="n">
        <v>0</v>
      </c>
      <c r="E130" s="102" t="n">
        <v>0</v>
      </c>
      <c r="F130" s="148" t="n">
        <v>15479184.4743248</v>
      </c>
      <c r="G130" s="148" t="n">
        <f aca="false">(C130-D130-E130)+H130+I130+J130+K130</f>
        <v>13838884.2837143</v>
      </c>
      <c r="H130" s="148" t="n">
        <v>0</v>
      </c>
      <c r="I130" s="148" t="n">
        <f aca="false">VLOOKUP(A130,'CS Worksheet'!$A$804:$E$1051,4,FALSE())</f>
        <v>800272.483452458</v>
      </c>
      <c r="J130" s="148" t="n">
        <v>0</v>
      </c>
      <c r="K130" s="148" t="n">
        <f aca="false">VLOOKUP(A130,'CS Worksheet'!$A$1052:$E$1281,4,FALSE())</f>
        <v>0</v>
      </c>
      <c r="N130" s="146" t="n">
        <v>37054</v>
      </c>
      <c r="O130" s="147" t="s">
        <v>37</v>
      </c>
      <c r="P130" s="149" t="n">
        <v>-43711411.5471496</v>
      </c>
      <c r="Q130" s="151" t="str">
        <f aca="false">IF((P130)&gt;(G131),"var exceeded"," ")</f>
        <v> </v>
      </c>
      <c r="R130" s="151" t="str">
        <f aca="false">IF((P130)&gt;(C131),"var exceeded"," ")</f>
        <v> </v>
      </c>
      <c r="Y130" s="146" t="n">
        <v>37053</v>
      </c>
      <c r="Z130" s="147" t="s">
        <v>37</v>
      </c>
      <c r="AA130" s="53" t="n">
        <v>-46726207.4546421</v>
      </c>
      <c r="AB130" s="53" t="n">
        <v>-11850256.2840018</v>
      </c>
      <c r="AC130" s="0" t="str">
        <f aca="false">IF((AA130)&gt;(AB131),"var exceeded"," ")</f>
        <v> </v>
      </c>
      <c r="AL130" s="146" t="n">
        <v>36860</v>
      </c>
      <c r="AM130" s="147" t="s">
        <v>37</v>
      </c>
      <c r="AN130" s="53" t="n">
        <v>-28648864.5657183</v>
      </c>
      <c r="AO130" s="53" t="n">
        <v>2818649.30688103</v>
      </c>
    </row>
    <row r="131" customFormat="false" ht="12" hidden="false" customHeight="true" outlineLevel="0" collapsed="false">
      <c r="A131" s="51" t="n">
        <v>37055</v>
      </c>
      <c r="B131" s="102" t="n">
        <v>8924572.06788554</v>
      </c>
      <c r="C131" s="102" t="n">
        <v>21900934.8724779</v>
      </c>
      <c r="D131" s="102" t="n">
        <v>0</v>
      </c>
      <c r="E131" s="102" t="n">
        <v>0</v>
      </c>
      <c r="F131" s="148" t="n">
        <v>30825506.9403634</v>
      </c>
      <c r="G131" s="148" t="n">
        <f aca="false">(C131-D131-E131)+H131+I131+J131+K131</f>
        <v>30532655.5564589</v>
      </c>
      <c r="H131" s="148" t="n">
        <v>0</v>
      </c>
      <c r="I131" s="148" t="n">
        <f aca="false">VLOOKUP(A131,'CS Worksheet'!$A$804:$E$1051,4,FALSE())</f>
        <v>8631720.68398106</v>
      </c>
      <c r="J131" s="148" t="n">
        <v>0</v>
      </c>
      <c r="K131" s="148" t="n">
        <f aca="false">VLOOKUP(A131,'CS Worksheet'!$A$1052:$E$1281,4,FALSE())</f>
        <v>0</v>
      </c>
      <c r="N131" s="146" t="n">
        <v>37055</v>
      </c>
      <c r="O131" s="147" t="s">
        <v>37</v>
      </c>
      <c r="P131" s="149" t="n">
        <v>-40917100.6736532</v>
      </c>
      <c r="Q131" s="151" t="str">
        <f aca="false">IF((P131)&gt;(G132),"var exceeded"," ")</f>
        <v> </v>
      </c>
      <c r="R131" s="151" t="str">
        <f aca="false">IF((P131)&gt;(C132),"var exceeded"," ")</f>
        <v> </v>
      </c>
      <c r="Y131" s="146" t="n">
        <v>37054</v>
      </c>
      <c r="Z131" s="147" t="s">
        <v>37</v>
      </c>
      <c r="AA131" s="53" t="n">
        <v>-43711411.5471496</v>
      </c>
      <c r="AB131" s="53" t="n">
        <v>3928706.72178214</v>
      </c>
      <c r="AC131" s="0" t="str">
        <f aca="false">IF((AA131)&gt;(AB132),"var exceeded"," ")</f>
        <v> </v>
      </c>
      <c r="AL131" s="146" t="n">
        <v>36861</v>
      </c>
      <c r="AM131" s="147" t="s">
        <v>37</v>
      </c>
      <c r="AN131" s="53" t="n">
        <v>-25509081.9019003</v>
      </c>
      <c r="AO131" s="53" t="n">
        <v>14991717.7311305</v>
      </c>
    </row>
    <row r="132" customFormat="false" ht="12" hidden="false" customHeight="true" outlineLevel="0" collapsed="false">
      <c r="A132" s="51" t="n">
        <v>37056</v>
      </c>
      <c r="B132" s="102" t="n">
        <v>4770261.53913594</v>
      </c>
      <c r="C132" s="102" t="n">
        <v>32348429.1255299</v>
      </c>
      <c r="D132" s="102" t="n">
        <v>0</v>
      </c>
      <c r="E132" s="102" t="n">
        <v>0</v>
      </c>
      <c r="F132" s="148" t="n">
        <v>37118690.6646659</v>
      </c>
      <c r="G132" s="148" t="n">
        <f aca="false">(C132-D132-E132)+H132+I132+J132+K132</f>
        <v>36679738.2544254</v>
      </c>
      <c r="H132" s="148" t="n">
        <v>0</v>
      </c>
      <c r="I132" s="148" t="n">
        <f aca="false">VLOOKUP(A132,'CS Worksheet'!$A$804:$E$1051,4,FALSE())</f>
        <v>4331309.12889549</v>
      </c>
      <c r="J132" s="148" t="n">
        <v>0</v>
      </c>
      <c r="K132" s="148" t="n">
        <f aca="false">VLOOKUP(A132,'CS Worksheet'!$A$1052:$E$1281,4,FALSE())</f>
        <v>0</v>
      </c>
      <c r="N132" s="146" t="n">
        <v>37056</v>
      </c>
      <c r="O132" s="147" t="s">
        <v>37</v>
      </c>
      <c r="P132" s="149" t="n">
        <v>-39106130.5825711</v>
      </c>
      <c r="Q132" s="151" t="str">
        <f aca="false">IF((P132)&gt;(G133),"var exceeded"," ")</f>
        <v> </v>
      </c>
      <c r="R132" s="151" t="str">
        <f aca="false">IF((P132)&gt;(C133),"var exceeded"," ")</f>
        <v> </v>
      </c>
      <c r="Y132" s="146" t="n">
        <v>37055</v>
      </c>
      <c r="Z132" s="147" t="s">
        <v>37</v>
      </c>
      <c r="AA132" s="53" t="n">
        <v>-40917100.6736532</v>
      </c>
      <c r="AB132" s="53" t="n">
        <v>29933296.2543618</v>
      </c>
      <c r="AC132" s="0" t="str">
        <f aca="false">IF((AA132)&gt;(AB133),"var exceeded"," ")</f>
        <v> </v>
      </c>
      <c r="AL132" s="146" t="n">
        <v>36864</v>
      </c>
      <c r="AM132" s="147" t="s">
        <v>37</v>
      </c>
      <c r="AN132" s="53" t="n">
        <v>-33193915.4849793</v>
      </c>
      <c r="AO132" s="53" t="n">
        <v>222375238.978652</v>
      </c>
    </row>
    <row r="133" customFormat="false" ht="12" hidden="false" customHeight="true" outlineLevel="0" collapsed="false">
      <c r="A133" s="51" t="n">
        <v>37057</v>
      </c>
      <c r="B133" s="102" t="n">
        <v>4484377.91646618</v>
      </c>
      <c r="C133" s="102" t="n">
        <v>27516148.9951336</v>
      </c>
      <c r="D133" s="102" t="n">
        <v>0</v>
      </c>
      <c r="E133" s="102" t="n">
        <v>0</v>
      </c>
      <c r="F133" s="148" t="n">
        <v>32000526.9115998</v>
      </c>
      <c r="G133" s="148" t="n">
        <f aca="false">(C133-D133-E133)+H133+I133+J133+K133</f>
        <v>27327741.1332912</v>
      </c>
      <c r="H133" s="148" t="n">
        <v>0</v>
      </c>
      <c r="I133" s="148" t="n">
        <f aca="false">VLOOKUP(A133,'CS Worksheet'!$A$804:$E$1051,4,FALSE())</f>
        <v>-188407.861842467</v>
      </c>
      <c r="J133" s="148" t="n">
        <v>0</v>
      </c>
      <c r="K133" s="148" t="n">
        <f aca="false">VLOOKUP(A133,'CS Worksheet'!$A$1052:$E$1281,4,FALSE())</f>
        <v>0</v>
      </c>
      <c r="N133" s="146" t="n">
        <v>37057</v>
      </c>
      <c r="O133" s="147" t="s">
        <v>37</v>
      </c>
      <c r="P133" s="149" t="n">
        <v>-33084870.21602</v>
      </c>
      <c r="Q133" s="151" t="str">
        <f aca="false">IF((P133)&gt;(G134),"var exceeded"," ")</f>
        <v> </v>
      </c>
      <c r="R133" s="151" t="str">
        <f aca="false">IF((P133)&gt;(C134),"var exceeded"," ")</f>
        <v> </v>
      </c>
      <c r="Y133" s="146" t="n">
        <v>37056</v>
      </c>
      <c r="Z133" s="147" t="s">
        <v>37</v>
      </c>
      <c r="AA133" s="53" t="n">
        <v>-39106130.5825711</v>
      </c>
      <c r="AB133" s="53" t="n">
        <v>31546069.8614459</v>
      </c>
      <c r="AC133" s="0" t="str">
        <f aca="false">IF((AA133)&gt;(AB134),"var exceeded"," ")</f>
        <v> </v>
      </c>
      <c r="AL133" s="146" t="n">
        <v>36865</v>
      </c>
      <c r="AM133" s="147" t="s">
        <v>37</v>
      </c>
      <c r="AN133" s="53" t="n">
        <v>-51386955.7354149</v>
      </c>
      <c r="AO133" s="53" t="n">
        <v>-1.55875176379623E+018</v>
      </c>
    </row>
    <row r="134" customFormat="false" ht="12" hidden="false" customHeight="true" outlineLevel="0" collapsed="false">
      <c r="A134" s="51" t="n">
        <v>37060</v>
      </c>
      <c r="B134" s="102" t="n">
        <v>7175644.05406636</v>
      </c>
      <c r="C134" s="102" t="n">
        <v>21368813.4060267</v>
      </c>
      <c r="D134" s="102" t="n">
        <v>0</v>
      </c>
      <c r="E134" s="102" t="n">
        <v>0</v>
      </c>
      <c r="F134" s="148" t="n">
        <v>28544457.4600931</v>
      </c>
      <c r="G134" s="148" t="n">
        <f aca="false">(C134-D134-E134)+H134+I134+J134+K134</f>
        <v>21604866.4223267</v>
      </c>
      <c r="H134" s="148" t="n">
        <v>0</v>
      </c>
      <c r="I134" s="148" t="n">
        <f aca="false">VLOOKUP(A134,'CS Worksheet'!$A$804:$E$1051,4,FALSE())</f>
        <v>236053.016299959</v>
      </c>
      <c r="J134" s="148" t="n">
        <v>0</v>
      </c>
      <c r="K134" s="148" t="n">
        <f aca="false">VLOOKUP(A134,'CS Worksheet'!$A$1052:$E$1281,4,FALSE())</f>
        <v>0</v>
      </c>
      <c r="N134" s="146" t="n">
        <v>37060</v>
      </c>
      <c r="O134" s="147" t="s">
        <v>37</v>
      </c>
      <c r="P134" s="149" t="n">
        <v>-31418684.3801949</v>
      </c>
      <c r="Q134" s="151" t="str">
        <f aca="false">IF((P134)&gt;(G135),"var exceeded"," ")</f>
        <v> </v>
      </c>
      <c r="R134" s="151" t="str">
        <f aca="false">IF((P134)&gt;(C135),"var exceeded"," ")</f>
        <v> </v>
      </c>
      <c r="Y134" s="146" t="n">
        <v>37057</v>
      </c>
      <c r="Z134" s="147" t="s">
        <v>37</v>
      </c>
      <c r="AA134" s="53" t="n">
        <v>-33084870.21602</v>
      </c>
      <c r="AB134" s="53" t="n">
        <v>29790232.4318528</v>
      </c>
      <c r="AC134" s="0" t="str">
        <f aca="false">IF((AA134)&gt;(AB135),"var exceeded"," ")</f>
        <v> </v>
      </c>
      <c r="AL134" s="146" t="n">
        <v>36866</v>
      </c>
      <c r="AM134" s="147" t="s">
        <v>37</v>
      </c>
      <c r="AN134" s="53" t="n">
        <v>-44639159.0384822</v>
      </c>
      <c r="AO134" s="53" t="n">
        <v>-19239266.9058879</v>
      </c>
    </row>
    <row r="135" customFormat="false" ht="12" hidden="false" customHeight="true" outlineLevel="0" collapsed="false">
      <c r="A135" s="51" t="n">
        <v>37061</v>
      </c>
      <c r="B135" s="102" t="n">
        <v>-622704.694997593</v>
      </c>
      <c r="C135" s="102" t="n">
        <v>22643806.4653063</v>
      </c>
      <c r="D135" s="102" t="n">
        <v>0</v>
      </c>
      <c r="E135" s="102" t="n">
        <v>560000</v>
      </c>
      <c r="F135" s="148" t="n">
        <v>22581101.7703087</v>
      </c>
      <c r="G135" s="148" t="n">
        <f aca="false">(C135-D135-E135)+H135+I135+J135+K135</f>
        <v>21741226.7495525</v>
      </c>
      <c r="H135" s="148" t="n">
        <v>0</v>
      </c>
      <c r="I135" s="148" t="n">
        <f aca="false">VLOOKUP(A135,'CS Worksheet'!$A$804:$E$1051,4,FALSE())</f>
        <v>-342579.715753788</v>
      </c>
      <c r="J135" s="148" t="n">
        <v>0</v>
      </c>
      <c r="K135" s="148" t="n">
        <f aca="false">VLOOKUP(A135,'CS Worksheet'!$A$1052:$E$1281,4,FALSE())</f>
        <v>0</v>
      </c>
      <c r="N135" s="146" t="n">
        <v>37061</v>
      </c>
      <c r="O135" s="147" t="s">
        <v>37</v>
      </c>
      <c r="P135" s="149" t="n">
        <v>-29319521.7511607</v>
      </c>
      <c r="Q135" s="151" t="str">
        <f aca="false">IF((P135)&gt;(G136),"var exceeded"," ")</f>
        <v> </v>
      </c>
      <c r="R135" s="151" t="str">
        <f aca="false">IF((P135)&gt;(C136),"var exceeded"," ")</f>
        <v> </v>
      </c>
      <c r="Y135" s="146" t="n">
        <v>37060</v>
      </c>
      <c r="Z135" s="147" t="s">
        <v>37</v>
      </c>
      <c r="AA135" s="53" t="n">
        <v>-31418684.3801949</v>
      </c>
      <c r="AB135" s="53" t="n">
        <v>11787694.5295742</v>
      </c>
      <c r="AC135" s="0" t="str">
        <f aca="false">IF((AA135)&gt;(AB136),"var exceeded"," ")</f>
        <v> </v>
      </c>
      <c r="AL135" s="146" t="n">
        <v>36867</v>
      </c>
      <c r="AM135" s="147" t="s">
        <v>37</v>
      </c>
      <c r="AN135" s="53" t="n">
        <v>-45573591.4737984</v>
      </c>
      <c r="AO135" s="53" t="n">
        <v>-76735973.2484615</v>
      </c>
    </row>
    <row r="136" customFormat="false" ht="12" hidden="false" customHeight="true" outlineLevel="0" collapsed="false">
      <c r="A136" s="51" t="n">
        <v>37062</v>
      </c>
      <c r="B136" s="102" t="n">
        <v>5774087.19535295</v>
      </c>
      <c r="C136" s="102" t="n">
        <v>8680219.64693238</v>
      </c>
      <c r="D136" s="102" t="n">
        <v>0</v>
      </c>
      <c r="E136" s="102" t="n">
        <v>20363964</v>
      </c>
      <c r="F136" s="148" t="n">
        <v>34818270.8422853</v>
      </c>
      <c r="G136" s="148" t="n">
        <f aca="false">(C136-D136-E136)+H136+I136+J136+K136</f>
        <v>-1678280.49016662</v>
      </c>
      <c r="H136" s="148" t="n">
        <v>0</v>
      </c>
      <c r="I136" s="148" t="n">
        <f aca="false">VLOOKUP(A136,'CS Worksheet'!$A$804:$E$1051,4,FALSE())</f>
        <v>10005463.862901</v>
      </c>
      <c r="J136" s="148" t="n">
        <v>0</v>
      </c>
      <c r="K136" s="148" t="n">
        <f aca="false">VLOOKUP(A136,'CS Worksheet'!$A$1052:$E$1281,4,FALSE())</f>
        <v>0</v>
      </c>
      <c r="N136" s="146" t="n">
        <v>37062</v>
      </c>
      <c r="O136" s="147" t="s">
        <v>37</v>
      </c>
      <c r="P136" s="149" t="n">
        <v>-29486330.7301773</v>
      </c>
      <c r="Q136" s="151" t="str">
        <f aca="false">IF((P136)&gt;(G137),"var exceeded"," ")</f>
        <v> </v>
      </c>
      <c r="R136" s="151" t="str">
        <f aca="false">IF((P136)&gt;(C137),"var exceeded"," ")</f>
        <v> </v>
      </c>
      <c r="Y136" s="146" t="n">
        <v>37061</v>
      </c>
      <c r="Z136" s="147" t="s">
        <v>37</v>
      </c>
      <c r="AA136" s="53" t="n">
        <v>-29319521.7511607</v>
      </c>
      <c r="AB136" s="53" t="n">
        <v>17692503.6058749</v>
      </c>
      <c r="AC136" s="0" t="str">
        <f aca="false">IF((AA136)&gt;(AB137),"var exceeded"," ")</f>
        <v> </v>
      </c>
      <c r="AL136" s="146" t="n">
        <v>36868</v>
      </c>
      <c r="AM136" s="147" t="s">
        <v>37</v>
      </c>
      <c r="AN136" s="53" t="n">
        <v>-43472495.253132</v>
      </c>
      <c r="AO136" s="53" t="n">
        <v>1491082.27655363</v>
      </c>
    </row>
    <row r="137" customFormat="false" ht="12" hidden="false" customHeight="true" outlineLevel="0" collapsed="false">
      <c r="A137" s="51" t="n">
        <v>37063</v>
      </c>
      <c r="B137" s="102" t="n">
        <v>-551986.938183368</v>
      </c>
      <c r="C137" s="102" t="n">
        <v>-6217255.81336919</v>
      </c>
      <c r="D137" s="102" t="n">
        <v>0</v>
      </c>
      <c r="E137" s="102" t="n">
        <v>0</v>
      </c>
      <c r="F137" s="148" t="n">
        <v>-6769242.75155255</v>
      </c>
      <c r="G137" s="148" t="n">
        <f aca="false">(C137-D137-E137)+H137+I137+J137+K137</f>
        <v>-16533333.8324701</v>
      </c>
      <c r="H137" s="148" t="n">
        <v>0</v>
      </c>
      <c r="I137" s="148" t="n">
        <f aca="false">VLOOKUP(A137,'CS Worksheet'!$A$804:$E$1051,4,FALSE())</f>
        <v>-10316078.0191009</v>
      </c>
      <c r="J137" s="148" t="n">
        <v>0</v>
      </c>
      <c r="K137" s="148" t="n">
        <f aca="false">VLOOKUP(A137,'CS Worksheet'!$A$1052:$E$1281,4,FALSE())</f>
        <v>0</v>
      </c>
      <c r="N137" s="146" t="n">
        <v>37063</v>
      </c>
      <c r="O137" s="147" t="s">
        <v>37</v>
      </c>
      <c r="P137" s="149" t="n">
        <v>-30871334.697034</v>
      </c>
      <c r="Q137" s="151" t="str">
        <f aca="false">IF((P137)&gt;(G138),"var exceeded"," ")</f>
        <v> </v>
      </c>
      <c r="R137" s="151" t="str">
        <f aca="false">IF((P137)&gt;(C138),"var exceeded"," ")</f>
        <v> </v>
      </c>
      <c r="Y137" s="146" t="n">
        <v>37062</v>
      </c>
      <c r="Z137" s="147" t="s">
        <v>37</v>
      </c>
      <c r="AA137" s="53" t="n">
        <v>-29486330.7301773</v>
      </c>
      <c r="AB137" s="53" t="n">
        <v>30915997.7006392</v>
      </c>
      <c r="AC137" s="0" t="str">
        <f aca="false">IF((AA137)&gt;(AB138),"var exceeded"," ")</f>
        <v> </v>
      </c>
      <c r="AL137" s="146" t="n">
        <v>36871</v>
      </c>
      <c r="AM137" s="147" t="s">
        <v>37</v>
      </c>
      <c r="AN137" s="53" t="n">
        <v>-37570641.657627</v>
      </c>
      <c r="AO137" s="53" t="n">
        <v>-5878294.07776544</v>
      </c>
    </row>
    <row r="138" customFormat="false" ht="12" hidden="false" customHeight="true" outlineLevel="0" collapsed="false">
      <c r="A138" s="51" t="n">
        <v>37064</v>
      </c>
      <c r="B138" s="102" t="n">
        <v>2539940.18924119</v>
      </c>
      <c r="C138" s="102" t="n">
        <v>14050253.668058</v>
      </c>
      <c r="D138" s="102" t="n">
        <v>0</v>
      </c>
      <c r="E138" s="102" t="n">
        <v>0</v>
      </c>
      <c r="F138" s="148" t="n">
        <v>16590193.8572992</v>
      </c>
      <c r="G138" s="148" t="n">
        <f aca="false">(C138-D138-E138)+H138+I138+J138+K138</f>
        <v>12864704.8482295</v>
      </c>
      <c r="H138" s="148" t="n">
        <v>0</v>
      </c>
      <c r="I138" s="148" t="n">
        <f aca="false">VLOOKUP(A138,'CS Worksheet'!$A$804:$E$1051,4,FALSE())</f>
        <v>-1185548.81982854</v>
      </c>
      <c r="J138" s="148" t="n">
        <v>0</v>
      </c>
      <c r="K138" s="148" t="n">
        <f aca="false">VLOOKUP(A138,'CS Worksheet'!$A$1052:$E$1281,4,FALSE())</f>
        <v>0</v>
      </c>
      <c r="N138" s="146" t="n">
        <v>37064</v>
      </c>
      <c r="O138" s="147" t="s">
        <v>37</v>
      </c>
      <c r="P138" s="149" t="n">
        <v>-30237806.9588898</v>
      </c>
      <c r="Q138" s="151" t="str">
        <f aca="false">IF((P138)&gt;(G139),"var exceeded"," ")</f>
        <v> </v>
      </c>
      <c r="R138" s="151" t="str">
        <f aca="false">IF((P138)&gt;(C139),"var exceeded"," ")</f>
        <v> </v>
      </c>
      <c r="Y138" s="146" t="n">
        <v>37063</v>
      </c>
      <c r="Z138" s="147" t="s">
        <v>37</v>
      </c>
      <c r="AA138" s="53" t="n">
        <v>-30871334.697034</v>
      </c>
      <c r="AB138" s="53" t="n">
        <v>-10943526.5836013</v>
      </c>
      <c r="AC138" s="0" t="str">
        <f aca="false">IF((AA138)&gt;(AB139),"var exceeded"," ")</f>
        <v> </v>
      </c>
      <c r="AL138" s="146" t="n">
        <v>36872</v>
      </c>
      <c r="AM138" s="147" t="s">
        <v>37</v>
      </c>
      <c r="AN138" s="53" t="n">
        <v>-33409716.0890801</v>
      </c>
      <c r="AO138" s="53" t="n">
        <v>-103916568.037951</v>
      </c>
    </row>
    <row r="139" customFormat="false" ht="12" hidden="false" customHeight="true" outlineLevel="0" collapsed="false">
      <c r="A139" s="51" t="n">
        <v>37067</v>
      </c>
      <c r="B139" s="102" t="n">
        <v>-867539.834553895</v>
      </c>
      <c r="C139" s="102" t="n">
        <v>35074720.8220425</v>
      </c>
      <c r="D139" s="102" t="n">
        <v>0</v>
      </c>
      <c r="E139" s="102" t="n">
        <v>-3952798.11</v>
      </c>
      <c r="F139" s="148" t="n">
        <v>30254382.8774886</v>
      </c>
      <c r="G139" s="148" t="n">
        <f aca="false">(C139-D139-E139)+H139+I139+J139+K139</f>
        <v>40286021.534227</v>
      </c>
      <c r="H139" s="148" t="n">
        <v>0</v>
      </c>
      <c r="I139" s="148" t="n">
        <f aca="false">VLOOKUP(A139,'CS Worksheet'!$A$804:$E$1051,4,FALSE())</f>
        <v>1258502.60218453</v>
      </c>
      <c r="J139" s="148" t="n">
        <v>0</v>
      </c>
      <c r="K139" s="148" t="n">
        <f aca="false">VLOOKUP(A139,'CS Worksheet'!$A$1052:$E$1281,4,FALSE())</f>
        <v>0</v>
      </c>
      <c r="N139" s="146" t="n">
        <v>37067</v>
      </c>
      <c r="O139" s="147" t="s">
        <v>37</v>
      </c>
      <c r="P139" s="149" t="n">
        <v>-27901120.9923354</v>
      </c>
      <c r="Q139" s="151" t="str">
        <f aca="false">IF((P139)&gt;(G140),"var exceeded"," ")</f>
        <v> </v>
      </c>
      <c r="R139" s="151" t="str">
        <f aca="false">IF((P139)&gt;(C140),"var exceeded"," ")</f>
        <v> </v>
      </c>
      <c r="Y139" s="146" t="n">
        <v>37064</v>
      </c>
      <c r="Z139" s="147" t="s">
        <v>37</v>
      </c>
      <c r="AA139" s="53" t="n">
        <v>-30237806.9588898</v>
      </c>
      <c r="AB139" s="53" t="n">
        <v>13189682.4523059</v>
      </c>
      <c r="AC139" s="0" t="str">
        <f aca="false">IF((AA139)&gt;(AB140),"var exceeded"," ")</f>
        <v> </v>
      </c>
      <c r="AL139" s="146" t="n">
        <v>36873</v>
      </c>
      <c r="AM139" s="147" t="s">
        <v>37</v>
      </c>
      <c r="AN139" s="53" t="n">
        <v>-52902380.0105624</v>
      </c>
      <c r="AO139" s="53" t="n">
        <v>-59678172.3919559</v>
      </c>
    </row>
    <row r="140" customFormat="false" ht="12" hidden="false" customHeight="true" outlineLevel="0" collapsed="false">
      <c r="A140" s="51" t="n">
        <v>37068</v>
      </c>
      <c r="B140" s="102" t="n">
        <v>1694052.32391942</v>
      </c>
      <c r="C140" s="102" t="n">
        <v>-8262149.35476811</v>
      </c>
      <c r="D140" s="102" t="n">
        <v>-2300000</v>
      </c>
      <c r="E140" s="102" t="n">
        <v>0</v>
      </c>
      <c r="F140" s="148" t="n">
        <v>-8868097.03084869</v>
      </c>
      <c r="G140" s="148" t="n">
        <f aca="false">(C140-D140-E140)+H140+I140+J140+K140</f>
        <v>-4582542.55941704</v>
      </c>
      <c r="H140" s="148" t="n">
        <v>0</v>
      </c>
      <c r="I140" s="148" t="n">
        <f aca="false">VLOOKUP(A140,'CS Worksheet'!$A$804:$E$1051,4,FALSE())</f>
        <v>1379606.79535107</v>
      </c>
      <c r="J140" s="148" t="n">
        <v>0</v>
      </c>
      <c r="K140" s="148" t="n">
        <f aca="false">VLOOKUP(A140,'CS Worksheet'!$A$1052:$E$1281,4,FALSE())</f>
        <v>0</v>
      </c>
      <c r="N140" s="146" t="n">
        <v>37068</v>
      </c>
      <c r="O140" s="147" t="s">
        <v>37</v>
      </c>
      <c r="P140" s="149" t="n">
        <v>-28429593.8130464</v>
      </c>
      <c r="Q140" s="151" t="str">
        <f aca="false">IF((P140)&gt;(G141),"var exceeded"," ")</f>
        <v> </v>
      </c>
      <c r="R140" s="151" t="str">
        <f aca="false">IF((P140)&gt;(C141),"var exceeded"," ")</f>
        <v> </v>
      </c>
      <c r="Y140" s="146" t="n">
        <v>37067</v>
      </c>
      <c r="Z140" s="147" t="s">
        <v>37</v>
      </c>
      <c r="AA140" s="53" t="n">
        <v>-27901120.9923354</v>
      </c>
      <c r="AB140" s="53" t="n">
        <v>30900144.906469</v>
      </c>
      <c r="AC140" s="0" t="str">
        <f aca="false">IF((AA140)&gt;(AB141),"var exceeded"," ")</f>
        <v> </v>
      </c>
      <c r="AL140" s="146" t="n">
        <v>36874</v>
      </c>
      <c r="AM140" s="147" t="s">
        <v>37</v>
      </c>
      <c r="AN140" s="53" t="n">
        <v>-41242369.8867687</v>
      </c>
      <c r="AO140" s="53" t="n">
        <v>5587213.02793511</v>
      </c>
    </row>
    <row r="141" customFormat="false" ht="12" hidden="false" customHeight="true" outlineLevel="0" collapsed="false">
      <c r="A141" s="51" t="n">
        <v>37069</v>
      </c>
      <c r="B141" s="102" t="n">
        <v>-4645356.07979887</v>
      </c>
      <c r="C141" s="102" t="n">
        <v>8295635.39864497</v>
      </c>
      <c r="D141" s="102" t="n">
        <v>1150000</v>
      </c>
      <c r="E141" s="102" t="n">
        <v>3774565</v>
      </c>
      <c r="F141" s="148" t="n">
        <v>8574844.3188461</v>
      </c>
      <c r="G141" s="148" t="n">
        <f aca="false">(C141-D141-E141)+H141+I141+J141+K141</f>
        <v>6600847.02457177</v>
      </c>
      <c r="H141" s="148" t="n">
        <v>0</v>
      </c>
      <c r="I141" s="148" t="n">
        <f aca="false">VLOOKUP(A141,'CS Worksheet'!$A$804:$E$1051,4,FALSE())</f>
        <v>3229776.6259268</v>
      </c>
      <c r="J141" s="148" t="n">
        <v>0</v>
      </c>
      <c r="K141" s="148" t="n">
        <f aca="false">VLOOKUP(A141,'CS Worksheet'!$A$1052:$E$1281,4,FALSE())</f>
        <v>0</v>
      </c>
      <c r="N141" s="146" t="n">
        <v>37069</v>
      </c>
      <c r="O141" s="147" t="s">
        <v>37</v>
      </c>
      <c r="P141" s="149" t="n">
        <v>-28909724.7343377</v>
      </c>
      <c r="Q141" s="151" t="str">
        <f aca="false">IF((P141)&gt;(G142),"var exceeded"," ")</f>
        <v> </v>
      </c>
      <c r="R141" s="151" t="str">
        <f aca="false">IF((P141)&gt;(C142),"var exceeded"," ")</f>
        <v> </v>
      </c>
      <c r="Y141" s="146" t="n">
        <v>37068</v>
      </c>
      <c r="Z141" s="147" t="s">
        <v>37</v>
      </c>
      <c r="AA141" s="53" t="n">
        <v>-28429593.8130464</v>
      </c>
      <c r="AB141" s="53" t="n">
        <v>-9792815.87533034</v>
      </c>
      <c r="AC141" s="0" t="str">
        <f aca="false">IF((AA141)&gt;(AB142),"var exceeded"," ")</f>
        <v> </v>
      </c>
      <c r="AL141" s="146" t="n">
        <v>36875</v>
      </c>
      <c r="AM141" s="147" t="s">
        <v>37</v>
      </c>
      <c r="AN141" s="53" t="n">
        <v>-39864671.7574843</v>
      </c>
      <c r="AO141" s="53" t="n">
        <v>26614131.3362686</v>
      </c>
    </row>
    <row r="142" customFormat="false" ht="12" hidden="false" customHeight="true" outlineLevel="0" collapsed="false">
      <c r="A142" s="51" t="n">
        <v>37070</v>
      </c>
      <c r="B142" s="102" t="n">
        <v>-5872415.80630816</v>
      </c>
      <c r="C142" s="102" t="n">
        <v>475254.804139626</v>
      </c>
      <c r="D142" s="102" t="n">
        <v>0</v>
      </c>
      <c r="E142" s="102" t="n">
        <v>-615844.428412146</v>
      </c>
      <c r="F142" s="148" t="n">
        <v>-6013005.43058068</v>
      </c>
      <c r="G142" s="148" t="n">
        <f aca="false">(C142-D142-E142)+H142+I142+J142+K142</f>
        <v>2249034.90638493</v>
      </c>
      <c r="H142" s="148" t="n">
        <v>0</v>
      </c>
      <c r="I142" s="148" t="n">
        <f aca="false">VLOOKUP(A142,'CS Worksheet'!$A$804:$E$1051,4,FALSE())</f>
        <v>1157935.67383316</v>
      </c>
      <c r="J142" s="148" t="n">
        <v>0</v>
      </c>
      <c r="K142" s="148" t="n">
        <f aca="false">VLOOKUP(A142,'CS Worksheet'!$A$1052:$E$1281,4,FALSE())</f>
        <v>0</v>
      </c>
      <c r="N142" s="146" t="n">
        <v>37070</v>
      </c>
      <c r="O142" s="147" t="s">
        <v>37</v>
      </c>
      <c r="P142" s="149" t="n">
        <v>-30820906.1789085</v>
      </c>
      <c r="Q142" s="151" t="str">
        <f aca="false">IF((P142)&gt;(G143),"var exceeded"," ")</f>
        <v>var exceeded</v>
      </c>
      <c r="R142" s="151" t="str">
        <f aca="false">IF((P142)&gt;(C143),"var exceeded"," ")</f>
        <v> </v>
      </c>
      <c r="Y142" s="146" t="n">
        <v>37069</v>
      </c>
      <c r="Z142" s="147" t="s">
        <v>37</v>
      </c>
      <c r="AA142" s="53" t="n">
        <v>-28909724.7343377</v>
      </c>
      <c r="AB142" s="53" t="n">
        <v>-8452945.01374881</v>
      </c>
      <c r="AC142" s="0" t="str">
        <f aca="false">IF((AA142)&gt;(AB143),"var exceeded"," ")</f>
        <v> </v>
      </c>
      <c r="AL142" s="146" t="n">
        <v>36878</v>
      </c>
      <c r="AM142" s="147" t="s">
        <v>37</v>
      </c>
      <c r="AN142" s="53" t="n">
        <v>-42391314.0324796</v>
      </c>
      <c r="AO142" s="53" t="n">
        <v>38819237.2117408</v>
      </c>
    </row>
    <row r="143" customFormat="false" ht="12" hidden="false" customHeight="true" outlineLevel="0" collapsed="false">
      <c r="A143" s="51" t="n">
        <v>37071</v>
      </c>
      <c r="B143" s="102" t="n">
        <v>607925.179127471</v>
      </c>
      <c r="C143" s="102" t="n">
        <v>2890617.14698417</v>
      </c>
      <c r="D143" s="102" t="n">
        <v>99000000</v>
      </c>
      <c r="E143" s="102" t="n">
        <v>-1759509.12</v>
      </c>
      <c r="F143" s="148" t="n">
        <v>100739033.206112</v>
      </c>
      <c r="G143" s="148" t="n">
        <f aca="false">(C143-D143-E143)+H143+I143+J143+K143</f>
        <v>-81632047.1332033</v>
      </c>
      <c r="H143" s="148" t="n">
        <v>0</v>
      </c>
      <c r="I143" s="148" t="n">
        <f aca="false">VLOOKUP(A143,'CS Worksheet'!$A$804:$E$1051,4,FALSE())</f>
        <v>12717826.5998125</v>
      </c>
      <c r="J143" s="148" t="n">
        <v>0</v>
      </c>
      <c r="K143" s="148" t="n">
        <f aca="false">VLOOKUP(A143,'CS Worksheet'!$A$1052:$E$1281,4,FALSE())</f>
        <v>0</v>
      </c>
      <c r="N143" s="146" t="n">
        <v>37071</v>
      </c>
      <c r="O143" s="147" t="s">
        <v>37</v>
      </c>
      <c r="P143" s="149" t="n">
        <v>-31617954.5555364</v>
      </c>
      <c r="Q143" s="151" t="str">
        <f aca="false">IF((P143)&gt;(G144),"var exceeded"," ")</f>
        <v> </v>
      </c>
      <c r="R143" s="151" t="str">
        <f aca="false">IF((P143)&gt;(C144),"var exceeded"," ")</f>
        <v> </v>
      </c>
      <c r="Y143" s="146" t="n">
        <v>37070</v>
      </c>
      <c r="Z143" s="147" t="s">
        <v>37</v>
      </c>
      <c r="AA143" s="53" t="n">
        <v>-30820906.1789085</v>
      </c>
      <c r="AB143" s="53" t="n">
        <v>-85576.125490915</v>
      </c>
      <c r="AC143" s="0" t="str">
        <f aca="false">IF((AA143)&gt;(AB144),"var exceeded"," ")</f>
        <v> </v>
      </c>
      <c r="AL143" s="146" t="n">
        <v>36879</v>
      </c>
      <c r="AM143" s="147" t="s">
        <v>37</v>
      </c>
      <c r="AN143" s="53" t="n">
        <v>-38414877.9484195</v>
      </c>
      <c r="AO143" s="53" t="n">
        <v>9123458.15538471</v>
      </c>
    </row>
    <row r="144" customFormat="false" ht="12" hidden="false" customHeight="true" outlineLevel="0" collapsed="false">
      <c r="A144" s="51" t="n">
        <v>37074</v>
      </c>
      <c r="B144" s="102" t="n">
        <v>-1780393.35938647</v>
      </c>
      <c r="C144" s="102" t="n">
        <v>9383682.36405448</v>
      </c>
      <c r="D144" s="102" t="n">
        <v>0</v>
      </c>
      <c r="E144" s="102" t="n">
        <v>0</v>
      </c>
      <c r="F144" s="148" t="n">
        <v>7603289.004668</v>
      </c>
      <c r="G144" s="148" t="n">
        <f aca="false">(C144-D144-E144)+H144+I144+J144+K144</f>
        <v>9164904.90069961</v>
      </c>
      <c r="H144" s="148" t="n">
        <v>0</v>
      </c>
      <c r="I144" s="148" t="n">
        <f aca="false">VLOOKUP(A144,'CS Worksheet'!$A$804:$E$1051,4,FALSE())</f>
        <v>-218777.463354868</v>
      </c>
      <c r="J144" s="148" t="n">
        <v>0</v>
      </c>
      <c r="K144" s="148" t="n">
        <f aca="false">VLOOKUP(A144,'CS Worksheet'!$A$1052:$E$1281,4,FALSE())</f>
        <v>0</v>
      </c>
      <c r="N144" s="146" t="n">
        <v>37074</v>
      </c>
      <c r="O144" s="147" t="s">
        <v>37</v>
      </c>
      <c r="P144" s="149" t="n">
        <v>-35002401.630654</v>
      </c>
      <c r="Q144" s="151" t="str">
        <f aca="false">IF((P144)&gt;(G145),"var exceeded"," ")</f>
        <v> </v>
      </c>
      <c r="R144" s="151" t="str">
        <f aca="false">IF((P144)&gt;(C145),"var exceeded"," ")</f>
        <v> </v>
      </c>
      <c r="Y144" s="146" t="n">
        <v>37071</v>
      </c>
      <c r="Z144" s="147" t="s">
        <v>37</v>
      </c>
      <c r="AA144" s="53" t="n">
        <v>-31617954.5555364</v>
      </c>
      <c r="AB144" s="53" t="n">
        <v>-1530924.89011503</v>
      </c>
      <c r="AC144" s="0" t="str">
        <f aca="false">IF((AA144)&gt;(AB145),"var exceeded"," ")</f>
        <v> </v>
      </c>
      <c r="AL144" s="146" t="n">
        <v>36880</v>
      </c>
      <c r="AM144" s="147" t="s">
        <v>37</v>
      </c>
      <c r="AN144" s="53" t="n">
        <v>-40168663.5646857</v>
      </c>
      <c r="AO144" s="53" t="n">
        <v>24692622.3894352</v>
      </c>
    </row>
    <row r="145" customFormat="false" ht="12" hidden="false" customHeight="true" outlineLevel="0" collapsed="false">
      <c r="A145" s="51" t="n">
        <v>37075</v>
      </c>
      <c r="B145" s="102" t="n">
        <v>530869.040993979</v>
      </c>
      <c r="C145" s="102" t="n">
        <v>-12456614.3882775</v>
      </c>
      <c r="D145" s="102" t="n">
        <v>0</v>
      </c>
      <c r="E145" s="102" t="n">
        <v>0</v>
      </c>
      <c r="F145" s="148" t="n">
        <v>-11925745.3472835</v>
      </c>
      <c r="G145" s="148" t="n">
        <f aca="false">(C145-D145-E145)+H145+I145+J145+K145</f>
        <v>-17068200.8024992</v>
      </c>
      <c r="H145" s="148" t="n">
        <v>0</v>
      </c>
      <c r="I145" s="148" t="n">
        <f aca="false">VLOOKUP(A145,'CS Worksheet'!$A$804:$E$1051,4,FALSE())</f>
        <v>-4611586.41422167</v>
      </c>
      <c r="J145" s="148" t="n">
        <v>0</v>
      </c>
      <c r="K145" s="148" t="n">
        <f aca="false">VLOOKUP(A145,'CS Worksheet'!$A$1052:$E$1281,4,FALSE())</f>
        <v>0</v>
      </c>
      <c r="N145" s="146" t="n">
        <v>37075</v>
      </c>
      <c r="O145" s="147" t="s">
        <v>37</v>
      </c>
      <c r="P145" s="149" t="n">
        <v>-36044908.5178695</v>
      </c>
      <c r="Q145" s="151" t="str">
        <f aca="false">IF((P145)&gt;(G146),"var exceeded"," ")</f>
        <v> </v>
      </c>
      <c r="R145" s="151" t="str">
        <f aca="false">IF((P145)&gt;(C146),"var exceeded"," ")</f>
        <v> </v>
      </c>
      <c r="Y145" s="146" t="n">
        <v>37074</v>
      </c>
      <c r="Z145" s="147" t="s">
        <v>37</v>
      </c>
      <c r="AA145" s="53" t="n">
        <v>-35002401.630654</v>
      </c>
      <c r="AB145" s="53" t="n">
        <v>11691408.6081524</v>
      </c>
      <c r="AC145" s="0" t="str">
        <f aca="false">IF((AA145)&gt;(AB146),"var exceeded"," ")</f>
        <v> </v>
      </c>
      <c r="AL145" s="146" t="n">
        <v>36881</v>
      </c>
      <c r="AM145" s="147" t="s">
        <v>37</v>
      </c>
      <c r="AN145" s="53" t="n">
        <v>-39358811.3715452</v>
      </c>
      <c r="AO145" s="53" t="n">
        <v>19540237.2684615</v>
      </c>
    </row>
    <row r="146" customFormat="false" ht="12" hidden="false" customHeight="true" outlineLevel="0" collapsed="false">
      <c r="A146" s="51" t="n">
        <v>37077</v>
      </c>
      <c r="B146" s="102" t="n">
        <v>-767108.089803958</v>
      </c>
      <c r="C146" s="102" t="n">
        <v>-11954581.1665578</v>
      </c>
      <c r="D146" s="102" t="n">
        <v>0</v>
      </c>
      <c r="E146" s="102" t="n">
        <v>487552</v>
      </c>
      <c r="F146" s="148" t="n">
        <v>-12234137.2563617</v>
      </c>
      <c r="G146" s="148" t="n">
        <f aca="false">(C146-D146-E146)+H146+I146+J146+K146</f>
        <v>-12670034.4165818</v>
      </c>
      <c r="H146" s="148" t="n">
        <v>0</v>
      </c>
      <c r="I146" s="148" t="n">
        <f aca="false">VLOOKUP(A146,'CS Worksheet'!$A$804:$E$1051,4,FALSE())</f>
        <v>-227901.250024003</v>
      </c>
      <c r="J146" s="148" t="n">
        <v>0</v>
      </c>
      <c r="K146" s="148" t="n">
        <f aca="false">VLOOKUP(A146,'CS Worksheet'!$A$1052:$E$1281,4,FALSE())</f>
        <v>0</v>
      </c>
      <c r="N146" s="146" t="n">
        <v>37077</v>
      </c>
      <c r="O146" s="147" t="s">
        <v>37</v>
      </c>
      <c r="P146" s="149" t="n">
        <v>-34702335.5920846</v>
      </c>
      <c r="Q146" s="151" t="str">
        <f aca="false">IF((P146)&gt;(G147),"var exceeded"," ")</f>
        <v> </v>
      </c>
      <c r="R146" s="151" t="str">
        <f aca="false">IF((P146)&gt;(C147),"var exceeded"," ")</f>
        <v> </v>
      </c>
      <c r="Y146" s="146" t="n">
        <v>37075</v>
      </c>
      <c r="Z146" s="147" t="s">
        <v>37</v>
      </c>
      <c r="AA146" s="53" t="n">
        <v>-36044908.5178695</v>
      </c>
      <c r="AB146" s="53" t="n">
        <v>-18007056.8585648</v>
      </c>
      <c r="AC146" s="0" t="str">
        <f aca="false">IF((AA146)&gt;(AB147),"var exceeded"," ")</f>
        <v> </v>
      </c>
      <c r="AL146" s="146" t="n">
        <v>36882</v>
      </c>
      <c r="AM146" s="147" t="s">
        <v>37</v>
      </c>
      <c r="AN146" s="53" t="n">
        <v>-38170792.2814505</v>
      </c>
      <c r="AO146" s="53" t="n">
        <v>-3795503.63651968</v>
      </c>
    </row>
    <row r="147" customFormat="false" ht="12" hidden="false" customHeight="true" outlineLevel="0" collapsed="false">
      <c r="A147" s="51" t="n">
        <v>37078</v>
      </c>
      <c r="B147" s="102" t="n">
        <v>-1479250.25470795</v>
      </c>
      <c r="C147" s="102" t="n">
        <v>-24092830.3470256</v>
      </c>
      <c r="D147" s="102" t="n">
        <v>0</v>
      </c>
      <c r="E147" s="102" t="n">
        <v>0</v>
      </c>
      <c r="F147" s="148" t="n">
        <v>-25572080.6017335</v>
      </c>
      <c r="G147" s="148" t="n">
        <f aca="false">(C147-D147-E147)+H147+I147+J147+K147</f>
        <v>-21741660.7517977</v>
      </c>
      <c r="H147" s="148" t="n">
        <v>0</v>
      </c>
      <c r="I147" s="148" t="n">
        <f aca="false">VLOOKUP(A147,'CS Worksheet'!$A$804:$E$1051,4,FALSE())</f>
        <v>2351169.59522784</v>
      </c>
      <c r="J147" s="148" t="n">
        <v>0</v>
      </c>
      <c r="K147" s="148" t="n">
        <f aca="false">VLOOKUP(A147,'CS Worksheet'!$A$1052:$E$1281,4,FALSE())</f>
        <v>0</v>
      </c>
      <c r="N147" s="146" t="n">
        <v>37078</v>
      </c>
      <c r="O147" s="147" t="s">
        <v>37</v>
      </c>
      <c r="P147" s="149" t="n">
        <v>-38013838.6263333</v>
      </c>
      <c r="Q147" s="151" t="str">
        <f aca="false">IF((P147)&gt;(G148),"var exceeded"," ")</f>
        <v> </v>
      </c>
      <c r="R147" s="151" t="str">
        <f aca="false">IF((P147)&gt;(C148),"var exceeded"," ")</f>
        <v> </v>
      </c>
      <c r="Y147" s="146" t="n">
        <v>37077</v>
      </c>
      <c r="Z147" s="147" t="s">
        <v>37</v>
      </c>
      <c r="AA147" s="53" t="n">
        <v>-34702335.5920846</v>
      </c>
      <c r="AB147" s="53" t="n">
        <v>-12390552.1073238</v>
      </c>
      <c r="AC147" s="0" t="str">
        <f aca="false">IF((AA147)&gt;(AB148),"var exceeded"," ")</f>
        <v> </v>
      </c>
      <c r="AL147" s="146" t="n">
        <v>36885</v>
      </c>
      <c r="AM147" s="147" t="s">
        <v>37</v>
      </c>
      <c r="AN147" s="53" t="n">
        <v>0</v>
      </c>
      <c r="AO147" s="53" t="n">
        <v>0</v>
      </c>
    </row>
    <row r="148" customFormat="false" ht="12" hidden="false" customHeight="true" outlineLevel="0" collapsed="false">
      <c r="A148" s="51" t="n">
        <v>37081</v>
      </c>
      <c r="B148" s="102" t="n">
        <v>4795331.43824315</v>
      </c>
      <c r="C148" s="102" t="n">
        <v>7745255.62847528</v>
      </c>
      <c r="D148" s="102" t="n">
        <v>0</v>
      </c>
      <c r="E148" s="102" t="n">
        <v>0</v>
      </c>
      <c r="F148" s="148" t="n">
        <v>12540587.0667184</v>
      </c>
      <c r="G148" s="148" t="n">
        <f aca="false">(C148-D148-E148)+H148+I148+J148+K148</f>
        <v>1548249.55028635</v>
      </c>
      <c r="H148" s="148" t="n">
        <v>0</v>
      </c>
      <c r="I148" s="148" t="n">
        <f aca="false">VLOOKUP(A148,'CS Worksheet'!$A$804:$E$1051,4,FALSE())</f>
        <v>-6197006.07818893</v>
      </c>
      <c r="J148" s="148" t="n">
        <v>0</v>
      </c>
      <c r="K148" s="148" t="n">
        <f aca="false">VLOOKUP(A148,'CS Worksheet'!$A$1052:$E$1281,4,FALSE())</f>
        <v>0</v>
      </c>
      <c r="N148" s="146" t="n">
        <v>37081</v>
      </c>
      <c r="O148" s="147" t="s">
        <v>37</v>
      </c>
      <c r="P148" s="149" t="n">
        <v>-37144769.9941318</v>
      </c>
      <c r="Q148" s="151" t="str">
        <f aca="false">IF((P148)&gt;(G149),"var exceeded"," ")</f>
        <v> </v>
      </c>
      <c r="R148" s="151" t="str">
        <f aca="false">IF((P148)&gt;(C149),"var exceeded"," ")</f>
        <v> </v>
      </c>
      <c r="Y148" s="146" t="n">
        <v>37078</v>
      </c>
      <c r="Z148" s="147" t="s">
        <v>37</v>
      </c>
      <c r="AA148" s="53" t="n">
        <v>-38013838.6263333</v>
      </c>
      <c r="AB148" s="53" t="n">
        <v>-26368211.7675619</v>
      </c>
      <c r="AC148" s="0" t="str">
        <f aca="false">IF((AA148)&gt;(AB149),"var exceeded"," ")</f>
        <v> </v>
      </c>
      <c r="AL148" s="146" t="n">
        <v>36886</v>
      </c>
      <c r="AM148" s="147" t="s">
        <v>37</v>
      </c>
      <c r="AN148" s="53" t="n">
        <v>-35065197.7623292</v>
      </c>
      <c r="AO148" s="53" t="n">
        <v>-1303929.74990547</v>
      </c>
    </row>
    <row r="149" customFormat="false" ht="12" hidden="false" customHeight="true" outlineLevel="0" collapsed="false">
      <c r="A149" s="51" t="n">
        <v>37082</v>
      </c>
      <c r="B149" s="102" t="n">
        <v>708063.292516623</v>
      </c>
      <c r="C149" s="102" t="n">
        <v>-5349253.100183</v>
      </c>
      <c r="D149" s="102" t="n">
        <v>0</v>
      </c>
      <c r="E149" s="102" t="n">
        <v>185902</v>
      </c>
      <c r="F149" s="148" t="n">
        <v>-4455287.80766638</v>
      </c>
      <c r="G149" s="148" t="n">
        <f aca="false">(C149-D149-E149)+H149+I149+J149+K149</f>
        <v>-8726823.49248102</v>
      </c>
      <c r="H149" s="148" t="n">
        <v>0</v>
      </c>
      <c r="I149" s="148" t="n">
        <f aca="false">VLOOKUP(A149,'CS Worksheet'!$A$804:$E$1051,4,FALSE())</f>
        <v>-3191668.39229802</v>
      </c>
      <c r="J149" s="148" t="n">
        <v>0</v>
      </c>
      <c r="K149" s="148" t="n">
        <f aca="false">VLOOKUP(A149,'CS Worksheet'!$A$1052:$E$1281,4,FALSE())</f>
        <v>0</v>
      </c>
      <c r="N149" s="146" t="n">
        <v>37082</v>
      </c>
      <c r="O149" s="147" t="s">
        <v>37</v>
      </c>
      <c r="P149" s="149" t="n">
        <v>-41405393.9875018</v>
      </c>
      <c r="Q149" s="151" t="str">
        <f aca="false">IF((P149)&gt;(G150),"var exceeded"," ")</f>
        <v> </v>
      </c>
      <c r="R149" s="151" t="str">
        <f aca="false">IF((P149)&gt;(C150),"var exceeded"," ")</f>
        <v> </v>
      </c>
      <c r="Y149" s="146" t="n">
        <v>37081</v>
      </c>
      <c r="Z149" s="147" t="s">
        <v>37</v>
      </c>
      <c r="AA149" s="53" t="n">
        <v>-37144769.9941318</v>
      </c>
      <c r="AB149" s="53" t="n">
        <v>8877870.75280612</v>
      </c>
      <c r="AC149" s="0" t="str">
        <f aca="false">IF((AA149)&gt;(AB150),"var exceeded"," ")</f>
        <v> </v>
      </c>
      <c r="AL149" s="146" t="n">
        <v>36887</v>
      </c>
      <c r="AM149" s="147" t="s">
        <v>37</v>
      </c>
      <c r="AN149" s="53" t="n">
        <v>-34949130.4120202</v>
      </c>
      <c r="AO149" s="53" t="n">
        <v>-17652148.1055274</v>
      </c>
    </row>
    <row r="150" customFormat="false" ht="12" hidden="false" customHeight="true" outlineLevel="0" collapsed="false">
      <c r="A150" s="51" t="n">
        <v>37083</v>
      </c>
      <c r="B150" s="102" t="n">
        <v>-2544006.44027546</v>
      </c>
      <c r="C150" s="102" t="n">
        <v>21202514.5827501</v>
      </c>
      <c r="D150" s="102" t="n">
        <v>0</v>
      </c>
      <c r="E150" s="102" t="n">
        <v>0</v>
      </c>
      <c r="F150" s="148" t="n">
        <v>18658508.1424746</v>
      </c>
      <c r="G150" s="148" t="n">
        <f aca="false">(C150-D150-E150)+H150+I150+J150+K150</f>
        <v>20765647.0325826</v>
      </c>
      <c r="H150" s="148" t="n">
        <v>0</v>
      </c>
      <c r="I150" s="148" t="n">
        <f aca="false">VLOOKUP(A150,'CS Worksheet'!$A$804:$E$1051,4,FALSE())</f>
        <v>-436867.550167441</v>
      </c>
      <c r="J150" s="148" t="n">
        <v>0</v>
      </c>
      <c r="K150" s="148" t="n">
        <f aca="false">VLOOKUP(A150,'CS Worksheet'!$A$1052:$E$1281,4,FALSE())</f>
        <v>0</v>
      </c>
      <c r="N150" s="146" t="n">
        <v>37083</v>
      </c>
      <c r="O150" s="147" t="s">
        <v>37</v>
      </c>
      <c r="P150" s="149" t="n">
        <v>-41483140.3198701</v>
      </c>
      <c r="Q150" s="151" t="str">
        <f aca="false">IF((P150)&gt;(G151),"var exceeded"," ")</f>
        <v> </v>
      </c>
      <c r="R150" s="151" t="str">
        <f aca="false">IF((P150)&gt;(C151),"var exceeded"," ")</f>
        <v> </v>
      </c>
      <c r="Y150" s="146" t="n">
        <v>37082</v>
      </c>
      <c r="Z150" s="147" t="s">
        <v>37</v>
      </c>
      <c r="AA150" s="53" t="n">
        <v>-41405393.9875018</v>
      </c>
      <c r="AB150" s="53" t="n">
        <v>-7502102.58204865</v>
      </c>
      <c r="AC150" s="0" t="str">
        <f aca="false">IF((AA150)&gt;(AB151),"var exceeded"," ")</f>
        <v> </v>
      </c>
      <c r="AL150" s="146" t="n">
        <v>36888</v>
      </c>
      <c r="AM150" s="147" t="s">
        <v>37</v>
      </c>
      <c r="AN150" s="53" t="n">
        <v>-43656525.5725656</v>
      </c>
      <c r="AO150" s="53" t="n">
        <v>-109679649.780543</v>
      </c>
    </row>
    <row r="151" customFormat="false" ht="12" hidden="false" customHeight="true" outlineLevel="0" collapsed="false">
      <c r="A151" s="51" t="n">
        <v>37084</v>
      </c>
      <c r="B151" s="102" t="n">
        <v>-1882360.93173927</v>
      </c>
      <c r="C151" s="102" t="n">
        <v>-1794603.78139453</v>
      </c>
      <c r="D151" s="102" t="n">
        <v>0</v>
      </c>
      <c r="E151" s="102" t="n">
        <v>0</v>
      </c>
      <c r="F151" s="148" t="n">
        <v>-3676964.7131338</v>
      </c>
      <c r="G151" s="148" t="n">
        <f aca="false">(C151-D151-E151)+H151+I151+J151+K151</f>
        <v>9580855.12856877</v>
      </c>
      <c r="H151" s="148" t="n">
        <v>0</v>
      </c>
      <c r="I151" s="148" t="n">
        <f aca="false">VLOOKUP(A151,'CS Worksheet'!$A$804:$E$1051,4,FALSE())</f>
        <v>11375458.9099633</v>
      </c>
      <c r="J151" s="148" t="n">
        <v>0</v>
      </c>
      <c r="K151" s="148" t="n">
        <f aca="false">VLOOKUP(A151,'CS Worksheet'!$A$1052:$E$1281,4,FALSE())</f>
        <v>0</v>
      </c>
      <c r="N151" s="146" t="n">
        <v>37084</v>
      </c>
      <c r="O151" s="147" t="s">
        <v>37</v>
      </c>
      <c r="P151" s="149" t="n">
        <v>-41965025.2801288</v>
      </c>
      <c r="Q151" s="151" t="str">
        <f aca="false">IF((P151)&gt;(G152),"var exceeded"," ")</f>
        <v> </v>
      </c>
      <c r="R151" s="151" t="str">
        <f aca="false">IF((P151)&gt;(C152),"var exceeded"," ")</f>
        <v> </v>
      </c>
      <c r="Y151" s="146" t="n">
        <v>37083</v>
      </c>
      <c r="Z151" s="147" t="s">
        <v>37</v>
      </c>
      <c r="AA151" s="53" t="n">
        <v>-41483140.3198701</v>
      </c>
      <c r="AB151" s="53" t="n">
        <v>23136965.2053959</v>
      </c>
      <c r="AC151" s="0" t="str">
        <f aca="false">IF((AA151)&gt;(AB152),"var exceeded"," ")</f>
        <v> </v>
      </c>
      <c r="AL151" s="146" t="n">
        <v>36889</v>
      </c>
      <c r="AM151" s="147" t="s">
        <v>37</v>
      </c>
      <c r="AN151" s="53" t="n">
        <v>-31594720.7939404</v>
      </c>
      <c r="AO151" s="53" t="n">
        <v>4989654.34570338</v>
      </c>
    </row>
    <row r="152" customFormat="false" ht="12" hidden="false" customHeight="true" outlineLevel="0" collapsed="false">
      <c r="A152" s="51" t="n">
        <v>37085</v>
      </c>
      <c r="B152" s="102" t="n">
        <v>1601061.58553492</v>
      </c>
      <c r="C152" s="102" t="n">
        <v>26802018.6326746</v>
      </c>
      <c r="D152" s="102" t="n">
        <v>1150000</v>
      </c>
      <c r="E152" s="102" t="n">
        <v>0</v>
      </c>
      <c r="F152" s="148" t="n">
        <v>29553080.2182095</v>
      </c>
      <c r="G152" s="148" t="n">
        <f aca="false">(C152-D152-E152)+H152+I152+J152+K152</f>
        <v>50335756.7728681</v>
      </c>
      <c r="H152" s="148" t="n">
        <v>0</v>
      </c>
      <c r="I152" s="148" t="n">
        <f aca="false">VLOOKUP(A152,'CS Worksheet'!$A$804:$E$1051,4,FALSE())</f>
        <v>24683738.1401935</v>
      </c>
      <c r="J152" s="148" t="n">
        <v>0</v>
      </c>
      <c r="K152" s="148" t="n">
        <f aca="false">VLOOKUP(A152,'CS Worksheet'!$A$1052:$E$1281,4,FALSE())</f>
        <v>0</v>
      </c>
      <c r="N152" s="146" t="n">
        <v>37085</v>
      </c>
      <c r="O152" s="147" t="s">
        <v>37</v>
      </c>
      <c r="P152" s="149" t="n">
        <v>-37970927.5168863</v>
      </c>
      <c r="Q152" s="151" t="str">
        <f aca="false">IF((P152)&gt;(G153),"var exceeded"," ")</f>
        <v> </v>
      </c>
      <c r="R152" s="151" t="str">
        <f aca="false">IF((P152)&gt;(C153),"var exceeded"," ")</f>
        <v> </v>
      </c>
      <c r="Y152" s="146" t="n">
        <v>37084</v>
      </c>
      <c r="Z152" s="147" t="s">
        <v>37</v>
      </c>
      <c r="AA152" s="53" t="n">
        <v>-41965025.2801288</v>
      </c>
      <c r="AB152" s="53" t="n">
        <v>-3770074.37101925</v>
      </c>
      <c r="AC152" s="0" t="str">
        <f aca="false">IF((AA152)&gt;(AB153),"var exceeded"," ")</f>
        <v> </v>
      </c>
      <c r="AL152" s="146" t="n">
        <v>36891</v>
      </c>
      <c r="AM152" s="147" t="s">
        <v>37</v>
      </c>
      <c r="AN152" s="53" t="n">
        <v>0</v>
      </c>
      <c r="AO152" s="53" t="n">
        <v>0</v>
      </c>
    </row>
    <row r="153" customFormat="false" ht="12" hidden="false" customHeight="true" outlineLevel="0" collapsed="false">
      <c r="A153" s="51" t="n">
        <v>37088</v>
      </c>
      <c r="B153" s="102" t="n">
        <v>7828044.30774112</v>
      </c>
      <c r="C153" s="102" t="n">
        <v>27274290.53535</v>
      </c>
      <c r="D153" s="102" t="n">
        <v>0</v>
      </c>
      <c r="E153" s="102" t="n">
        <v>0</v>
      </c>
      <c r="F153" s="148" t="n">
        <v>35102334.8430911</v>
      </c>
      <c r="G153" s="148" t="n">
        <f aca="false">(C153-D153-E153)+H153+I153+J153+K153</f>
        <v>66015730.1947359</v>
      </c>
      <c r="H153" s="148" t="n">
        <v>0</v>
      </c>
      <c r="I153" s="148" t="n">
        <f aca="false">VLOOKUP(A153,'CS Worksheet'!$A$804:$E$1051,4,FALSE())</f>
        <v>38741439.6593859</v>
      </c>
      <c r="J153" s="148" t="n">
        <v>0</v>
      </c>
      <c r="K153" s="148" t="n">
        <f aca="false">VLOOKUP(A153,'CS Worksheet'!$A$1052:$E$1281,4,FALSE())</f>
        <v>0</v>
      </c>
      <c r="N153" s="146" t="n">
        <v>37088</v>
      </c>
      <c r="O153" s="147" t="s">
        <v>37</v>
      </c>
      <c r="P153" s="149" t="n">
        <v>-35302073.4425315</v>
      </c>
      <c r="Q153" s="151" t="str">
        <f aca="false">IF((P153)&gt;(G154),"var exceeded"," ")</f>
        <v> </v>
      </c>
      <c r="R153" s="151" t="str">
        <f aca="false">IF((P153)&gt;(C154),"var exceeded"," ")</f>
        <v> </v>
      </c>
      <c r="Y153" s="146" t="n">
        <v>37085</v>
      </c>
      <c r="Z153" s="147" t="s">
        <v>37</v>
      </c>
      <c r="AA153" s="53" t="n">
        <v>-37970927.5168863</v>
      </c>
      <c r="AB153" s="53" t="n">
        <v>27858046.9677615</v>
      </c>
      <c r="AC153" s="0" t="str">
        <f aca="false">IF((AA153)&gt;(AB154),"var exceeded"," ")</f>
        <v> </v>
      </c>
      <c r="AL153" s="146" t="n">
        <v>36893</v>
      </c>
      <c r="AM153" s="147" t="s">
        <v>37</v>
      </c>
      <c r="AN153" s="53" t="n">
        <v>-32484080.1598583</v>
      </c>
      <c r="AO153" s="53" t="n">
        <v>-73168668.6284832</v>
      </c>
    </row>
    <row r="154" customFormat="false" ht="12" hidden="false" customHeight="true" outlineLevel="0" collapsed="false">
      <c r="A154" s="51" t="n">
        <v>37089</v>
      </c>
      <c r="B154" s="102" t="n">
        <v>1710762.87493595</v>
      </c>
      <c r="C154" s="102" t="n">
        <v>-2258986.85397133</v>
      </c>
      <c r="D154" s="102" t="n">
        <v>0</v>
      </c>
      <c r="E154" s="102" t="n">
        <v>0</v>
      </c>
      <c r="F154" s="148" t="n">
        <v>-548223.979035381</v>
      </c>
      <c r="G154" s="148" t="n">
        <f aca="false">(C154-D154-E154)+H154+I154+J154+K154</f>
        <v>18391475.2386949</v>
      </c>
      <c r="H154" s="148" t="n">
        <v>0</v>
      </c>
      <c r="I154" s="148" t="n">
        <f aca="false">VLOOKUP(A154,'CS Worksheet'!$A$804:$E$1051,4,FALSE())</f>
        <v>20650462.0926662</v>
      </c>
      <c r="J154" s="148" t="n">
        <v>0</v>
      </c>
      <c r="K154" s="148" t="n">
        <f aca="false">VLOOKUP(A154,'CS Worksheet'!$A$1052:$E$1281,4,FALSE())</f>
        <v>0</v>
      </c>
      <c r="N154" s="146" t="n">
        <v>37089</v>
      </c>
      <c r="O154" s="147" t="s">
        <v>37</v>
      </c>
      <c r="P154" s="149" t="n">
        <v>-31895063.257336</v>
      </c>
      <c r="Q154" s="151" t="str">
        <f aca="false">IF((P154)&gt;(G155),"var exceeded"," ")</f>
        <v> </v>
      </c>
      <c r="R154" s="151" t="str">
        <f aca="false">IF((P154)&gt;(C155),"var exceeded"," ")</f>
        <v> </v>
      </c>
      <c r="Y154" s="146" t="n">
        <v>37088</v>
      </c>
      <c r="Z154" s="147" t="s">
        <v>37</v>
      </c>
      <c r="AA154" s="53" t="n">
        <v>-35302073.4425315</v>
      </c>
      <c r="AB154" s="53" t="n">
        <v>28737747.1509147</v>
      </c>
      <c r="AC154" s="0" t="str">
        <f aca="false">IF((AA154)&gt;(AB155),"var exceeded"," ")</f>
        <v> </v>
      </c>
      <c r="AL154" s="146" t="n">
        <v>36894</v>
      </c>
      <c r="AM154" s="147" t="s">
        <v>37</v>
      </c>
      <c r="AN154" s="53" t="n">
        <v>-28988682.5778163</v>
      </c>
      <c r="AO154" s="53" t="n">
        <v>-6833770.35828703</v>
      </c>
    </row>
    <row r="155" customFormat="false" ht="12" hidden="false" customHeight="true" outlineLevel="0" collapsed="false">
      <c r="A155" s="51" t="n">
        <v>37090</v>
      </c>
      <c r="B155" s="102" t="n">
        <v>1502937.43502884</v>
      </c>
      <c r="C155" s="102" t="n">
        <v>1674467.44743198</v>
      </c>
      <c r="D155" s="102" t="n">
        <v>0</v>
      </c>
      <c r="E155" s="102" t="n">
        <v>142197.914313407</v>
      </c>
      <c r="F155" s="148" t="n">
        <v>3319602.79677422</v>
      </c>
      <c r="G155" s="148" t="n">
        <f aca="false">(C155-D155-E155)+H155+I155+J155+K155</f>
        <v>-5150628.85302057</v>
      </c>
      <c r="H155" s="148" t="n">
        <v>0</v>
      </c>
      <c r="I155" s="148" t="n">
        <f aca="false">VLOOKUP(A155,'CS Worksheet'!$A$804:$E$1051,4,FALSE())</f>
        <v>-6682898.38613914</v>
      </c>
      <c r="J155" s="148" t="n">
        <v>0</v>
      </c>
      <c r="K155" s="148" t="n">
        <f aca="false">VLOOKUP(A155,'CS Worksheet'!$A$1052:$E$1281,4,FALSE())</f>
        <v>0</v>
      </c>
      <c r="N155" s="146" t="n">
        <v>37090</v>
      </c>
      <c r="O155" s="147" t="s">
        <v>37</v>
      </c>
      <c r="P155" s="149" t="n">
        <v>-33466134.370497</v>
      </c>
      <c r="Q155" s="151" t="str">
        <f aca="false">IF((P155)&gt;(G156),"var exceeded"," ")</f>
        <v> </v>
      </c>
      <c r="R155" s="151" t="str">
        <f aca="false">IF((P155)&gt;(C156),"var exceeded"," ")</f>
        <v> </v>
      </c>
      <c r="Y155" s="146" t="n">
        <v>37089</v>
      </c>
      <c r="Z155" s="147" t="s">
        <v>37</v>
      </c>
      <c r="AA155" s="53" t="n">
        <v>-31895063.257336</v>
      </c>
      <c r="AB155" s="53" t="n">
        <v>-3986266.10355187</v>
      </c>
      <c r="AC155" s="0" t="str">
        <f aca="false">IF((AA155)&gt;(AB156),"var exceeded"," ")</f>
        <v> </v>
      </c>
      <c r="AL155" s="146" t="n">
        <v>36895</v>
      </c>
      <c r="AM155" s="147" t="s">
        <v>37</v>
      </c>
      <c r="AN155" s="53" t="n">
        <v>-30298528.6734239</v>
      </c>
      <c r="AO155" s="53" t="n">
        <v>28577982.1404637</v>
      </c>
    </row>
    <row r="156" customFormat="false" ht="12" hidden="false" customHeight="true" outlineLevel="0" collapsed="false">
      <c r="A156" s="51" t="n">
        <v>37091</v>
      </c>
      <c r="B156" s="102" t="n">
        <v>4082242.45262206</v>
      </c>
      <c r="C156" s="102" t="n">
        <v>4706850.51986836</v>
      </c>
      <c r="D156" s="102" t="n">
        <v>0</v>
      </c>
      <c r="E156" s="102" t="n">
        <v>-25100</v>
      </c>
      <c r="F156" s="148" t="n">
        <v>8763992.97249041</v>
      </c>
      <c r="G156" s="148" t="n">
        <f aca="false">(C156-D156-E156)+H156+I156+J156+K156</f>
        <v>18709252.6569609</v>
      </c>
      <c r="H156" s="148" t="n">
        <v>0</v>
      </c>
      <c r="I156" s="148" t="n">
        <f aca="false">VLOOKUP(A156,'CS Worksheet'!$A$804:$E$1051,4,FALSE())</f>
        <v>13977302.1370925</v>
      </c>
      <c r="J156" s="148" t="n">
        <v>0</v>
      </c>
      <c r="K156" s="148" t="n">
        <f aca="false">VLOOKUP(A156,'CS Worksheet'!$A$1052:$E$1281,4,FALSE())</f>
        <v>0</v>
      </c>
      <c r="N156" s="146" t="n">
        <v>37091</v>
      </c>
      <c r="O156" s="147" t="s">
        <v>37</v>
      </c>
      <c r="P156" s="149" t="n">
        <v>-34753845.4416655</v>
      </c>
      <c r="Q156" s="151" t="str">
        <f aca="false">IF((P156)&gt;(G157),"var exceeded"," ")</f>
        <v> </v>
      </c>
      <c r="R156" s="151" t="str">
        <f aca="false">IF((P156)&gt;(C157),"var exceeded"," ")</f>
        <v> </v>
      </c>
      <c r="Y156" s="146" t="n">
        <v>37090</v>
      </c>
      <c r="Z156" s="147" t="s">
        <v>37</v>
      </c>
      <c r="AA156" s="53" t="n">
        <v>-33466134.370497</v>
      </c>
      <c r="AB156" s="53" t="n">
        <v>4194663.66789136</v>
      </c>
      <c r="AC156" s="0" t="str">
        <f aca="false">IF((AA156)&gt;(AB157),"var exceeded"," ")</f>
        <v> </v>
      </c>
      <c r="AL156" s="146" t="n">
        <v>36896</v>
      </c>
      <c r="AM156" s="147" t="s">
        <v>37</v>
      </c>
      <c r="AN156" s="53" t="n">
        <v>-35232337.2440587</v>
      </c>
      <c r="AO156" s="53" t="n">
        <v>25485362.111536</v>
      </c>
    </row>
    <row r="157" customFormat="false" ht="12" hidden="false" customHeight="true" outlineLevel="0" collapsed="false">
      <c r="A157" s="51" t="n">
        <v>37092</v>
      </c>
      <c r="B157" s="102" t="n">
        <v>-2019521.40085221</v>
      </c>
      <c r="C157" s="102" t="n">
        <v>-66729.3310242621</v>
      </c>
      <c r="D157" s="102" t="n">
        <v>0</v>
      </c>
      <c r="E157" s="102" t="n">
        <v>-7458.13</v>
      </c>
      <c r="F157" s="148" t="n">
        <v>-2093708.86187647</v>
      </c>
      <c r="G157" s="148" t="n">
        <f aca="false">(C157-D157-E157)+H157+I157+J157+K157</f>
        <v>522375.760327805</v>
      </c>
      <c r="H157" s="148" t="n">
        <v>0</v>
      </c>
      <c r="I157" s="148" t="n">
        <f aca="false">VLOOKUP(A157,'CS Worksheet'!$A$804:$E$1051,4,FALSE())</f>
        <v>581646.961352067</v>
      </c>
      <c r="J157" s="148" t="n">
        <v>0</v>
      </c>
      <c r="K157" s="148" t="n">
        <f aca="false">VLOOKUP(A157,'CS Worksheet'!$A$1052:$E$1281,4,FALSE())</f>
        <v>0</v>
      </c>
      <c r="N157" s="146" t="n">
        <v>37092</v>
      </c>
      <c r="O157" s="147" t="s">
        <v>37</v>
      </c>
      <c r="P157" s="149" t="n">
        <v>-36644921.5845998</v>
      </c>
      <c r="Q157" s="151" t="str">
        <f aca="false">IF((P157)&gt;(G158),"var exceeded"," ")</f>
        <v> </v>
      </c>
      <c r="R157" s="151" t="str">
        <f aca="false">IF((P157)&gt;(C158),"var exceeded"," ")</f>
        <v> </v>
      </c>
      <c r="Y157" s="146" t="n">
        <v>37091</v>
      </c>
      <c r="Z157" s="147" t="s">
        <v>37</v>
      </c>
      <c r="AA157" s="53" t="n">
        <v>-34753845.4416655</v>
      </c>
      <c r="AB157" s="53" t="n">
        <v>10349186.9259519</v>
      </c>
      <c r="AC157" s="0" t="str">
        <f aca="false">IF((AA157)&gt;(AB158),"var exceeded"," ")</f>
        <v> </v>
      </c>
      <c r="AL157" s="146" t="n">
        <v>36899</v>
      </c>
      <c r="AM157" s="147" t="s">
        <v>37</v>
      </c>
      <c r="AN157" s="53" t="n">
        <v>-43904499.3423928</v>
      </c>
      <c r="AO157" s="53" t="n">
        <v>19508067.5871191</v>
      </c>
    </row>
    <row r="158" customFormat="false" ht="12" hidden="false" customHeight="true" outlineLevel="0" collapsed="false">
      <c r="A158" s="51" t="n">
        <v>37095</v>
      </c>
      <c r="B158" s="102" t="n">
        <v>-1756135.42983943</v>
      </c>
      <c r="C158" s="102" t="n">
        <v>-5226073.85475554</v>
      </c>
      <c r="D158" s="102" t="n">
        <v>0</v>
      </c>
      <c r="E158" s="102" t="n">
        <v>-108000</v>
      </c>
      <c r="F158" s="148" t="n">
        <v>-7090209.28459497</v>
      </c>
      <c r="G158" s="148" t="n">
        <f aca="false">(C158-D158-E158)+H158+I158+J158+K158</f>
        <v>15936647.2544038</v>
      </c>
      <c r="H158" s="148" t="n">
        <v>0</v>
      </c>
      <c r="I158" s="148" t="n">
        <f aca="false">VLOOKUP(A158,'CS Worksheet'!$A$804:$E$1051,4,FALSE())</f>
        <v>21054721.1091593</v>
      </c>
      <c r="J158" s="148" t="n">
        <v>0</v>
      </c>
      <c r="K158" s="148" t="n">
        <f aca="false">VLOOKUP(A158,'CS Worksheet'!$A$1052:$E$1281,4,FALSE())</f>
        <v>0</v>
      </c>
      <c r="N158" s="146" t="n">
        <v>37095</v>
      </c>
      <c r="O158" s="147" t="s">
        <v>37</v>
      </c>
      <c r="P158" s="149" t="n">
        <v>-39640723.0731597</v>
      </c>
      <c r="Q158" s="151" t="str">
        <f aca="false">IF((P158)&gt;(G159),"var exceeded"," ")</f>
        <v> </v>
      </c>
      <c r="R158" s="151" t="str">
        <f aca="false">IF((P158)&gt;(C159),"var exceeded"," ")</f>
        <v> </v>
      </c>
      <c r="Y158" s="146" t="n">
        <v>37092</v>
      </c>
      <c r="Z158" s="147" t="s">
        <v>37</v>
      </c>
      <c r="AA158" s="53" t="n">
        <v>-36644921.5845998</v>
      </c>
      <c r="AB158" s="53" t="n">
        <v>-4269602.24397043</v>
      </c>
      <c r="AC158" s="0" t="str">
        <f aca="false">IF((AA158)&gt;(AB159),"var exceeded"," ")</f>
        <v> </v>
      </c>
      <c r="AL158" s="146" t="n">
        <v>36900</v>
      </c>
      <c r="AM158" s="147" t="s">
        <v>37</v>
      </c>
      <c r="AN158" s="53" t="n">
        <v>-39466889.3399842</v>
      </c>
      <c r="AO158" s="53" t="n">
        <v>14447441.3690563</v>
      </c>
    </row>
    <row r="159" customFormat="false" ht="12" hidden="false" customHeight="true" outlineLevel="0" collapsed="false">
      <c r="A159" s="51" t="n">
        <v>37096</v>
      </c>
      <c r="B159" s="102" t="n">
        <v>8061360.49627692</v>
      </c>
      <c r="C159" s="102" t="n">
        <v>-13171693.9797941</v>
      </c>
      <c r="D159" s="102" t="n">
        <v>0</v>
      </c>
      <c r="E159" s="102" t="n">
        <v>0</v>
      </c>
      <c r="F159" s="148" t="n">
        <v>-5110333.48351716</v>
      </c>
      <c r="G159" s="148" t="n">
        <f aca="false">(C159-D159-E159)+H159+I159+J159+K159</f>
        <v>25316978.4786158</v>
      </c>
      <c r="H159" s="148" t="n">
        <v>0</v>
      </c>
      <c r="I159" s="148" t="n">
        <f aca="false">VLOOKUP(A159,'CS Worksheet'!$A$804:$E$1051,4,FALSE())</f>
        <v>38488672.4584099</v>
      </c>
      <c r="J159" s="148" t="n">
        <v>0</v>
      </c>
      <c r="K159" s="148" t="n">
        <f aca="false">VLOOKUP(A159,'CS Worksheet'!$A$1052:$E$1281,4,FALSE())</f>
        <v>0</v>
      </c>
      <c r="N159" s="146" t="n">
        <v>37096</v>
      </c>
      <c r="O159" s="147" t="s">
        <v>37</v>
      </c>
      <c r="P159" s="149" t="n">
        <v>-34106736.7250931</v>
      </c>
      <c r="Q159" s="151" t="str">
        <f aca="false">IF((P159)&gt;(G160),"var exceeded"," ")</f>
        <v> </v>
      </c>
      <c r="R159" s="151" t="str">
        <f aca="false">IF((P159)&gt;(C160),"var exceeded"," ")</f>
        <v> </v>
      </c>
      <c r="Y159" s="146" t="n">
        <v>37095</v>
      </c>
      <c r="Z159" s="147" t="s">
        <v>37</v>
      </c>
      <c r="AA159" s="53" t="n">
        <v>-39640723.0731597</v>
      </c>
      <c r="AB159" s="53" t="n">
        <v>-6167760.07753068</v>
      </c>
      <c r="AC159" s="0" t="str">
        <f aca="false">IF((AA159)&gt;(AB160),"var exceeded"," ")</f>
        <v> </v>
      </c>
      <c r="AL159" s="146" t="n">
        <v>36901</v>
      </c>
      <c r="AM159" s="147" t="s">
        <v>37</v>
      </c>
      <c r="AN159" s="53" t="n">
        <v>-42368723.003785</v>
      </c>
      <c r="AO159" s="53" t="n">
        <v>415305697.155466</v>
      </c>
    </row>
    <row r="160" customFormat="false" ht="12" hidden="false" customHeight="true" outlineLevel="0" collapsed="false">
      <c r="A160" s="51" t="n">
        <v>37097</v>
      </c>
      <c r="B160" s="102" t="n">
        <v>5531317.9844327</v>
      </c>
      <c r="C160" s="102" t="n">
        <v>-17531419.1872221</v>
      </c>
      <c r="D160" s="102" t="n">
        <v>0</v>
      </c>
      <c r="E160" s="102" t="n">
        <v>0</v>
      </c>
      <c r="F160" s="148" t="n">
        <v>-12000101.2027894</v>
      </c>
      <c r="G160" s="148" t="n">
        <f aca="false">(C160-D160-E160)+H160+I160+J160+K160</f>
        <v>-21001689.9568351</v>
      </c>
      <c r="H160" s="148" t="n">
        <v>0</v>
      </c>
      <c r="I160" s="148" t="n">
        <f aca="false">VLOOKUP(A160,'CS Worksheet'!$A$804:$E$1051,4,FALSE())</f>
        <v>-3470270.76961307</v>
      </c>
      <c r="J160" s="148" t="n">
        <v>0</v>
      </c>
      <c r="K160" s="148" t="n">
        <f aca="false">VLOOKUP(A160,'CS Worksheet'!$A$1052:$E$1281,4,FALSE())</f>
        <v>0</v>
      </c>
      <c r="N160" s="146" t="n">
        <v>37097</v>
      </c>
      <c r="O160" s="147" t="s">
        <v>37</v>
      </c>
      <c r="P160" s="149" t="n">
        <v>-31726705.1798203</v>
      </c>
      <c r="Q160" s="151" t="str">
        <f aca="false">IF((P160)&gt;(G161),"var exceeded"," ")</f>
        <v> </v>
      </c>
      <c r="R160" s="151" t="str">
        <f aca="false">IF((P160)&gt;(C161),"var exceeded"," ")</f>
        <v> </v>
      </c>
      <c r="Y160" s="146" t="n">
        <v>37096</v>
      </c>
      <c r="Z160" s="147" t="s">
        <v>37</v>
      </c>
      <c r="AA160" s="53" t="n">
        <v>-34106736.7250931</v>
      </c>
      <c r="AB160" s="53" t="n">
        <v>-15072884.3140125</v>
      </c>
      <c r="AC160" s="0" t="str">
        <f aca="false">IF((AA160)&gt;(AB161),"var exceeded"," ")</f>
        <v> </v>
      </c>
      <c r="AL160" s="146" t="n">
        <v>36902</v>
      </c>
      <c r="AM160" s="147" t="s">
        <v>37</v>
      </c>
      <c r="AN160" s="53" t="n">
        <v>-44181472.6741014</v>
      </c>
      <c r="AO160" s="53" t="n">
        <v>272732283.664534</v>
      </c>
    </row>
    <row r="161" customFormat="false" ht="12" hidden="false" customHeight="true" outlineLevel="0" collapsed="false">
      <c r="A161" s="51" t="n">
        <v>37098</v>
      </c>
      <c r="B161" s="102" t="n">
        <v>-69673.7987194996</v>
      </c>
      <c r="C161" s="102" t="n">
        <v>-17402475.7639997</v>
      </c>
      <c r="D161" s="102" t="n">
        <v>0</v>
      </c>
      <c r="E161" s="102" t="n">
        <v>0</v>
      </c>
      <c r="F161" s="148" t="n">
        <v>-17472149.5627192</v>
      </c>
      <c r="G161" s="148" t="n">
        <f aca="false">(C161-D161-E161)+H161+I161+J161+K161</f>
        <v>-25796429.4326914</v>
      </c>
      <c r="H161" s="148" t="n">
        <v>0</v>
      </c>
      <c r="I161" s="148" t="n">
        <f aca="false">VLOOKUP(A161,'CS Worksheet'!$A$804:$E$1051,4,FALSE())</f>
        <v>-8393953.66869172</v>
      </c>
      <c r="J161" s="148" t="n">
        <v>0</v>
      </c>
      <c r="K161" s="148" t="n">
        <f aca="false">VLOOKUP(A161,'CS Worksheet'!$A$1052:$E$1281,4,FALSE())</f>
        <v>0</v>
      </c>
      <c r="N161" s="146" t="n">
        <v>37098</v>
      </c>
      <c r="O161" s="147" t="s">
        <v>37</v>
      </c>
      <c r="P161" s="149" t="n">
        <v>-33330478.5592077</v>
      </c>
      <c r="Q161" s="151" t="str">
        <f aca="false">IF((P161)&gt;(G162),"var exceeded"," ")</f>
        <v> </v>
      </c>
      <c r="R161" s="151" t="str">
        <f aca="false">IF((P161)&gt;(C162),"var exceeded"," ")</f>
        <v> </v>
      </c>
      <c r="Y161" s="146" t="n">
        <v>37097</v>
      </c>
      <c r="Z161" s="147" t="s">
        <v>37</v>
      </c>
      <c r="AA161" s="53" t="n">
        <v>-31726705.1798203</v>
      </c>
      <c r="AB161" s="53" t="n">
        <v>-17036509.3552415</v>
      </c>
      <c r="AC161" s="0" t="str">
        <f aca="false">IF((AA161)&gt;(AB162),"var exceeded"," ")</f>
        <v> </v>
      </c>
      <c r="AL161" s="146" t="n">
        <v>36903</v>
      </c>
      <c r="AM161" s="147" t="s">
        <v>37</v>
      </c>
      <c r="AN161" s="53" t="n">
        <v>-37950053.2360572</v>
      </c>
      <c r="AO161" s="53" t="n">
        <v>-5901957.62361576</v>
      </c>
    </row>
    <row r="162" customFormat="false" ht="12" hidden="false" customHeight="true" outlineLevel="0" collapsed="false">
      <c r="A162" s="51" t="n">
        <v>37099</v>
      </c>
      <c r="B162" s="102" t="n">
        <v>-3178294.53081594</v>
      </c>
      <c r="C162" s="102" t="n">
        <v>16127004.8021553</v>
      </c>
      <c r="D162" s="102" t="n">
        <v>0</v>
      </c>
      <c r="E162" s="102" t="n">
        <v>0</v>
      </c>
      <c r="F162" s="148" t="n">
        <v>12948710.2713393</v>
      </c>
      <c r="G162" s="148" t="n">
        <f aca="false">(C162-D162-E162)+H162+I162+J162+K162</f>
        <v>24297504.7761486</v>
      </c>
      <c r="H162" s="148" t="n">
        <v>0</v>
      </c>
      <c r="I162" s="148" t="n">
        <f aca="false">VLOOKUP(A162,'CS Worksheet'!$A$804:$E$1051,4,FALSE())</f>
        <v>8170499.97399329</v>
      </c>
      <c r="J162" s="148" t="n">
        <v>0</v>
      </c>
      <c r="K162" s="148" t="n">
        <f aca="false">VLOOKUP(A162,'CS Worksheet'!$A$1052:$E$1281,4,FALSE())</f>
        <v>0</v>
      </c>
      <c r="N162" s="146" t="n">
        <v>37099</v>
      </c>
      <c r="O162" s="147" t="s">
        <v>37</v>
      </c>
      <c r="P162" s="149" t="n">
        <v>-30824280.0161987</v>
      </c>
      <c r="Q162" s="151" t="str">
        <f aca="false">IF((P162)&gt;(G163),"var exceeded"," ")</f>
        <v> </v>
      </c>
      <c r="R162" s="151" t="str">
        <f aca="false">IF((P162)&gt;(C163),"var exceeded"," ")</f>
        <v> </v>
      </c>
      <c r="Y162" s="146" t="n">
        <v>37098</v>
      </c>
      <c r="Z162" s="147" t="s">
        <v>37</v>
      </c>
      <c r="AA162" s="53" t="n">
        <v>-33330478.5592077</v>
      </c>
      <c r="AB162" s="53" t="n">
        <v>-17907057.4218456</v>
      </c>
      <c r="AC162" s="0" t="str">
        <f aca="false">IF((AA162)&gt;(AB163),"var exceeded"," ")</f>
        <v> </v>
      </c>
      <c r="AL162" s="146" t="n">
        <v>36906</v>
      </c>
      <c r="AM162" s="147" t="s">
        <v>37</v>
      </c>
      <c r="AN162" s="53" t="n">
        <v>0</v>
      </c>
      <c r="AO162" s="53" t="n">
        <v>0</v>
      </c>
    </row>
    <row r="163" customFormat="false" ht="12" hidden="false" customHeight="true" outlineLevel="0" collapsed="false">
      <c r="A163" s="51" t="n">
        <v>37102</v>
      </c>
      <c r="B163" s="102" t="n">
        <v>-1226998.20378862</v>
      </c>
      <c r="C163" s="102" t="n">
        <v>11141423.2203398</v>
      </c>
      <c r="D163" s="102" t="n">
        <v>0</v>
      </c>
      <c r="E163" s="102" t="n">
        <v>0</v>
      </c>
      <c r="F163" s="148" t="n">
        <v>9914425.01655122</v>
      </c>
      <c r="G163" s="148" t="n">
        <f aca="false">(C163-D163-E163)+H163+I163+J163+K163</f>
        <v>15607233.8037169</v>
      </c>
      <c r="H163" s="148" t="n">
        <v>0</v>
      </c>
      <c r="I163" s="148" t="n">
        <f aca="false">VLOOKUP(A163,'CS Worksheet'!$A$804:$E$1051,4,FALSE())</f>
        <v>4465810.58337704</v>
      </c>
      <c r="J163" s="148" t="n">
        <v>0</v>
      </c>
      <c r="K163" s="148" t="n">
        <f aca="false">VLOOKUP(A163,'CS Worksheet'!$A$1052:$E$1281,4,FALSE())</f>
        <v>0</v>
      </c>
      <c r="N163" s="146" t="n">
        <v>37102</v>
      </c>
      <c r="O163" s="147" t="s">
        <v>37</v>
      </c>
      <c r="P163" s="149" t="n">
        <v>-28013290.2720499</v>
      </c>
      <c r="Q163" s="151" t="str">
        <f aca="false">IF((P163)&gt;(G164),"var exceeded"," ")</f>
        <v>var exceeded</v>
      </c>
      <c r="R163" s="151" t="str">
        <f aca="false">IF((P163)&gt;(C164),"var exceeded"," ")</f>
        <v>var exceeded</v>
      </c>
      <c r="Y163" s="146" t="n">
        <v>37099</v>
      </c>
      <c r="Z163" s="147" t="s">
        <v>37</v>
      </c>
      <c r="AA163" s="53" t="n">
        <v>-30824280.0161987</v>
      </c>
      <c r="AB163" s="53" t="n">
        <v>16761061.5237469</v>
      </c>
      <c r="AC163" s="0" t="str">
        <f aca="false">IF((AA163)&gt;(AB164),"var exceeded"," ")</f>
        <v> </v>
      </c>
      <c r="AL163" s="146" t="n">
        <v>36907</v>
      </c>
      <c r="AM163" s="147" t="s">
        <v>37</v>
      </c>
      <c r="AN163" s="53" t="n">
        <v>-37625113.2501522</v>
      </c>
      <c r="AO163" s="53" t="n">
        <v>-6544098.74449118</v>
      </c>
    </row>
    <row r="164" customFormat="false" ht="12" hidden="false" customHeight="true" outlineLevel="0" collapsed="false">
      <c r="A164" s="51" t="n">
        <v>37103</v>
      </c>
      <c r="B164" s="102" t="n">
        <v>7924978.60159411</v>
      </c>
      <c r="C164" s="102" t="n">
        <v>-28983167.4175084</v>
      </c>
      <c r="D164" s="102" t="n">
        <v>0</v>
      </c>
      <c r="E164" s="102" t="n">
        <v>-1795574.22910944</v>
      </c>
      <c r="F164" s="148" t="n">
        <v>-22853763.0450237</v>
      </c>
      <c r="G164" s="148" t="n">
        <f aca="false">(C164-D164-E164)+H164+I164+J164+K164</f>
        <v>-32002933.0661996</v>
      </c>
      <c r="H164" s="148" t="n">
        <v>0</v>
      </c>
      <c r="I164" s="148" t="n">
        <f aca="false">VLOOKUP(A164,'CS Worksheet'!$A$804:$E$1051,4,FALSE())</f>
        <v>-4815339.87780066</v>
      </c>
      <c r="J164" s="148" t="n">
        <v>0</v>
      </c>
      <c r="K164" s="148" t="n">
        <f aca="false">VLOOKUP(A164,'CS Worksheet'!$A$1052:$E$1281,4,FALSE())</f>
        <v>0</v>
      </c>
      <c r="N164" s="146" t="n">
        <v>37103</v>
      </c>
      <c r="O164" s="147" t="s">
        <v>37</v>
      </c>
      <c r="P164" s="149" t="n">
        <v>-31401436.7144367</v>
      </c>
      <c r="Q164" s="151" t="str">
        <f aca="false">IF((P164)&gt;(G165),"var exceeded"," ")</f>
        <v> </v>
      </c>
      <c r="R164" s="151" t="str">
        <f aca="false">IF((P164)&gt;(C165),"var exceeded"," ")</f>
        <v> </v>
      </c>
      <c r="Y164" s="146" t="n">
        <v>37102</v>
      </c>
      <c r="Z164" s="147" t="s">
        <v>37</v>
      </c>
      <c r="AA164" s="53" t="n">
        <v>-28013290.2720499</v>
      </c>
      <c r="AB164" s="53" t="n">
        <v>9709701.41610477</v>
      </c>
      <c r="AC164" s="0" t="str">
        <f aca="false">IF((AA164)&gt;(AB165),"var exceeded"," ")</f>
        <v> </v>
      </c>
      <c r="AL164" s="146" t="n">
        <v>36908</v>
      </c>
      <c r="AM164" s="147" t="s">
        <v>37</v>
      </c>
      <c r="AN164" s="53" t="n">
        <v>-36554140.9631324</v>
      </c>
      <c r="AO164" s="53" t="n">
        <v>-23056002.835366</v>
      </c>
    </row>
    <row r="165" customFormat="false" ht="12" hidden="false" customHeight="true" outlineLevel="0" collapsed="false">
      <c r="A165" s="51" t="n">
        <v>37104</v>
      </c>
      <c r="B165" s="102" t="n">
        <v>10674192.8529018</v>
      </c>
      <c r="C165" s="102" t="n">
        <v>-4844150.23311579</v>
      </c>
      <c r="D165" s="102" t="n">
        <v>0</v>
      </c>
      <c r="E165" s="102" t="n">
        <v>0</v>
      </c>
      <c r="F165" s="148" t="n">
        <v>5830042.61978596</v>
      </c>
      <c r="G165" s="148" t="n">
        <f aca="false">(C165-D165-E165)+H165+I165+J165+K165</f>
        <v>6144351.98561191</v>
      </c>
      <c r="H165" s="148" t="n">
        <v>0</v>
      </c>
      <c r="I165" s="148" t="n">
        <f aca="false">VLOOKUP(A165,'CS Worksheet'!$A$804:$E$1051,4,FALSE())</f>
        <v>10988502.2187277</v>
      </c>
      <c r="J165" s="148" t="n">
        <v>0</v>
      </c>
      <c r="K165" s="148" t="n">
        <f aca="false">VLOOKUP(A165,'CS Worksheet'!$A$1052:$E$1281,4,FALSE())</f>
        <v>0</v>
      </c>
      <c r="N165" s="146" t="n">
        <v>37104</v>
      </c>
      <c r="O165" s="147" t="s">
        <v>37</v>
      </c>
      <c r="P165" s="149" t="n">
        <v>-35026957.1957166</v>
      </c>
      <c r="Q165" s="151" t="str">
        <f aca="false">IF((P165)&gt;(G166),"var exceeded"," ")</f>
        <v> </v>
      </c>
      <c r="R165" s="151" t="str">
        <f aca="false">IF((P165)&gt;(C166),"var exceeded"," ")</f>
        <v> </v>
      </c>
      <c r="Y165" s="146" t="n">
        <v>37103</v>
      </c>
      <c r="Z165" s="147" t="s">
        <v>37</v>
      </c>
      <c r="AA165" s="53" t="n">
        <v>-31401436.7144367</v>
      </c>
      <c r="AB165" s="53" t="n">
        <v>-26164550.6425963</v>
      </c>
      <c r="AC165" s="0" t="str">
        <f aca="false">IF((AA165)&gt;(AB166),"var exceeded"," ")</f>
        <v> </v>
      </c>
      <c r="AL165" s="146" t="n">
        <v>36909</v>
      </c>
      <c r="AM165" s="147" t="s">
        <v>37</v>
      </c>
      <c r="AN165" s="53" t="n">
        <v>-33854043.352391</v>
      </c>
      <c r="AO165" s="53" t="n">
        <v>30367682.5899256</v>
      </c>
    </row>
    <row r="166" customFormat="false" ht="12" hidden="false" customHeight="true" outlineLevel="0" collapsed="false">
      <c r="A166" s="51" t="n">
        <v>37105</v>
      </c>
      <c r="B166" s="102" t="n">
        <v>-3664150.52327772</v>
      </c>
      <c r="C166" s="102" t="n">
        <v>1915004.16178699</v>
      </c>
      <c r="D166" s="102" t="n">
        <v>0</v>
      </c>
      <c r="E166" s="102" t="n">
        <v>378.06</v>
      </c>
      <c r="F166" s="148" t="n">
        <v>-1748768.30149073</v>
      </c>
      <c r="G166" s="148" t="n">
        <f aca="false">(C166-D166-E166)+H166+I166+J166+K166</f>
        <v>-4022696.95652366</v>
      </c>
      <c r="H166" s="148" t="n">
        <v>0</v>
      </c>
      <c r="I166" s="148" t="n">
        <f aca="false">VLOOKUP(A166,'CS Worksheet'!$A$804:$E$1051,4,FALSE())</f>
        <v>-5937323.05831065</v>
      </c>
      <c r="J166" s="148" t="n">
        <v>0</v>
      </c>
      <c r="K166" s="148" t="n">
        <f aca="false">VLOOKUP(A166,'CS Worksheet'!$A$1052:$E$1281,4,FALSE())</f>
        <v>0</v>
      </c>
      <c r="N166" s="146" t="n">
        <v>37105</v>
      </c>
      <c r="O166" s="147" t="s">
        <v>37</v>
      </c>
      <c r="P166" s="149" t="n">
        <v>-44544538.3257858</v>
      </c>
      <c r="Q166" s="151" t="str">
        <f aca="false">IF((P166)&gt;(G167),"var exceeded"," ")</f>
        <v> </v>
      </c>
      <c r="R166" s="151" t="str">
        <f aca="false">IF((P166)&gt;(C167),"var exceeded"," ")</f>
        <v> </v>
      </c>
      <c r="Y166" s="146" t="n">
        <v>37104</v>
      </c>
      <c r="Z166" s="147" t="s">
        <v>37</v>
      </c>
      <c r="AA166" s="53" t="n">
        <v>-35026957.1957166</v>
      </c>
      <c r="AB166" s="53" t="n">
        <v>-3220538.82790466</v>
      </c>
      <c r="AC166" s="0" t="str">
        <f aca="false">IF((AA166)&gt;(AB167),"var exceeded"," ")</f>
        <v> </v>
      </c>
      <c r="AL166" s="146" t="n">
        <v>36910</v>
      </c>
      <c r="AM166" s="147" t="s">
        <v>37</v>
      </c>
      <c r="AN166" s="53" t="n">
        <v>-34736683.1699235</v>
      </c>
      <c r="AO166" s="53" t="n">
        <v>4142858.79104735</v>
      </c>
    </row>
    <row r="167" customFormat="false" ht="12" hidden="false" customHeight="true" outlineLevel="0" collapsed="false">
      <c r="A167" s="51" t="n">
        <v>37106</v>
      </c>
      <c r="B167" s="102" t="n">
        <v>3049674.51972938</v>
      </c>
      <c r="C167" s="102" t="n">
        <v>10245084.6811812</v>
      </c>
      <c r="D167" s="102" t="n">
        <v>0</v>
      </c>
      <c r="E167" s="102" t="n">
        <v>0</v>
      </c>
      <c r="F167" s="148" t="n">
        <v>13294759.2009106</v>
      </c>
      <c r="G167" s="148" t="n">
        <f aca="false">(C167-D167-E167)+H167+I167+J167+K167</f>
        <v>21299524.7920089</v>
      </c>
      <c r="H167" s="148" t="n">
        <v>0</v>
      </c>
      <c r="I167" s="148" t="n">
        <f aca="false">VLOOKUP(A167,'CS Worksheet'!$A$804:$E$1051,4,FALSE())</f>
        <v>11054440.1108277</v>
      </c>
      <c r="J167" s="148" t="n">
        <v>0</v>
      </c>
      <c r="K167" s="148" t="n">
        <f aca="false">VLOOKUP(A167,'CS Worksheet'!$A$1052:$E$1281,4,FALSE())</f>
        <v>0</v>
      </c>
      <c r="N167" s="146" t="n">
        <v>37106</v>
      </c>
      <c r="O167" s="147" t="s">
        <v>37</v>
      </c>
      <c r="P167" s="149" t="n">
        <v>-43000158.5526225</v>
      </c>
      <c r="Q167" s="151" t="str">
        <f aca="false">IF((P167)&gt;(G168),"var exceeded"," ")</f>
        <v> </v>
      </c>
      <c r="R167" s="151" t="str">
        <f aca="false">IF((P167)&gt;(C168),"var exceeded"," ")</f>
        <v> </v>
      </c>
      <c r="Y167" s="146" t="n">
        <v>37105</v>
      </c>
      <c r="Z167" s="147" t="s">
        <v>37</v>
      </c>
      <c r="AA167" s="53" t="n">
        <v>-44544538.3257858</v>
      </c>
      <c r="AB167" s="53" t="n">
        <v>2215650.80751799</v>
      </c>
      <c r="AC167" s="0" t="str">
        <f aca="false">IF((AA167)&gt;(AB168),"var exceeded"," ")</f>
        <v> </v>
      </c>
      <c r="AL167" s="146" t="n">
        <v>36913</v>
      </c>
      <c r="AM167" s="147" t="s">
        <v>37</v>
      </c>
      <c r="AN167" s="53" t="n">
        <v>-35210061.6511707</v>
      </c>
      <c r="AO167" s="53" t="n">
        <v>27600291.7761821</v>
      </c>
    </row>
    <row r="168" customFormat="false" ht="12" hidden="false" customHeight="true" outlineLevel="0" collapsed="false">
      <c r="A168" s="51" t="n">
        <v>37109</v>
      </c>
      <c r="B168" s="102" t="n">
        <v>3530634.45449554</v>
      </c>
      <c r="C168" s="102" t="n">
        <v>-37936207.6710343</v>
      </c>
      <c r="D168" s="102" t="n">
        <v>0</v>
      </c>
      <c r="E168" s="102" t="n">
        <v>11404.4952434856</v>
      </c>
      <c r="F168" s="148" t="n">
        <v>-34394168.7212952</v>
      </c>
      <c r="G168" s="148" t="n">
        <f aca="false">(C168-D168-E168)+H168+I168+J168+K168</f>
        <v>-29678622.9220439</v>
      </c>
      <c r="H168" s="148" t="n">
        <v>0</v>
      </c>
      <c r="I168" s="148" t="n">
        <f aca="false">VLOOKUP(A168,'CS Worksheet'!$A$804:$E$1051,4,FALSE())</f>
        <v>8268989.24423381</v>
      </c>
      <c r="J168" s="148" t="n">
        <v>0</v>
      </c>
      <c r="K168" s="148" t="n">
        <f aca="false">VLOOKUP(A168,'CS Worksheet'!$A$1052:$E$1281,4,FALSE())</f>
        <v>0</v>
      </c>
      <c r="N168" s="146" t="n">
        <v>37109</v>
      </c>
      <c r="O168" s="147" t="s">
        <v>37</v>
      </c>
      <c r="P168" s="149" t="n">
        <v>-37656867.1622844</v>
      </c>
      <c r="Q168" s="151" t="str">
        <f aca="false">IF((P168)&gt;(G169),"var exceeded"," ")</f>
        <v> </v>
      </c>
      <c r="R168" s="151" t="str">
        <f aca="false">IF((P168)&gt;(C169),"var exceeded"," ")</f>
        <v> </v>
      </c>
      <c r="Y168" s="146" t="n">
        <v>37106</v>
      </c>
      <c r="Z168" s="147" t="s">
        <v>37</v>
      </c>
      <c r="AA168" s="53" t="n">
        <v>-43000158.5526225</v>
      </c>
      <c r="AB168" s="53" t="n">
        <v>10663428.4904928</v>
      </c>
      <c r="AC168" s="0" t="str">
        <f aca="false">IF((AA168)&gt;(AB169),"var exceeded"," ")</f>
        <v> </v>
      </c>
      <c r="AL168" s="146" t="n">
        <v>36914</v>
      </c>
      <c r="AM168" s="147" t="s">
        <v>37</v>
      </c>
      <c r="AN168" s="53" t="n">
        <v>-37125322.3679804</v>
      </c>
      <c r="AO168" s="53" t="n">
        <v>811557.974461231</v>
      </c>
    </row>
    <row r="169" customFormat="false" ht="12" hidden="false" customHeight="true" outlineLevel="0" collapsed="false">
      <c r="A169" s="51" t="n">
        <v>37110</v>
      </c>
      <c r="B169" s="102" t="n">
        <v>-527180.732847109</v>
      </c>
      <c r="C169" s="102" t="n">
        <v>4074971.28672064</v>
      </c>
      <c r="D169" s="102" t="n">
        <v>0</v>
      </c>
      <c r="E169" s="102" t="n">
        <v>0</v>
      </c>
      <c r="F169" s="148" t="n">
        <v>3547790.55387353</v>
      </c>
      <c r="G169" s="148" t="n">
        <f aca="false">(C169-D169-E169)+H169+I169+J169+K169</f>
        <v>9587624.82045555</v>
      </c>
      <c r="H169" s="148" t="n">
        <v>0</v>
      </c>
      <c r="I169" s="148" t="n">
        <f aca="false">VLOOKUP(A169,'CS Worksheet'!$A$804:$E$1051,4,FALSE())</f>
        <v>5512653.53373491</v>
      </c>
      <c r="J169" s="148" t="n">
        <v>0</v>
      </c>
      <c r="K169" s="148" t="n">
        <f aca="false">VLOOKUP(A169,'CS Worksheet'!$A$1052:$E$1281,4,FALSE())</f>
        <v>0</v>
      </c>
      <c r="N169" s="146" t="n">
        <v>37110</v>
      </c>
      <c r="O169" s="147" t="s">
        <v>37</v>
      </c>
      <c r="P169" s="149" t="n">
        <v>-37109204.6406477</v>
      </c>
      <c r="Q169" s="151" t="str">
        <f aca="false">IF((P169)&gt;(G170),"var exceeded"," ")</f>
        <v> </v>
      </c>
      <c r="R169" s="151" t="str">
        <f aca="false">IF((P169)&gt;(C170),"var exceeded"," ")</f>
        <v> </v>
      </c>
      <c r="Y169" s="146" t="n">
        <v>37109</v>
      </c>
      <c r="Z169" s="147" t="s">
        <v>37</v>
      </c>
      <c r="AA169" s="53" t="n">
        <v>-37656867.1622844</v>
      </c>
      <c r="AB169" s="53" t="n">
        <v>-40415318.0574489</v>
      </c>
      <c r="AC169" s="0" t="str">
        <f aca="false">IF((AA169)&gt;(AB170),"var exceeded"," ")</f>
        <v> </v>
      </c>
      <c r="AL169" s="146" t="n">
        <v>36915</v>
      </c>
      <c r="AM169" s="147" t="s">
        <v>37</v>
      </c>
      <c r="AN169" s="53" t="n">
        <v>-34143353.4031947</v>
      </c>
      <c r="AO169" s="53" t="n">
        <v>11421547.1920526</v>
      </c>
    </row>
    <row r="170" customFormat="false" ht="12" hidden="false" customHeight="true" outlineLevel="0" collapsed="false">
      <c r="A170" s="51" t="n">
        <v>37111</v>
      </c>
      <c r="B170" s="102" t="n">
        <v>190189.109394964</v>
      </c>
      <c r="C170" s="102" t="n">
        <v>-7826003.01352776</v>
      </c>
      <c r="D170" s="102" t="n">
        <v>0</v>
      </c>
      <c r="E170" s="102" t="n">
        <v>0</v>
      </c>
      <c r="F170" s="148" t="n">
        <v>-7635813.9041328</v>
      </c>
      <c r="G170" s="148" t="n">
        <f aca="false">(C170-D170-E170)+H170+I170+J170+K170</f>
        <v>5057786.02503904</v>
      </c>
      <c r="H170" s="148" t="n">
        <v>0</v>
      </c>
      <c r="I170" s="148" t="n">
        <f aca="false">VLOOKUP(A170,'CS Worksheet'!$A$804:$E$1051,4,FALSE())</f>
        <v>12883789.0385668</v>
      </c>
      <c r="J170" s="148" t="n">
        <v>0</v>
      </c>
      <c r="K170" s="148" t="n">
        <f aca="false">VLOOKUP(A170,'CS Worksheet'!$A$1052:$E$1281,4,FALSE())</f>
        <v>0</v>
      </c>
      <c r="N170" s="146" t="n">
        <v>37111</v>
      </c>
      <c r="O170" s="147" t="s">
        <v>37</v>
      </c>
      <c r="P170" s="149" t="n">
        <v>-29640155.008315</v>
      </c>
      <c r="Q170" s="151" t="str">
        <f aca="false">IF((P170)&gt;(G171),"var exceeded"," ")</f>
        <v> </v>
      </c>
      <c r="R170" s="151" t="str">
        <f aca="false">IF((P170)&gt;(C171),"var exceeded"," ")</f>
        <v> </v>
      </c>
      <c r="Y170" s="146" t="n">
        <v>37110</v>
      </c>
      <c r="Z170" s="147" t="s">
        <v>37</v>
      </c>
      <c r="AA170" s="53" t="n">
        <v>-37109204.6406477</v>
      </c>
      <c r="AB170" s="53" t="n">
        <v>4742817.70529655</v>
      </c>
      <c r="AC170" s="0" t="str">
        <f aca="false">IF((AA170)&gt;(AB171),"var exceeded"," ")</f>
        <v> </v>
      </c>
      <c r="AL170" s="146" t="n">
        <v>36916</v>
      </c>
      <c r="AM170" s="147" t="s">
        <v>37</v>
      </c>
      <c r="AN170" s="53" t="n">
        <v>-35027285.1530597</v>
      </c>
      <c r="AO170" s="53" t="n">
        <v>2625105.09592283</v>
      </c>
    </row>
    <row r="171" customFormat="false" ht="12" hidden="false" customHeight="true" outlineLevel="0" collapsed="false">
      <c r="A171" s="51" t="n">
        <v>37112</v>
      </c>
      <c r="B171" s="102" t="n">
        <v>-27046.9168915206</v>
      </c>
      <c r="C171" s="102" t="n">
        <v>-4092142.68571498</v>
      </c>
      <c r="D171" s="102" t="n">
        <v>0</v>
      </c>
      <c r="E171" s="102" t="n">
        <v>0</v>
      </c>
      <c r="F171" s="148" t="n">
        <v>-4119189.6026065</v>
      </c>
      <c r="G171" s="148" t="n">
        <f aca="false">(C171-D171-E171)+H171+I171+J171+K171</f>
        <v>-2878743.65569536</v>
      </c>
      <c r="H171" s="148" t="n">
        <v>0</v>
      </c>
      <c r="I171" s="148" t="n">
        <f aca="false">VLOOKUP(A171,'CS Worksheet'!$A$804:$E$1051,4,FALSE())</f>
        <v>1213399.03001962</v>
      </c>
      <c r="J171" s="148" t="n">
        <v>0</v>
      </c>
      <c r="K171" s="148" t="n">
        <f aca="false">VLOOKUP(A171,'CS Worksheet'!$A$1052:$E$1281,4,FALSE())</f>
        <v>0</v>
      </c>
      <c r="N171" s="146" t="n">
        <v>37112</v>
      </c>
      <c r="O171" s="147" t="s">
        <v>37</v>
      </c>
      <c r="P171" s="149" t="n">
        <v>-29420177.0591398</v>
      </c>
      <c r="Q171" s="151" t="str">
        <f aca="false">IF((P171)&gt;(G172),"var exceeded"," ")</f>
        <v> </v>
      </c>
      <c r="R171" s="151" t="str">
        <f aca="false">IF((P171)&gt;(C172),"var exceeded"," ")</f>
        <v> </v>
      </c>
      <c r="Y171" s="146" t="n">
        <v>37111</v>
      </c>
      <c r="Z171" s="147" t="s">
        <v>37</v>
      </c>
      <c r="AA171" s="53" t="n">
        <v>-29640155.008315</v>
      </c>
      <c r="AB171" s="53" t="n">
        <v>-5231819.82624342</v>
      </c>
      <c r="AC171" s="0" t="str">
        <f aca="false">IF((AA171)&gt;(AB172),"var exceeded"," ")</f>
        <v> </v>
      </c>
      <c r="AL171" s="146" t="n">
        <v>36917</v>
      </c>
      <c r="AM171" s="147" t="s">
        <v>37</v>
      </c>
      <c r="AN171" s="53" t="n">
        <v>-33884706.0232132</v>
      </c>
      <c r="AO171" s="53" t="n">
        <v>10819739.1332594</v>
      </c>
    </row>
    <row r="172" customFormat="false" ht="12" hidden="false" customHeight="true" outlineLevel="0" collapsed="false">
      <c r="A172" s="51" t="n">
        <v>37113</v>
      </c>
      <c r="B172" s="102" t="n">
        <v>-1755165.78197119</v>
      </c>
      <c r="C172" s="102" t="n">
        <v>-1967760.72487289</v>
      </c>
      <c r="D172" s="102" t="n">
        <v>0</v>
      </c>
      <c r="E172" s="102" t="n">
        <v>0</v>
      </c>
      <c r="F172" s="148" t="n">
        <v>-3722926.50684408</v>
      </c>
      <c r="G172" s="148" t="n">
        <f aca="false">(C172-D172-E172)+H172+I172+J172+K172</f>
        <v>710133.675335222</v>
      </c>
      <c r="H172" s="148" t="n">
        <v>0</v>
      </c>
      <c r="I172" s="148" t="n">
        <f aca="false">VLOOKUP(A172,'CS Worksheet'!$A$804:$E$1051,4,FALSE())</f>
        <v>2677894.40020811</v>
      </c>
      <c r="J172" s="148" t="n">
        <v>0</v>
      </c>
      <c r="K172" s="148" t="n">
        <f aca="false">VLOOKUP(A172,'CS Worksheet'!$A$1052:$E$1281,4,FALSE())</f>
        <v>0</v>
      </c>
      <c r="N172" s="146" t="n">
        <v>37113</v>
      </c>
      <c r="O172" s="147" t="s">
        <v>37</v>
      </c>
      <c r="P172" s="149" t="n">
        <v>-41989225.3516697</v>
      </c>
      <c r="Q172" s="151" t="str">
        <f aca="false">IF((P172)&gt;(G173),"var exceeded"," ")</f>
        <v> </v>
      </c>
      <c r="R172" s="151" t="str">
        <f aca="false">IF((P172)&gt;(C173),"var exceeded"," ")</f>
        <v> </v>
      </c>
      <c r="Y172" s="146" t="n">
        <v>37112</v>
      </c>
      <c r="Z172" s="147" t="s">
        <v>37</v>
      </c>
      <c r="AA172" s="53" t="n">
        <v>-29420177.0591398</v>
      </c>
      <c r="AB172" s="53" t="n">
        <v>-2384346.4950503</v>
      </c>
      <c r="AC172" s="0" t="str">
        <f aca="false">IF((AA172)&gt;(AB173),"var exceeded"," ")</f>
        <v> </v>
      </c>
      <c r="AL172" s="146" t="n">
        <v>36920</v>
      </c>
      <c r="AM172" s="147" t="s">
        <v>37</v>
      </c>
      <c r="AN172" s="53" t="n">
        <v>-29627882.6230478</v>
      </c>
      <c r="AO172" s="53" t="n">
        <v>-1046580.63991197</v>
      </c>
    </row>
    <row r="173" customFormat="false" ht="12" hidden="false" customHeight="true" outlineLevel="0" collapsed="false">
      <c r="A173" s="51" t="n">
        <v>37116</v>
      </c>
      <c r="B173" s="102" t="n">
        <v>8018040.99719367</v>
      </c>
      <c r="C173" s="102" t="n">
        <v>3268816.45359535</v>
      </c>
      <c r="D173" s="102" t="n">
        <v>0</v>
      </c>
      <c r="E173" s="102" t="n">
        <v>0</v>
      </c>
      <c r="F173" s="148" t="n">
        <v>11286857.450789</v>
      </c>
      <c r="G173" s="148" t="n">
        <f aca="false">(C173-D173-E173)+H173+I173+J173+K173</f>
        <v>23763501.1499136</v>
      </c>
      <c r="H173" s="148" t="n">
        <v>0</v>
      </c>
      <c r="I173" s="148" t="n">
        <f aca="false">VLOOKUP(A173,'CS Worksheet'!$A$804:$E$1051,4,FALSE())</f>
        <v>20494684.6963183</v>
      </c>
      <c r="J173" s="148" t="n">
        <v>0</v>
      </c>
      <c r="K173" s="148" t="n">
        <f aca="false">VLOOKUP(A173,'CS Worksheet'!$A$1052:$E$1281,4,FALSE())</f>
        <v>0</v>
      </c>
      <c r="N173" s="146" t="n">
        <v>37116</v>
      </c>
      <c r="O173" s="147" t="s">
        <v>37</v>
      </c>
      <c r="P173" s="149" t="n">
        <v>-38705349.0193426</v>
      </c>
      <c r="Q173" s="151" t="str">
        <f aca="false">IF((P173)&gt;(G174),"var exceeded"," ")</f>
        <v> </v>
      </c>
      <c r="R173" s="151" t="str">
        <f aca="false">IF((P173)&gt;(C174),"var exceeded"," ")</f>
        <v> </v>
      </c>
      <c r="Y173" s="146" t="n">
        <v>37113</v>
      </c>
      <c r="Z173" s="147" t="s">
        <v>37</v>
      </c>
      <c r="AA173" s="53" t="n">
        <v>-41989225.3516697</v>
      </c>
      <c r="AB173" s="53" t="n">
        <v>286667.644147792</v>
      </c>
      <c r="AC173" s="0" t="str">
        <f aca="false">IF((AA173)&gt;(AB174),"var exceeded"," ")</f>
        <v> </v>
      </c>
      <c r="AL173" s="146" t="n">
        <v>36921</v>
      </c>
      <c r="AM173" s="147" t="s">
        <v>37</v>
      </c>
      <c r="AN173" s="53" t="n">
        <v>-40503331.0638262</v>
      </c>
      <c r="AO173" s="53" t="n">
        <v>7981470.22780678</v>
      </c>
    </row>
    <row r="174" customFormat="false" ht="12" hidden="false" customHeight="true" outlineLevel="0" collapsed="false">
      <c r="A174" s="51" t="n">
        <v>37117</v>
      </c>
      <c r="B174" s="102" t="n">
        <v>36280.647198985</v>
      </c>
      <c r="C174" s="102" t="n">
        <v>3573375.49625702</v>
      </c>
      <c r="D174" s="102" t="n">
        <v>0</v>
      </c>
      <c r="E174" s="102" t="n">
        <v>0</v>
      </c>
      <c r="F174" s="148" t="n">
        <v>3609656.143456</v>
      </c>
      <c r="G174" s="148" t="n">
        <f aca="false">(C174-D174-E174)+H174+I174+J174+K174</f>
        <v>-292521.489794891</v>
      </c>
      <c r="H174" s="148" t="n">
        <v>0</v>
      </c>
      <c r="I174" s="148" t="n">
        <f aca="false">VLOOKUP(A174,'CS Worksheet'!$A$804:$E$1051,4,FALSE())</f>
        <v>-3865896.98605191</v>
      </c>
      <c r="J174" s="148" t="n">
        <v>0</v>
      </c>
      <c r="K174" s="148" t="n">
        <f aca="false">VLOOKUP(A174,'CS Worksheet'!$A$1052:$E$1281,4,FALSE())</f>
        <v>0</v>
      </c>
      <c r="N174" s="146" t="n">
        <v>37117</v>
      </c>
      <c r="O174" s="147" t="s">
        <v>37</v>
      </c>
      <c r="P174" s="149" t="n">
        <v>-38774880.6711791</v>
      </c>
      <c r="Q174" s="151" t="str">
        <f aca="false">IF((P174)&gt;(G175),"var exceeded"," ")</f>
        <v> </v>
      </c>
      <c r="R174" s="151" t="str">
        <f aca="false">IF((P174)&gt;(C175),"var exceeded"," ")</f>
        <v> </v>
      </c>
      <c r="Y174" s="146" t="n">
        <v>37116</v>
      </c>
      <c r="Z174" s="147" t="s">
        <v>37</v>
      </c>
      <c r="AA174" s="53" t="n">
        <v>-38705349.0193426</v>
      </c>
      <c r="AB174" s="53" t="n">
        <v>31465436.2615911</v>
      </c>
      <c r="AC174" s="0" t="str">
        <f aca="false">IF((AA174)&gt;(AB175),"var exceeded"," ")</f>
        <v> </v>
      </c>
      <c r="AL174" s="146" t="n">
        <v>36922</v>
      </c>
      <c r="AM174" s="147" t="s">
        <v>37</v>
      </c>
      <c r="AN174" s="53" t="n">
        <v>-41747136.7435581</v>
      </c>
      <c r="AO174" s="53" t="n">
        <v>16468850.6849168</v>
      </c>
    </row>
    <row r="175" customFormat="false" ht="12" hidden="false" customHeight="true" outlineLevel="0" collapsed="false">
      <c r="A175" s="51" t="n">
        <v>37118</v>
      </c>
      <c r="B175" s="102" t="n">
        <v>-3779062.68229477</v>
      </c>
      <c r="C175" s="102" t="n">
        <v>23092040.2929335</v>
      </c>
      <c r="D175" s="102" t="n">
        <v>0</v>
      </c>
      <c r="E175" s="102" t="n">
        <v>0</v>
      </c>
      <c r="F175" s="148" t="n">
        <v>19312977.6106387</v>
      </c>
      <c r="G175" s="148" t="n">
        <f aca="false">(C175-D175-E175)+H175+I175+J175+K175</f>
        <v>-2641713.96823865</v>
      </c>
      <c r="H175" s="148" t="n">
        <v>0</v>
      </c>
      <c r="I175" s="148" t="n">
        <f aca="false">VLOOKUP(A175,'CS Worksheet'!$A$804:$E$1051,4,FALSE())</f>
        <v>-25733754.2611721</v>
      </c>
      <c r="J175" s="148" t="n">
        <v>0</v>
      </c>
      <c r="K175" s="148" t="n">
        <f aca="false">VLOOKUP(A175,'CS Worksheet'!$A$1052:$E$1281,4,FALSE())</f>
        <v>0</v>
      </c>
      <c r="N175" s="146" t="n">
        <v>37118</v>
      </c>
      <c r="O175" s="147" t="s">
        <v>37</v>
      </c>
      <c r="P175" s="149" t="n">
        <v>-41765211.0582099</v>
      </c>
      <c r="Q175" s="151" t="str">
        <f aca="false">IF((P175)&gt;(G176),"var exceeded"," ")</f>
        <v> </v>
      </c>
      <c r="R175" s="151" t="str">
        <f aca="false">IF((P175)&gt;(C176),"var exceeded"," ")</f>
        <v> </v>
      </c>
      <c r="Y175" s="146" t="n">
        <v>37117</v>
      </c>
      <c r="Z175" s="147" t="s">
        <v>37</v>
      </c>
      <c r="AA175" s="53" t="n">
        <v>-38774880.6711791</v>
      </c>
      <c r="AB175" s="53" t="n">
        <v>2691451.71532434</v>
      </c>
      <c r="AC175" s="0" t="str">
        <f aca="false">IF((AA175)&gt;(AB176),"var exceeded"," ")</f>
        <v> </v>
      </c>
      <c r="AL175" s="146" t="n">
        <v>36923</v>
      </c>
      <c r="AM175" s="147" t="s">
        <v>37</v>
      </c>
      <c r="AN175" s="53" t="n">
        <v>-43977380.0702623</v>
      </c>
      <c r="AO175" s="53" t="n">
        <v>22679046.6924256</v>
      </c>
    </row>
    <row r="176" customFormat="false" ht="12" hidden="false" customHeight="true" outlineLevel="0" collapsed="false">
      <c r="A176" s="51" t="n">
        <v>37119</v>
      </c>
      <c r="B176" s="102" t="n">
        <v>718309.715807019</v>
      </c>
      <c r="C176" s="102" t="n">
        <v>-6021830.2048025</v>
      </c>
      <c r="D176" s="102" t="n">
        <v>0</v>
      </c>
      <c r="E176" s="102" t="n">
        <v>0</v>
      </c>
      <c r="F176" s="148" t="n">
        <v>-5303520.48899548</v>
      </c>
      <c r="G176" s="148" t="n">
        <f aca="false">(C176-D176-E176)+H176+I176+J176+K176</f>
        <v>-25618363.6409313</v>
      </c>
      <c r="H176" s="148" t="n">
        <v>0</v>
      </c>
      <c r="I176" s="148" t="n">
        <f aca="false">VLOOKUP(A176,'CS Worksheet'!$A$804:$E$1051,4,FALSE())</f>
        <v>-19596533.4361288</v>
      </c>
      <c r="J176" s="148" t="n">
        <v>0</v>
      </c>
      <c r="K176" s="148" t="n">
        <f aca="false">VLOOKUP(A176,'CS Worksheet'!$A$1052:$E$1281,4,FALSE())</f>
        <v>0</v>
      </c>
      <c r="N176" s="146" t="n">
        <v>37119</v>
      </c>
      <c r="O176" s="147" t="s">
        <v>37</v>
      </c>
      <c r="P176" s="149" t="n">
        <v>-40755082.3300475</v>
      </c>
      <c r="Q176" s="151" t="str">
        <f aca="false">IF((P176)&gt;(G177),"var exceeded"," ")</f>
        <v> </v>
      </c>
      <c r="R176" s="151" t="str">
        <f aca="false">IF((P176)&gt;(C177),"var exceeded"," ")</f>
        <v> </v>
      </c>
      <c r="Y176" s="146" t="n">
        <v>37118</v>
      </c>
      <c r="Z176" s="147" t="s">
        <v>37</v>
      </c>
      <c r="AA176" s="53" t="n">
        <v>-41765211.0582099</v>
      </c>
      <c r="AB176" s="53" t="n">
        <v>80220.893774759</v>
      </c>
      <c r="AC176" s="0" t="str">
        <f aca="false">IF((AA176)&gt;(AB177),"var exceeded"," ")</f>
        <v> </v>
      </c>
      <c r="AL176" s="146" t="n">
        <v>36924</v>
      </c>
      <c r="AM176" s="147" t="s">
        <v>37</v>
      </c>
      <c r="AN176" s="53" t="n">
        <v>-42786524.2252608</v>
      </c>
      <c r="AO176" s="53" t="n">
        <v>-32064428.4481046</v>
      </c>
    </row>
    <row r="177" customFormat="false" ht="12" hidden="false" customHeight="true" outlineLevel="0" collapsed="false">
      <c r="A177" s="51" t="n">
        <v>37120</v>
      </c>
      <c r="B177" s="102" t="n">
        <v>2217087.10192048</v>
      </c>
      <c r="C177" s="102" t="n">
        <v>-10827634.626724</v>
      </c>
      <c r="D177" s="102" t="n">
        <v>0</v>
      </c>
      <c r="E177" s="102" t="n">
        <v>0</v>
      </c>
      <c r="F177" s="148" t="n">
        <v>-8610547.52480353</v>
      </c>
      <c r="G177" s="148" t="n">
        <f aca="false">(C177-D177-E177)+H177+I177+J177+K177</f>
        <v>-17213487.3746961</v>
      </c>
      <c r="H177" s="148" t="n">
        <v>0</v>
      </c>
      <c r="I177" s="148" t="n">
        <f aca="false">VLOOKUP(A177,'CS Worksheet'!$A$804:$E$1051,4,FALSE())</f>
        <v>-6385852.74797209</v>
      </c>
      <c r="J177" s="148" t="n">
        <v>0</v>
      </c>
      <c r="K177" s="148" t="n">
        <f aca="false">VLOOKUP(A177,'CS Worksheet'!$A$1052:$E$1281,4,FALSE())</f>
        <v>0</v>
      </c>
      <c r="N177" s="146" t="n">
        <v>37120</v>
      </c>
      <c r="O177" s="147" t="s">
        <v>37</v>
      </c>
      <c r="P177" s="149" t="n">
        <v>-41238909.1027578</v>
      </c>
      <c r="Q177" s="151" t="str">
        <f aca="false">IF((P177)&gt;(G178),"var exceeded"," ")</f>
        <v> </v>
      </c>
      <c r="R177" s="151" t="str">
        <f aca="false">IF((P177)&gt;(C178),"var exceeded"," ")</f>
        <v> </v>
      </c>
      <c r="Y177" s="146" t="n">
        <v>37119</v>
      </c>
      <c r="Z177" s="147" t="s">
        <v>37</v>
      </c>
      <c r="AA177" s="53" t="n">
        <v>-40755082.3300475</v>
      </c>
      <c r="AB177" s="53" t="n">
        <v>-25583675.3571881</v>
      </c>
      <c r="AC177" s="0" t="str">
        <f aca="false">IF((AA177)&gt;(AB178),"var exceeded"," ")</f>
        <v> </v>
      </c>
      <c r="AL177" s="146" t="n">
        <v>36927</v>
      </c>
      <c r="AM177" s="147" t="s">
        <v>37</v>
      </c>
      <c r="AN177" s="53" t="n">
        <v>-46497095.0548915</v>
      </c>
      <c r="AO177" s="53" t="n">
        <v>-29462426.033938</v>
      </c>
    </row>
    <row r="178" customFormat="false" ht="12" hidden="false" customHeight="true" outlineLevel="0" collapsed="false">
      <c r="A178" s="51" t="n">
        <v>37123</v>
      </c>
      <c r="B178" s="102" t="n">
        <v>2905994.86261047</v>
      </c>
      <c r="C178" s="102" t="n">
        <v>-5614183.4125268</v>
      </c>
      <c r="D178" s="102" t="n">
        <v>0</v>
      </c>
      <c r="E178" s="102" t="n">
        <v>0</v>
      </c>
      <c r="F178" s="148" t="n">
        <v>-2708188.54991633</v>
      </c>
      <c r="G178" s="148" t="n">
        <f aca="false">(C178-D178-E178)+H178+I178+J178+K178</f>
        <v>1542218.28797896</v>
      </c>
      <c r="H178" s="148" t="n">
        <v>0</v>
      </c>
      <c r="I178" s="148" t="n">
        <f aca="false">VLOOKUP(A178,'CS Worksheet'!$A$804:$E$1051,4,FALSE())</f>
        <v>7156401.70050576</v>
      </c>
      <c r="J178" s="148" t="n">
        <v>0</v>
      </c>
      <c r="K178" s="148" t="n">
        <f aca="false">VLOOKUP(A178,'CS Worksheet'!$A$1052:$E$1281,4,FALSE())</f>
        <v>0</v>
      </c>
      <c r="N178" s="146" t="n">
        <v>37123</v>
      </c>
      <c r="O178" s="147" t="s">
        <v>37</v>
      </c>
      <c r="P178" s="149" t="n">
        <v>-45469686.7170595</v>
      </c>
      <c r="Q178" s="151" t="str">
        <f aca="false">IF((P178)&gt;(G179),"var exceeded"," ")</f>
        <v> </v>
      </c>
      <c r="R178" s="151" t="str">
        <f aca="false">IF((P178)&gt;(C179),"var exceeded"," ")</f>
        <v> </v>
      </c>
      <c r="Y178" s="146" t="n">
        <v>37120</v>
      </c>
      <c r="Z178" s="147" t="s">
        <v>37</v>
      </c>
      <c r="AA178" s="53" t="n">
        <v>-41238909.1027578</v>
      </c>
      <c r="AB178" s="53" t="n">
        <v>-14843387.2790545</v>
      </c>
      <c r="AC178" s="0" t="str">
        <f aca="false">IF((AA178)&gt;(AB179),"var exceeded"," ")</f>
        <v> </v>
      </c>
      <c r="AL178" s="146" t="n">
        <v>36928</v>
      </c>
      <c r="AM178" s="147" t="s">
        <v>37</v>
      </c>
      <c r="AN178" s="53" t="n">
        <v>-47399521.1715712</v>
      </c>
      <c r="AO178" s="53" t="n">
        <v>-10092289.5816655</v>
      </c>
    </row>
    <row r="179" customFormat="false" ht="12" hidden="false" customHeight="true" outlineLevel="0" collapsed="false">
      <c r="A179" s="51" t="n">
        <v>37124</v>
      </c>
      <c r="B179" s="102" t="n">
        <v>-56708.2977888317</v>
      </c>
      <c r="C179" s="102" t="n">
        <v>11753106.2547302</v>
      </c>
      <c r="D179" s="102" t="n">
        <v>-10000000</v>
      </c>
      <c r="E179" s="102" t="n">
        <v>0</v>
      </c>
      <c r="F179" s="148" t="n">
        <v>1696397.95694139</v>
      </c>
      <c r="G179" s="148" t="n">
        <f aca="false">(C179-D179-E179)+H179+I179+J179+K179</f>
        <v>10794144.3238687</v>
      </c>
      <c r="H179" s="148" t="n">
        <v>0</v>
      </c>
      <c r="I179" s="148" t="n">
        <f aca="false">VLOOKUP(A179,'CS Worksheet'!$A$804:$E$1051,4,FALSE())</f>
        <v>-10958961.9308615</v>
      </c>
      <c r="J179" s="148" t="n">
        <v>0</v>
      </c>
      <c r="K179" s="148" t="n">
        <f aca="false">VLOOKUP(A179,'CS Worksheet'!$A$1052:$E$1281,4,FALSE())</f>
        <v>0</v>
      </c>
      <c r="N179" s="146" t="n">
        <v>37124</v>
      </c>
      <c r="O179" s="147" t="s">
        <v>37</v>
      </c>
      <c r="P179" s="149" t="n">
        <v>-48207886.0917432</v>
      </c>
      <c r="Q179" s="151" t="str">
        <f aca="false">IF((P179)&gt;(G180),"var exceeded"," ")</f>
        <v> </v>
      </c>
      <c r="R179" s="151" t="str">
        <f aca="false">IF((P179)&gt;(C180),"var exceeded"," ")</f>
        <v> </v>
      </c>
      <c r="Y179" s="146" t="n">
        <v>37123</v>
      </c>
      <c r="Z179" s="147" t="s">
        <v>37</v>
      </c>
      <c r="AA179" s="53" t="n">
        <v>-45469686.7170595</v>
      </c>
      <c r="AB179" s="53" t="n">
        <v>899669.51655044</v>
      </c>
      <c r="AC179" s="0" t="str">
        <f aca="false">IF((AA179)&gt;(AB180),"var exceeded"," ")</f>
        <v> </v>
      </c>
      <c r="AL179" s="146" t="n">
        <v>36929</v>
      </c>
      <c r="AM179" s="147" t="s">
        <v>37</v>
      </c>
      <c r="AN179" s="53" t="n">
        <v>-43894394.5191175</v>
      </c>
      <c r="AO179" s="53" t="n">
        <v>-89983414.2015493</v>
      </c>
    </row>
    <row r="180" customFormat="false" ht="12" hidden="false" customHeight="true" outlineLevel="0" collapsed="false">
      <c r="A180" s="51" t="n">
        <v>37125</v>
      </c>
      <c r="B180" s="102" t="n">
        <v>1930781.79170577</v>
      </c>
      <c r="C180" s="102" t="n">
        <v>7170277.62412079</v>
      </c>
      <c r="D180" s="102" t="n">
        <v>0</v>
      </c>
      <c r="E180" s="102" t="n">
        <v>0</v>
      </c>
      <c r="F180" s="148" t="n">
        <v>9101059.41582656</v>
      </c>
      <c r="G180" s="148" t="n">
        <f aca="false">(C180-D180-E180)+H180+I180+J180+K180</f>
        <v>12952954.7363231</v>
      </c>
      <c r="H180" s="148" t="n">
        <v>0</v>
      </c>
      <c r="I180" s="148" t="n">
        <f aca="false">VLOOKUP(A180,'CS Worksheet'!$A$804:$E$1051,4,FALSE())</f>
        <v>5782677.11220232</v>
      </c>
      <c r="J180" s="148" t="n">
        <v>0</v>
      </c>
      <c r="K180" s="148" t="n">
        <f aca="false">VLOOKUP(A180,'CS Worksheet'!$A$1052:$E$1281,4,FALSE())</f>
        <v>0</v>
      </c>
      <c r="N180" s="146" t="n">
        <v>37125</v>
      </c>
      <c r="O180" s="147" t="s">
        <v>37</v>
      </c>
      <c r="P180" s="149" t="n">
        <v>-45988521.5306087</v>
      </c>
      <c r="Q180" s="151" t="str">
        <f aca="false">IF((P180)&gt;(G181),"var exceeded"," ")</f>
        <v> </v>
      </c>
      <c r="R180" s="151" t="str">
        <f aca="false">IF((P180)&gt;(C181),"var exceeded"," ")</f>
        <v> </v>
      </c>
      <c r="Y180" s="146" t="n">
        <v>37124</v>
      </c>
      <c r="Z180" s="147" t="s">
        <v>37</v>
      </c>
      <c r="AA180" s="53" t="n">
        <v>-48207886.0917432</v>
      </c>
      <c r="AB180" s="53" t="n">
        <v>650301.369968619</v>
      </c>
      <c r="AC180" s="0" t="str">
        <f aca="false">IF((AA180)&gt;(AB181),"var exceeded"," ")</f>
        <v> </v>
      </c>
      <c r="AL180" s="146" t="n">
        <v>36930</v>
      </c>
      <c r="AM180" s="147" t="s">
        <v>37</v>
      </c>
      <c r="AN180" s="53" t="n">
        <v>-36567777.1371475</v>
      </c>
      <c r="AO180" s="53" t="n">
        <v>14158088.6532847</v>
      </c>
    </row>
    <row r="181" customFormat="false" ht="12" hidden="false" customHeight="true" outlineLevel="0" collapsed="false">
      <c r="A181" s="51" t="n">
        <v>37126</v>
      </c>
      <c r="B181" s="102" t="n">
        <v>-1595494.44321306</v>
      </c>
      <c r="C181" s="102" t="n">
        <v>-333316.16774009</v>
      </c>
      <c r="D181" s="102" t="n">
        <v>0</v>
      </c>
      <c r="E181" s="102" t="n">
        <v>0</v>
      </c>
      <c r="F181" s="148" t="n">
        <v>-1928810.61095315</v>
      </c>
      <c r="G181" s="148" t="n">
        <f aca="false">(C181-D181-E181)+H181+I181+J181+K181</f>
        <v>15588697.7204369</v>
      </c>
      <c r="H181" s="148" t="n">
        <v>0</v>
      </c>
      <c r="I181" s="148" t="n">
        <f aca="false">VLOOKUP(A181,'CS Worksheet'!$A$804:$E$1051,4,FALSE())</f>
        <v>15922013.888177</v>
      </c>
      <c r="J181" s="148" t="n">
        <v>0</v>
      </c>
      <c r="K181" s="148" t="n">
        <f aca="false">VLOOKUP(A181,'CS Worksheet'!$A$1052:$E$1281,4,FALSE())</f>
        <v>0</v>
      </c>
      <c r="N181" s="146" t="n">
        <v>37126</v>
      </c>
      <c r="O181" s="147" t="s">
        <v>37</v>
      </c>
      <c r="P181" s="149" t="n">
        <v>-46911921.1806188</v>
      </c>
      <c r="Q181" s="151" t="str">
        <f aca="false">IF((P181)&gt;(G182),"var exceeded"," ")</f>
        <v> </v>
      </c>
      <c r="R181" s="151" t="str">
        <f aca="false">IF((P181)&gt;(C182),"var exceeded"," ")</f>
        <v> </v>
      </c>
      <c r="Y181" s="146" t="n">
        <v>37125</v>
      </c>
      <c r="Z181" s="147" t="s">
        <v>37</v>
      </c>
      <c r="AA181" s="53" t="n">
        <v>-45988521.5306087</v>
      </c>
      <c r="AB181" s="53" t="n">
        <v>12891698.2712833</v>
      </c>
      <c r="AC181" s="0" t="str">
        <f aca="false">IF((AA181)&gt;(AB182),"var exceeded"," ")</f>
        <v> </v>
      </c>
      <c r="AL181" s="146" t="n">
        <v>36931</v>
      </c>
      <c r="AM181" s="147" t="s">
        <v>37</v>
      </c>
      <c r="AN181" s="53" t="n">
        <v>-36039483.7187413</v>
      </c>
      <c r="AO181" s="53" t="n">
        <v>6437889.66609844</v>
      </c>
    </row>
    <row r="182" customFormat="false" ht="12" hidden="false" customHeight="true" outlineLevel="0" collapsed="false">
      <c r="A182" s="51" t="n">
        <v>37127</v>
      </c>
      <c r="B182" s="102" t="n">
        <v>-393432.501904366</v>
      </c>
      <c r="C182" s="102" t="n">
        <v>18863547.425752</v>
      </c>
      <c r="D182" s="102" t="n">
        <v>0</v>
      </c>
      <c r="E182" s="102" t="n">
        <v>0</v>
      </c>
      <c r="F182" s="148" t="n">
        <v>18470114.9238476</v>
      </c>
      <c r="G182" s="148" t="n">
        <f aca="false">(C182-D182-E182)+H182+I182+J182+K182</f>
        <v>26142630.7147371</v>
      </c>
      <c r="H182" s="148" t="n">
        <v>0</v>
      </c>
      <c r="I182" s="148" t="n">
        <f aca="false">VLOOKUP(A182,'CS Worksheet'!$A$804:$E$1051,4,FALSE())</f>
        <v>7279083.28898516</v>
      </c>
      <c r="J182" s="148" t="n">
        <v>0</v>
      </c>
      <c r="K182" s="148" t="n">
        <f aca="false">VLOOKUP(A182,'CS Worksheet'!$A$1052:$E$1281,4,FALSE())</f>
        <v>0</v>
      </c>
      <c r="N182" s="146" t="n">
        <v>37127</v>
      </c>
      <c r="O182" s="147" t="s">
        <v>37</v>
      </c>
      <c r="P182" s="149" t="n">
        <v>-46063235.1177985</v>
      </c>
      <c r="Q182" s="151" t="str">
        <f aca="false">IF((P182)&gt;(G183),"var exceeded"," ")</f>
        <v> </v>
      </c>
      <c r="R182" s="151" t="str">
        <f aca="false">IF((P182)&gt;(C183),"var exceeded"," ")</f>
        <v> </v>
      </c>
      <c r="Y182" s="146" t="n">
        <v>37126</v>
      </c>
      <c r="Z182" s="147" t="s">
        <v>37</v>
      </c>
      <c r="AA182" s="53" t="n">
        <v>-46911921.1806188</v>
      </c>
      <c r="AB182" s="53" t="n">
        <v>15943407.5940563</v>
      </c>
      <c r="AC182" s="0" t="str">
        <f aca="false">IF((AA182)&gt;(AB183),"var exceeded"," ")</f>
        <v> </v>
      </c>
      <c r="AL182" s="146" t="n">
        <v>36934</v>
      </c>
      <c r="AM182" s="147" t="s">
        <v>37</v>
      </c>
      <c r="AN182" s="53" t="n">
        <v>-37989107.4374572</v>
      </c>
      <c r="AO182" s="53" t="n">
        <v>-7432164.93532983</v>
      </c>
    </row>
    <row r="183" customFormat="false" ht="12" hidden="false" customHeight="true" outlineLevel="0" collapsed="false">
      <c r="A183" s="51" t="n">
        <v>37130</v>
      </c>
      <c r="B183" s="102" t="n">
        <v>2434250.45950872</v>
      </c>
      <c r="C183" s="102" t="n">
        <v>22870992.0876072</v>
      </c>
      <c r="D183" s="102" t="n">
        <v>0</v>
      </c>
      <c r="E183" s="102" t="n">
        <v>0</v>
      </c>
      <c r="F183" s="148" t="n">
        <v>25305242.5471159</v>
      </c>
      <c r="G183" s="148" t="n">
        <f aca="false">(C183-D183-E183)+H183+I183+J183+K183</f>
        <v>38177333.6446218</v>
      </c>
      <c r="H183" s="148" t="n">
        <v>0</v>
      </c>
      <c r="I183" s="148" t="n">
        <f aca="false">VLOOKUP(A183,'CS Worksheet'!$A$804:$E$1051,4,FALSE())</f>
        <v>15306341.5570146</v>
      </c>
      <c r="J183" s="148" t="n">
        <v>0</v>
      </c>
      <c r="K183" s="148" t="n">
        <f aca="false">VLOOKUP(A183,'CS Worksheet'!$A$1052:$E$1281,4,FALSE())</f>
        <v>0</v>
      </c>
      <c r="N183" s="146" t="n">
        <v>37130</v>
      </c>
      <c r="O183" s="147" t="s">
        <v>37</v>
      </c>
      <c r="P183" s="149" t="n">
        <v>-44088491.9758458</v>
      </c>
      <c r="Q183" s="151" t="str">
        <f aca="false">IF((P183)&gt;(G184),"var exceeded"," ")</f>
        <v> </v>
      </c>
      <c r="R183" s="151" t="str">
        <f aca="false">IF((P183)&gt;(C184),"var exceeded"," ")</f>
        <v> </v>
      </c>
      <c r="Y183" s="146" t="n">
        <v>37127</v>
      </c>
      <c r="Z183" s="147" t="s">
        <v>37</v>
      </c>
      <c r="AA183" s="53" t="n">
        <v>-46063235.1177985</v>
      </c>
      <c r="AB183" s="53" t="n">
        <v>27570611.4155009</v>
      </c>
      <c r="AC183" s="0" t="str">
        <f aca="false">IF((AA183)&gt;(AB184),"var exceeded"," ")</f>
        <v> </v>
      </c>
      <c r="AL183" s="146" t="n">
        <v>36935</v>
      </c>
      <c r="AM183" s="147" t="s">
        <v>37</v>
      </c>
      <c r="AN183" s="53" t="n">
        <v>-36212048.8180058</v>
      </c>
      <c r="AO183" s="53" t="n">
        <v>10329344.2793245</v>
      </c>
    </row>
    <row r="184" customFormat="false" ht="12" hidden="false" customHeight="true" outlineLevel="0" collapsed="false">
      <c r="A184" s="51" t="n">
        <v>37131</v>
      </c>
      <c r="B184" s="102" t="n">
        <v>1886276.10084068</v>
      </c>
      <c r="C184" s="102" t="n">
        <v>9015939.60498726</v>
      </c>
      <c r="D184" s="102" t="n">
        <v>0</v>
      </c>
      <c r="E184" s="102" t="n">
        <v>0</v>
      </c>
      <c r="F184" s="148" t="n">
        <v>10902215.7058279</v>
      </c>
      <c r="G184" s="148" t="n">
        <f aca="false">(C184-D184-E184)+H184+I184+J184+K184</f>
        <v>31358240.7397668</v>
      </c>
      <c r="H184" s="148" t="n">
        <v>0</v>
      </c>
      <c r="I184" s="148" t="n">
        <f aca="false">VLOOKUP(A184,'CS Worksheet'!$A$804:$E$1051,4,FALSE())</f>
        <v>22342301.1347795</v>
      </c>
      <c r="J184" s="148" t="n">
        <v>0</v>
      </c>
      <c r="K184" s="148" t="n">
        <f aca="false">VLOOKUP(A184,'CS Worksheet'!$A$1052:$E$1281,4,FALSE())</f>
        <v>0</v>
      </c>
      <c r="N184" s="146" t="n">
        <v>37131</v>
      </c>
      <c r="O184" s="147" t="s">
        <v>37</v>
      </c>
      <c r="P184" s="149" t="n">
        <v>-44444879.154637</v>
      </c>
      <c r="Q184" s="151" t="str">
        <f aca="false">IF((P184)&gt;(G185),"var exceeded"," ")</f>
        <v> </v>
      </c>
      <c r="R184" s="151" t="str">
        <f aca="false">IF((P184)&gt;(C185),"var exceeded"," ")</f>
        <v> </v>
      </c>
      <c r="Y184" s="146" t="n">
        <v>37130</v>
      </c>
      <c r="Z184" s="147" t="s">
        <v>37</v>
      </c>
      <c r="AA184" s="53" t="n">
        <v>-44088491.9758458</v>
      </c>
      <c r="AB184" s="53" t="n">
        <v>39321837.7317428</v>
      </c>
      <c r="AC184" s="0" t="str">
        <f aca="false">IF((AA184)&gt;(AB185),"var exceeded"," ")</f>
        <v> </v>
      </c>
      <c r="AL184" s="146" t="n">
        <v>36936</v>
      </c>
      <c r="AM184" s="147" t="s">
        <v>37</v>
      </c>
      <c r="AN184" s="53" t="n">
        <v>-35488980.6035161</v>
      </c>
      <c r="AO184" s="53" t="n">
        <v>11215320.3738264</v>
      </c>
    </row>
    <row r="185" customFormat="false" ht="12" hidden="false" customHeight="true" outlineLevel="0" collapsed="false">
      <c r="A185" s="51" t="n">
        <v>37132</v>
      </c>
      <c r="B185" s="102" t="n">
        <v>13586104.9883253</v>
      </c>
      <c r="C185" s="102" t="n">
        <v>39027245.0030562</v>
      </c>
      <c r="D185" s="102" t="n">
        <v>0</v>
      </c>
      <c r="E185" s="102" t="n">
        <v>0</v>
      </c>
      <c r="F185" s="148" t="n">
        <v>52613349.9913815</v>
      </c>
      <c r="G185" s="148" t="n">
        <f aca="false">(C185-D185-E185)+H185+I185+J185+K185</f>
        <v>78416232.8377536</v>
      </c>
      <c r="H185" s="148" t="n">
        <v>0</v>
      </c>
      <c r="I185" s="148" t="n">
        <f aca="false">VLOOKUP(A185,'CS Worksheet'!$A$804:$E$1051,4,FALSE())</f>
        <v>39388987.8346974</v>
      </c>
      <c r="J185" s="148" t="n">
        <v>0</v>
      </c>
      <c r="K185" s="148" t="n">
        <f aca="false">VLOOKUP(A185,'CS Worksheet'!$A$1052:$E$1281,4,FALSE())</f>
        <v>0</v>
      </c>
      <c r="N185" s="146" t="n">
        <v>37132</v>
      </c>
      <c r="O185" s="147" t="s">
        <v>37</v>
      </c>
      <c r="P185" s="149" t="n">
        <v>-33855178.4956425</v>
      </c>
      <c r="Q185" s="151" t="str">
        <f aca="false">IF((P185)&gt;(G186),"var exceeded"," ")</f>
        <v> </v>
      </c>
      <c r="R185" s="151" t="str">
        <f aca="false">IF((P185)&gt;(C186),"var exceeded"," ")</f>
        <v> </v>
      </c>
      <c r="Y185" s="146" t="n">
        <v>37131</v>
      </c>
      <c r="Z185" s="147" t="s">
        <v>37</v>
      </c>
      <c r="AA185" s="53" t="n">
        <v>-44444879.154637</v>
      </c>
      <c r="AB185" s="53" t="n">
        <v>34971443.2547674</v>
      </c>
      <c r="AC185" s="0" t="str">
        <f aca="false">IF((AA185)&gt;(AB186),"var exceeded"," ")</f>
        <v> </v>
      </c>
      <c r="AL185" s="146" t="n">
        <v>36937</v>
      </c>
      <c r="AM185" s="147" t="s">
        <v>37</v>
      </c>
      <c r="AN185" s="53" t="n">
        <v>-27892811.7563883</v>
      </c>
      <c r="AO185" s="53" t="n">
        <v>-9132139.6340971</v>
      </c>
    </row>
    <row r="186" customFormat="false" ht="12" hidden="false" customHeight="true" outlineLevel="0" collapsed="false">
      <c r="A186" s="51" t="n">
        <v>37133</v>
      </c>
      <c r="B186" s="102" t="n">
        <v>-3269599.07172156</v>
      </c>
      <c r="C186" s="102" t="n">
        <v>476002.333278025</v>
      </c>
      <c r="D186" s="102" t="n">
        <v>0</v>
      </c>
      <c r="E186" s="102" t="n">
        <v>0</v>
      </c>
      <c r="F186" s="148" t="n">
        <v>-2793596.73844354</v>
      </c>
      <c r="G186" s="148" t="n">
        <f aca="false">(C186-D186-E186)+H186+I186+J186+K186</f>
        <v>-13435529.1951022</v>
      </c>
      <c r="H186" s="148" t="n">
        <v>0</v>
      </c>
      <c r="I186" s="148" t="n">
        <f aca="false">VLOOKUP(A186,'CS Worksheet'!$A$804:$E$1051,4,FALSE())</f>
        <v>-13911531.5283802</v>
      </c>
      <c r="J186" s="148" t="n">
        <v>0</v>
      </c>
      <c r="K186" s="148" t="n">
        <f aca="false">VLOOKUP(A186,'CS Worksheet'!$A$1052:$E$1281,4,FALSE())</f>
        <v>0</v>
      </c>
      <c r="N186" s="146" t="n">
        <v>37133</v>
      </c>
      <c r="O186" s="147" t="s">
        <v>37</v>
      </c>
      <c r="P186" s="149" t="n">
        <v>-35753897.73697</v>
      </c>
      <c r="Q186" s="151" t="str">
        <f aca="false">IF((P186)&gt;(G187),"var exceeded"," ")</f>
        <v> </v>
      </c>
      <c r="R186" s="151" t="str">
        <f aca="false">IF((P186)&gt;(C187),"var exceeded"," ")</f>
        <v> </v>
      </c>
      <c r="Y186" s="146" t="n">
        <v>37132</v>
      </c>
      <c r="Z186" s="147" t="s">
        <v>37</v>
      </c>
      <c r="AA186" s="53" t="n">
        <v>-33855178.4956425</v>
      </c>
      <c r="AB186" s="53" t="n">
        <v>54901199.9549369</v>
      </c>
      <c r="AC186" s="0" t="str">
        <f aca="false">IF((AA186)&gt;(AB187),"var exceeded"," ")</f>
        <v> </v>
      </c>
      <c r="AL186" s="146" t="n">
        <v>36938</v>
      </c>
      <c r="AM186" s="147" t="s">
        <v>37</v>
      </c>
      <c r="AN186" s="53" t="n">
        <v>-32054034.5311902</v>
      </c>
      <c r="AO186" s="53" t="n">
        <v>5235892.66900972</v>
      </c>
    </row>
    <row r="187" customFormat="false" ht="12" hidden="false" customHeight="true" outlineLevel="0" collapsed="false">
      <c r="A187" s="51" t="n">
        <v>37134</v>
      </c>
      <c r="B187" s="102" t="n">
        <v>4930693.52037237</v>
      </c>
      <c r="C187" s="102" t="n">
        <v>-1913988.12358107</v>
      </c>
      <c r="D187" s="102" t="n">
        <v>0</v>
      </c>
      <c r="E187" s="102" t="n">
        <v>-1360535.66077892</v>
      </c>
      <c r="F187" s="148" t="n">
        <v>1656169.73601238</v>
      </c>
      <c r="G187" s="148" t="n">
        <f aca="false">(C187-D187-E187)+H187+I187+J187+K187</f>
        <v>3320042.20219732</v>
      </c>
      <c r="H187" s="148" t="n">
        <v>0</v>
      </c>
      <c r="I187" s="148" t="n">
        <f aca="false">VLOOKUP(A187,'CS Worksheet'!$A$804:$E$1051,4,FALSE())</f>
        <v>3873494.66499947</v>
      </c>
      <c r="J187" s="148" t="n">
        <v>0</v>
      </c>
      <c r="K187" s="148" t="n">
        <f aca="false">VLOOKUP(A187,'CS Worksheet'!$A$1052:$E$1281,4,FALSE())</f>
        <v>0</v>
      </c>
      <c r="N187" s="146" t="n">
        <v>37134</v>
      </c>
      <c r="O187" s="147" t="s">
        <v>37</v>
      </c>
      <c r="P187" s="149" t="n">
        <v>-35468114.4567671</v>
      </c>
      <c r="Q187" s="151" t="str">
        <f aca="false">IF((P187)&gt;(G188),"var exceeded"," ")</f>
        <v> </v>
      </c>
      <c r="R187" s="151" t="str">
        <f aca="false">IF((P187)&gt;(C188),"var exceeded"," ")</f>
        <v> </v>
      </c>
      <c r="Y187" s="146" t="n">
        <v>37133</v>
      </c>
      <c r="Z187" s="147" t="s">
        <v>37</v>
      </c>
      <c r="AA187" s="53" t="n">
        <v>-35753897.73697</v>
      </c>
      <c r="AB187" s="53" t="n">
        <v>-13173309.9845781</v>
      </c>
      <c r="AC187" s="0" t="str">
        <f aca="false">IF((AA187)&gt;(AB188),"var exceeded"," ")</f>
        <v> </v>
      </c>
      <c r="AL187" s="146" t="n">
        <v>36941</v>
      </c>
      <c r="AM187" s="147" t="s">
        <v>37</v>
      </c>
      <c r="AN187" s="53" t="n">
        <v>0</v>
      </c>
      <c r="AO187" s="53" t="n">
        <v>0</v>
      </c>
    </row>
    <row r="188" customFormat="false" ht="12" hidden="false" customHeight="true" outlineLevel="0" collapsed="false">
      <c r="A188" s="51" t="n">
        <v>37138</v>
      </c>
      <c r="B188" s="102" t="n">
        <v>-2920343.73039738</v>
      </c>
      <c r="C188" s="102" t="n">
        <v>4889434.12442114</v>
      </c>
      <c r="D188" s="102" t="n">
        <v>0</v>
      </c>
      <c r="E188" s="102" t="n">
        <v>0</v>
      </c>
      <c r="F188" s="148" t="n">
        <v>1969090.39402376</v>
      </c>
      <c r="G188" s="148" t="n">
        <f aca="false">(C188-D188-E188)+H188+I188+J188+K188</f>
        <v>7542147.94248622</v>
      </c>
      <c r="H188" s="148" t="n">
        <v>0</v>
      </c>
      <c r="I188" s="148" t="n">
        <f aca="false">VLOOKUP(A188,'CS Worksheet'!$A$804:$E$1051,4,FALSE())</f>
        <v>2652713.81806508</v>
      </c>
      <c r="J188" s="148" t="n">
        <v>0</v>
      </c>
      <c r="K188" s="148" t="n">
        <f aca="false">VLOOKUP(A188,'CS Worksheet'!$A$1052:$E$1281,4,FALSE())</f>
        <v>0</v>
      </c>
      <c r="N188" s="146" t="n">
        <v>37138</v>
      </c>
      <c r="O188" s="147" t="s">
        <v>37</v>
      </c>
      <c r="P188" s="149" t="n">
        <v>-37107579.6905109</v>
      </c>
      <c r="Q188" s="151" t="str">
        <f aca="false">IF((P188)&gt;(G189),"var exceeded"," ")</f>
        <v> </v>
      </c>
      <c r="R188" s="151" t="str">
        <f aca="false">IF((P188)&gt;(C189),"var exceeded"," ")</f>
        <v> </v>
      </c>
      <c r="Y188" s="146" t="n">
        <v>37134</v>
      </c>
      <c r="Z188" s="147" t="s">
        <v>37</v>
      </c>
      <c r="AA188" s="53" t="n">
        <v>-35468114.4567671</v>
      </c>
      <c r="AB188" s="53" t="n">
        <v>2838799.60485751</v>
      </c>
      <c r="AC188" s="0" t="str">
        <f aca="false">IF((AA188)&gt;(AB189),"var exceeded"," ")</f>
        <v> </v>
      </c>
      <c r="AL188" s="146" t="n">
        <v>36942</v>
      </c>
      <c r="AM188" s="147" t="s">
        <v>37</v>
      </c>
      <c r="AN188" s="53" t="n">
        <v>-32699563.7691772</v>
      </c>
      <c r="AO188" s="53" t="n">
        <v>-20479746.9341494</v>
      </c>
    </row>
    <row r="189" customFormat="false" ht="12" hidden="false" customHeight="true" outlineLevel="0" collapsed="false">
      <c r="A189" s="51" t="n">
        <v>37139</v>
      </c>
      <c r="B189" s="102" t="n">
        <v>-1201243.98325017</v>
      </c>
      <c r="C189" s="102" t="n">
        <v>-413890.799298944</v>
      </c>
      <c r="D189" s="102" t="n">
        <v>0</v>
      </c>
      <c r="E189" s="102" t="n">
        <v>0</v>
      </c>
      <c r="F189" s="148" t="n">
        <v>-1615134.78254912</v>
      </c>
      <c r="G189" s="148" t="n">
        <f aca="false">(C189-D189-E189)+H189+I189+J189+K189</f>
        <v>-7709237.12573369</v>
      </c>
      <c r="H189" s="148" t="n">
        <v>0</v>
      </c>
      <c r="I189" s="148" t="n">
        <f aca="false">VLOOKUP(A189,'CS Worksheet'!$A$804:$E$1051,4,FALSE())</f>
        <v>-7295346.32643475</v>
      </c>
      <c r="J189" s="148" t="n">
        <v>0</v>
      </c>
      <c r="K189" s="148" t="n">
        <f aca="false">VLOOKUP(A189,'CS Worksheet'!$A$1052:$E$1281,4,FALSE())</f>
        <v>0</v>
      </c>
      <c r="N189" s="146" t="n">
        <v>37139</v>
      </c>
      <c r="O189" s="147" t="s">
        <v>37</v>
      </c>
      <c r="P189" s="149" t="n">
        <v>-38441612.1339799</v>
      </c>
      <c r="Q189" s="151" t="str">
        <f aca="false">IF((P189)&gt;(G190),"var exceeded"," ")</f>
        <v> </v>
      </c>
      <c r="R189" s="151" t="str">
        <f aca="false">IF((P189)&gt;(C190),"var exceeded"," ")</f>
        <v> </v>
      </c>
      <c r="Y189" s="146" t="n">
        <v>37138</v>
      </c>
      <c r="Z189" s="147" t="s">
        <v>37</v>
      </c>
      <c r="AA189" s="53" t="n">
        <v>-37107579.6905109</v>
      </c>
      <c r="AB189" s="53" t="n">
        <v>4653936.13444208</v>
      </c>
      <c r="AC189" s="0" t="str">
        <f aca="false">IF((AA189)&gt;(AB190),"var exceeded"," ")</f>
        <v> </v>
      </c>
      <c r="AL189" s="146" t="n">
        <v>36943</v>
      </c>
      <c r="AM189" s="147" t="s">
        <v>37</v>
      </c>
      <c r="AN189" s="53" t="n">
        <v>-25647690.1705105</v>
      </c>
      <c r="AO189" s="53" t="n">
        <v>-6688990.10726113</v>
      </c>
    </row>
    <row r="190" customFormat="false" ht="12" hidden="false" customHeight="true" outlineLevel="0" collapsed="false">
      <c r="A190" s="51" t="n">
        <v>37140</v>
      </c>
      <c r="B190" s="102" t="n">
        <v>13171691.2633559</v>
      </c>
      <c r="C190" s="102" t="n">
        <v>-1116389.73550128</v>
      </c>
      <c r="D190" s="102" t="n">
        <v>0</v>
      </c>
      <c r="E190" s="102" t="n">
        <v>0</v>
      </c>
      <c r="F190" s="148" t="n">
        <v>12055301.5278546</v>
      </c>
      <c r="G190" s="148" t="n">
        <f aca="false">(C190-D190-E190)+H190+I190+J190+K190</f>
        <v>-8940935.46856081</v>
      </c>
      <c r="H190" s="148" t="n">
        <v>0</v>
      </c>
      <c r="I190" s="148" t="n">
        <f aca="false">VLOOKUP(A190,'CS Worksheet'!$A$804:$E$1051,4,FALSE())</f>
        <v>-7824545.73305953</v>
      </c>
      <c r="J190" s="148" t="n">
        <v>0</v>
      </c>
      <c r="K190" s="148" t="n">
        <f aca="false">VLOOKUP(A190,'CS Worksheet'!$A$1052:$E$1281,4,FALSE())</f>
        <v>0</v>
      </c>
      <c r="N190" s="146" t="n">
        <v>37140</v>
      </c>
      <c r="O190" s="147" t="s">
        <v>37</v>
      </c>
      <c r="P190" s="149" t="n">
        <v>-41120826.7385807</v>
      </c>
      <c r="Q190" s="151" t="str">
        <f aca="false">IF((P190)&gt;(G191),"var exceeded"," ")</f>
        <v> </v>
      </c>
      <c r="R190" s="151" t="str">
        <f aca="false">IF((P190)&gt;(C191),"var exceeded"," ")</f>
        <v> </v>
      </c>
      <c r="Y190" s="146" t="n">
        <v>37139</v>
      </c>
      <c r="Z190" s="147" t="s">
        <v>37</v>
      </c>
      <c r="AA190" s="53" t="n">
        <v>-38441612.1339799</v>
      </c>
      <c r="AB190" s="53" t="n">
        <v>-8480076.57829954</v>
      </c>
      <c r="AC190" s="0" t="str">
        <f aca="false">IF((AA190)&gt;(AB191),"var exceeded"," ")</f>
        <v> </v>
      </c>
      <c r="AL190" s="146" t="n">
        <v>36944</v>
      </c>
      <c r="AM190" s="147" t="s">
        <v>37</v>
      </c>
      <c r="AN190" s="53" t="n">
        <v>-28397400.920978</v>
      </c>
      <c r="AO190" s="53" t="n">
        <v>-12054281.0687616</v>
      </c>
    </row>
    <row r="191" customFormat="false" ht="12" hidden="false" customHeight="true" outlineLevel="0" collapsed="false">
      <c r="A191" s="51" t="n">
        <v>37141</v>
      </c>
      <c r="B191" s="102" t="n">
        <v>-1955582.08423886</v>
      </c>
      <c r="C191" s="102" t="n">
        <v>3722813.78712044</v>
      </c>
      <c r="D191" s="102" t="n">
        <v>0</v>
      </c>
      <c r="E191" s="102" t="n">
        <v>0</v>
      </c>
      <c r="F191" s="148" t="n">
        <v>1767231.70288159</v>
      </c>
      <c r="G191" s="148" t="n">
        <f aca="false">(C191-D191-E191)+H191+I191+J191+K191</f>
        <v>-252915.087482715</v>
      </c>
      <c r="H191" s="148" t="n">
        <v>0</v>
      </c>
      <c r="I191" s="148" t="n">
        <f aca="false">VLOOKUP(A191,'CS Worksheet'!$A$804:$E$1051,4,FALSE())</f>
        <v>-3975728.87460316</v>
      </c>
      <c r="J191" s="148" t="n">
        <v>0</v>
      </c>
      <c r="K191" s="148" t="n">
        <f aca="false">VLOOKUP(A191,'CS Worksheet'!$A$1052:$E$1281,4,FALSE())</f>
        <v>0</v>
      </c>
      <c r="N191" s="146" t="n">
        <v>37141</v>
      </c>
      <c r="O191" s="147" t="s">
        <v>37</v>
      </c>
      <c r="P191" s="149" t="n">
        <v>-43500452.7232885</v>
      </c>
      <c r="Q191" s="151" t="str">
        <f aca="false">IF((P191)&gt;(G192),"var exceeded"," ")</f>
        <v> </v>
      </c>
      <c r="R191" s="151" t="str">
        <f aca="false">IF((P191)&gt;(C192),"var exceeded"," ")</f>
        <v> </v>
      </c>
      <c r="Y191" s="146" t="n">
        <v>37140</v>
      </c>
      <c r="Z191" s="147" t="s">
        <v>37</v>
      </c>
      <c r="AA191" s="53" t="n">
        <v>-41120826.7385807</v>
      </c>
      <c r="AB191" s="53" t="n">
        <v>-6529385.55472701</v>
      </c>
      <c r="AC191" s="0" t="str">
        <f aca="false">IF((AA191)&gt;(AB192),"var exceeded"," ")</f>
        <v> </v>
      </c>
      <c r="AL191" s="146" t="n">
        <v>36945</v>
      </c>
      <c r="AM191" s="147" t="s">
        <v>37</v>
      </c>
      <c r="AN191" s="53" t="n">
        <v>-27875399.5636796</v>
      </c>
      <c r="AO191" s="53" t="n">
        <v>5476651.43971576</v>
      </c>
    </row>
    <row r="192" customFormat="false" ht="12" hidden="false" customHeight="true" outlineLevel="0" collapsed="false">
      <c r="A192" s="51" t="n">
        <v>37144</v>
      </c>
      <c r="B192" s="102" t="n">
        <v>-1219623.6821984</v>
      </c>
      <c r="C192" s="102" t="n">
        <v>5291072.5680478</v>
      </c>
      <c r="D192" s="102" t="n">
        <v>0</v>
      </c>
      <c r="E192" s="102" t="n">
        <v>12196.8</v>
      </c>
      <c r="F192" s="148" t="n">
        <v>4083645.68584941</v>
      </c>
      <c r="G192" s="148" t="n">
        <f aca="false">(C192-D192-E192)+H192+I192+J192+K192</f>
        <v>7862602.06631283</v>
      </c>
      <c r="H192" s="148" t="n">
        <v>0</v>
      </c>
      <c r="I192" s="148" t="n">
        <f aca="false">VLOOKUP(A192,'CS Worksheet'!$A$804:$E$1051,4,FALSE())</f>
        <v>2583726.29826503</v>
      </c>
      <c r="J192" s="148" t="n">
        <v>0</v>
      </c>
      <c r="K192" s="148" t="n">
        <f aca="false">VLOOKUP(A192,'CS Worksheet'!$A$1052:$E$1281,4,FALSE())</f>
        <v>0</v>
      </c>
      <c r="N192" s="146" t="n">
        <v>37144</v>
      </c>
      <c r="O192" s="147" t="s">
        <v>37</v>
      </c>
      <c r="P192" s="149" t="n">
        <v>-44552141.8662545</v>
      </c>
      <c r="Q192" s="151" t="str">
        <f aca="false">IF((P192)&gt;(G193),"var exceeded"," ")</f>
        <v> </v>
      </c>
      <c r="R192" s="151" t="str">
        <f aca="false">IF((P192)&gt;(C193),"var exceeded"," ")</f>
        <v> </v>
      </c>
      <c r="Y192" s="146" t="n">
        <v>37141</v>
      </c>
      <c r="Z192" s="147" t="s">
        <v>37</v>
      </c>
      <c r="AA192" s="53" t="n">
        <v>-43500452.7232885</v>
      </c>
      <c r="AB192" s="53" t="n">
        <v>-478380.304097168</v>
      </c>
      <c r="AC192" s="0" t="str">
        <f aca="false">IF((AA192)&gt;(AB193),"var exceeded"," ")</f>
        <v> </v>
      </c>
      <c r="AL192" s="146" t="n">
        <v>36948</v>
      </c>
      <c r="AM192" s="147" t="s">
        <v>37</v>
      </c>
      <c r="AN192" s="53" t="n">
        <v>-27692581.3556031</v>
      </c>
      <c r="AO192" s="53" t="n">
        <v>-10573846.8282568</v>
      </c>
    </row>
    <row r="193" customFormat="false" ht="12" hidden="false" customHeight="true" outlineLevel="0" collapsed="false">
      <c r="A193" s="51" t="n">
        <v>37145</v>
      </c>
      <c r="B193" s="102" t="n">
        <v>0</v>
      </c>
      <c r="C193" s="102" t="n">
        <v>0</v>
      </c>
      <c r="D193" s="102" t="n">
        <v>0</v>
      </c>
      <c r="E193" s="102" t="n">
        <v>0</v>
      </c>
      <c r="F193" s="148" t="n">
        <v>0</v>
      </c>
      <c r="G193" s="148" t="n">
        <f aca="false">(C193-D193-E193)+H193+I193+J193+K193</f>
        <v>0</v>
      </c>
      <c r="H193" s="148" t="n">
        <v>0</v>
      </c>
      <c r="I193" s="148" t="n">
        <f aca="false">VLOOKUP(A193,'CS Worksheet'!$A$804:$E$1051,4,FALSE())</f>
        <v>0</v>
      </c>
      <c r="J193" s="148" t="n">
        <v>0</v>
      </c>
      <c r="K193" s="148" t="n">
        <f aca="false">VLOOKUP(A193,'CS Worksheet'!$A$1052:$E$1281,4,FALSE())</f>
        <v>0</v>
      </c>
      <c r="N193" s="146"/>
      <c r="O193" s="147"/>
      <c r="P193" s="149"/>
      <c r="Q193" s="151"/>
      <c r="Y193" s="146" t="n">
        <v>37144</v>
      </c>
      <c r="Z193" s="147" t="s">
        <v>37</v>
      </c>
      <c r="AA193" s="53" t="n">
        <v>-44552141.8662545</v>
      </c>
      <c r="AB193" s="53" t="n">
        <v>7250771.50839934</v>
      </c>
      <c r="AC193" s="0" t="str">
        <f aca="false">IF((AA193)&gt;(AB194),"var exceeded"," ")</f>
        <v> </v>
      </c>
      <c r="AL193" s="146" t="n">
        <v>36949</v>
      </c>
      <c r="AM193" s="147" t="s">
        <v>37</v>
      </c>
      <c r="AN193" s="53" t="n">
        <v>-29507879.944138</v>
      </c>
      <c r="AO193" s="53" t="n">
        <v>4088782.32222987</v>
      </c>
    </row>
    <row r="194" customFormat="false" ht="12" hidden="false" customHeight="true" outlineLevel="0" collapsed="false">
      <c r="A194" s="51" t="n">
        <v>37146</v>
      </c>
      <c r="B194" s="102" t="n">
        <v>-510575.666348144</v>
      </c>
      <c r="C194" s="102" t="n">
        <v>-21561748.4642971</v>
      </c>
      <c r="D194" s="102" t="n">
        <v>0</v>
      </c>
      <c r="E194" s="102" t="n">
        <v>0</v>
      </c>
      <c r="F194" s="148" t="n">
        <v>-22072324.1306453</v>
      </c>
      <c r="G194" s="148" t="n">
        <f aca="false">(C194-D194-E194)+H194+I194+J194+K194</f>
        <v>-25188915.9228503</v>
      </c>
      <c r="H194" s="148" t="n">
        <v>0</v>
      </c>
      <c r="I194" s="148" t="n">
        <f aca="false">VLOOKUP(A194,'CS Worksheet'!$A$804:$E$1051,4,FALSE())</f>
        <v>-3627167.4585532</v>
      </c>
      <c r="J194" s="148" t="n">
        <v>0</v>
      </c>
      <c r="K194" s="148" t="n">
        <f aca="false">VLOOKUP(A194,'CS Worksheet'!$A$1052:$E$1281,4,FALSE())</f>
        <v>0</v>
      </c>
      <c r="N194" s="146" t="n">
        <v>37146</v>
      </c>
      <c r="O194" s="147" t="s">
        <v>37</v>
      </c>
      <c r="P194" s="149" t="n">
        <v>-37101070.0327583</v>
      </c>
      <c r="Q194" s="151" t="str">
        <f aca="false">IF((P194)&gt;(G195),"var exceeded"," ")</f>
        <v> </v>
      </c>
      <c r="R194" s="0" t="str">
        <f aca="false">IF((P194)&gt;(C195),"var exceeded"," ")</f>
        <v> </v>
      </c>
      <c r="Y194" s="146" t="n">
        <v>37146</v>
      </c>
      <c r="Z194" s="147" t="s">
        <v>37</v>
      </c>
      <c r="AA194" s="53" t="n">
        <v>-37101070.0327583</v>
      </c>
      <c r="AB194" s="53" t="n">
        <v>-25532714.3501594</v>
      </c>
      <c r="AC194" s="0" t="str">
        <f aca="false">IF((AA194)&gt;(AB195),"var exceeded"," ")</f>
        <v> </v>
      </c>
      <c r="AL194" s="146" t="n">
        <v>36950</v>
      </c>
      <c r="AM194" s="147" t="s">
        <v>37</v>
      </c>
      <c r="AN194" s="53" t="n">
        <v>-32777979.5537843</v>
      </c>
      <c r="AO194" s="53" t="n">
        <v>-2327208.42550895</v>
      </c>
    </row>
    <row r="195" customFormat="false" ht="12" hidden="false" customHeight="true" outlineLevel="0" collapsed="false">
      <c r="A195" s="51" t="n">
        <v>37147</v>
      </c>
      <c r="B195" s="102" t="n">
        <v>3224841.61987019</v>
      </c>
      <c r="C195" s="102" t="n">
        <v>-14188188.0710523</v>
      </c>
      <c r="D195" s="102" t="n">
        <v>0</v>
      </c>
      <c r="E195" s="102" t="n">
        <v>0</v>
      </c>
      <c r="F195" s="148" t="n">
        <v>-10963346.4511821</v>
      </c>
      <c r="G195" s="148" t="n">
        <f aca="false">(C195-D195-E195)+H195+I195+J195+K195</f>
        <v>-25267120.5380204</v>
      </c>
      <c r="H195" s="148" t="n">
        <v>0</v>
      </c>
      <c r="I195" s="148" t="n">
        <f aca="false">VLOOKUP(A195,'CS Worksheet'!$A$804:$E$1051,4,FALSE())</f>
        <v>-11078932.4669681</v>
      </c>
      <c r="J195" s="148" t="n">
        <v>0</v>
      </c>
      <c r="K195" s="148" t="n">
        <f aca="false">VLOOKUP(A195,'CS Worksheet'!$A$1052:$E$1281,4,FALSE())</f>
        <v>0</v>
      </c>
      <c r="N195" s="146" t="n">
        <v>37147</v>
      </c>
      <c r="O195" s="147" t="s">
        <v>37</v>
      </c>
      <c r="P195" s="149" t="n">
        <v>-36085660.5637141</v>
      </c>
      <c r="Q195" s="151" t="str">
        <f aca="false">IF((P195)&gt;(G196),"var exceeded"," ")</f>
        <v> </v>
      </c>
      <c r="R195" s="0" t="str">
        <f aca="false">IF((P195)&gt;(C196),"var exceeded"," ")</f>
        <v> </v>
      </c>
      <c r="Y195" s="146" t="n">
        <v>37147</v>
      </c>
      <c r="Z195" s="147" t="s">
        <v>37</v>
      </c>
      <c r="AA195" s="53" t="n">
        <v>-36085660.5637141</v>
      </c>
      <c r="AB195" s="53" t="n">
        <v>-32006196.3440923</v>
      </c>
      <c r="AC195" s="0" t="str">
        <f aca="false">IF((AA195)&gt;(AB196),"var exceeded"," ")</f>
        <v>var exceeded</v>
      </c>
      <c r="AL195" s="146" t="n">
        <v>36951</v>
      </c>
      <c r="AM195" s="147" t="s">
        <v>37</v>
      </c>
      <c r="AN195" s="53" t="n">
        <v>-30922188.9561089</v>
      </c>
      <c r="AO195" s="53" t="n">
        <v>14373585.2646603</v>
      </c>
    </row>
    <row r="196" customFormat="false" ht="12" hidden="false" customHeight="true" outlineLevel="0" collapsed="false">
      <c r="A196" s="51" t="n">
        <v>37148</v>
      </c>
      <c r="B196" s="102" t="n">
        <v>5174660.69684922</v>
      </c>
      <c r="C196" s="102" t="n">
        <v>91964798.7594199</v>
      </c>
      <c r="D196" s="102" t="n">
        <v>0</v>
      </c>
      <c r="E196" s="102" t="n">
        <v>0</v>
      </c>
      <c r="F196" s="148" t="n">
        <v>97139459.4562692</v>
      </c>
      <c r="G196" s="148" t="n">
        <f aca="false">(C196-D196-E196)+H196+I196+J196+K196</f>
        <v>50045016.1062383</v>
      </c>
      <c r="H196" s="148" t="n">
        <v>0</v>
      </c>
      <c r="I196" s="148" t="n">
        <f aca="false">VLOOKUP(A196,'CS Worksheet'!$A$804:$E$1051,4,FALSE())</f>
        <v>-41919782.6531816</v>
      </c>
      <c r="J196" s="148" t="n">
        <v>0</v>
      </c>
      <c r="K196" s="148" t="n">
        <f aca="false">VLOOKUP(A196,'CS Worksheet'!$A$1052:$E$1281,4,FALSE())</f>
        <v>0</v>
      </c>
      <c r="N196" s="146" t="n">
        <v>37148</v>
      </c>
      <c r="O196" s="147" t="s">
        <v>37</v>
      </c>
      <c r="P196" s="149" t="n">
        <v>-36585921.9228677</v>
      </c>
      <c r="Q196" s="151" t="str">
        <f aca="false">IF((P196)&gt;(G197),"var exceeded"," ")</f>
        <v> </v>
      </c>
      <c r="R196" s="0" t="str">
        <f aca="false">IF((P196)&gt;(C197),"var exceeded"," ")</f>
        <v> </v>
      </c>
      <c r="Y196" s="146" t="n">
        <v>37148</v>
      </c>
      <c r="Z196" s="147" t="s">
        <v>37</v>
      </c>
      <c r="AA196" s="53" t="n">
        <v>-36585921.9228677</v>
      </c>
      <c r="AB196" s="53" t="n">
        <v>-43837623.1423675</v>
      </c>
      <c r="AC196" s="0" t="str">
        <f aca="false">IF((AA196)&gt;(AB197),"var exceeded"," ")</f>
        <v> </v>
      </c>
      <c r="AL196" s="146" t="n">
        <v>36952</v>
      </c>
      <c r="AM196" s="147" t="s">
        <v>37</v>
      </c>
      <c r="AN196" s="53" t="n">
        <v>-29256761.3860975</v>
      </c>
      <c r="AO196" s="53" t="n">
        <v>6154657.65293973</v>
      </c>
    </row>
    <row r="197" customFormat="false" ht="12" hidden="false" customHeight="true" outlineLevel="0" collapsed="false">
      <c r="A197" s="51" t="n">
        <v>37151</v>
      </c>
      <c r="B197" s="102" t="n">
        <v>-3093013.91288542</v>
      </c>
      <c r="C197" s="102" t="n">
        <v>-9981587.62904068</v>
      </c>
      <c r="D197" s="102" t="n">
        <v>0</v>
      </c>
      <c r="E197" s="102" t="n">
        <v>0</v>
      </c>
      <c r="F197" s="148" t="n">
        <v>-13074601.5419261</v>
      </c>
      <c r="G197" s="148" t="n">
        <f aca="false">(C197-D197-E197)+H197+I197+J197+K197</f>
        <v>-1074632.18433491</v>
      </c>
      <c r="H197" s="148" t="n">
        <v>0</v>
      </c>
      <c r="I197" s="148" t="n">
        <f aca="false">VLOOKUP(A197,'CS Worksheet'!$A$804:$E$1051,4,FALSE())</f>
        <v>8906955.44470577</v>
      </c>
      <c r="J197" s="148" t="n">
        <v>0</v>
      </c>
      <c r="K197" s="148" t="n">
        <f aca="false">VLOOKUP(A197,'CS Worksheet'!$A$1052:$E$1281,4,FALSE())</f>
        <v>0</v>
      </c>
      <c r="N197" s="146" t="n">
        <v>37151</v>
      </c>
      <c r="O197" s="147" t="s">
        <v>37</v>
      </c>
      <c r="P197" s="149" t="n">
        <v>-51097322.4702278</v>
      </c>
      <c r="Q197" s="151" t="str">
        <f aca="false">IF((P197)&gt;(G198),"var exceeded"," ")</f>
        <v> </v>
      </c>
      <c r="R197" s="0" t="str">
        <f aca="false">IF((P197)&gt;(C198),"var exceeded"," ")</f>
        <v> </v>
      </c>
      <c r="Y197" s="146" t="n">
        <v>37151</v>
      </c>
      <c r="Z197" s="147" t="s">
        <v>37</v>
      </c>
      <c r="AA197" s="53" t="n">
        <v>-51097322.4702278</v>
      </c>
      <c r="AB197" s="53" t="n">
        <v>6668498.72541887</v>
      </c>
      <c r="AC197" s="0" t="str">
        <f aca="false">IF((AA197)&gt;(AB198),"var exceeded"," ")</f>
        <v> </v>
      </c>
      <c r="AL197" s="146" t="n">
        <v>36955</v>
      </c>
      <c r="AM197" s="147" t="s">
        <v>37</v>
      </c>
      <c r="AN197" s="53" t="n">
        <v>-27023814.1377531</v>
      </c>
      <c r="AO197" s="53" t="n">
        <v>41718391.0887377</v>
      </c>
    </row>
    <row r="198" customFormat="false" ht="12" hidden="false" customHeight="true" outlineLevel="0" collapsed="false">
      <c r="A198" s="51" t="n">
        <v>37152</v>
      </c>
      <c r="B198" s="102" t="n">
        <v>2614418.21535699</v>
      </c>
      <c r="C198" s="102" t="n">
        <v>-6180880.56769704</v>
      </c>
      <c r="D198" s="102" t="n">
        <v>0</v>
      </c>
      <c r="E198" s="102" t="n">
        <v>0</v>
      </c>
      <c r="F198" s="148" t="n">
        <v>-3566462.35234005</v>
      </c>
      <c r="G198" s="148" t="n">
        <f aca="false">(C198-D198-E198)+H198+I198+J198+K198</f>
        <v>14649472.3049693</v>
      </c>
      <c r="H198" s="148" t="n">
        <v>0</v>
      </c>
      <c r="I198" s="148" t="n">
        <f aca="false">VLOOKUP(A198,'CS Worksheet'!$A$804:$E$1051,4,FALSE())</f>
        <v>20830352.8726663</v>
      </c>
      <c r="J198" s="148" t="n">
        <v>0</v>
      </c>
      <c r="K198" s="148" t="n">
        <f aca="false">VLOOKUP(A198,'CS Worksheet'!$A$1052:$E$1281,4,FALSE())</f>
        <v>0</v>
      </c>
      <c r="N198" s="146" t="n">
        <v>37152</v>
      </c>
      <c r="O198" s="147" t="s">
        <v>37</v>
      </c>
      <c r="P198" s="149" t="n">
        <v>-36257551.5015774</v>
      </c>
      <c r="Q198" s="151" t="str">
        <f aca="false">IF((P198)&gt;(G199),"var exceeded"," ")</f>
        <v> </v>
      </c>
      <c r="R198" s="0" t="str">
        <f aca="false">IF((P198)&gt;(C199),"var exceeded"," ")</f>
        <v> </v>
      </c>
      <c r="Y198" s="146" t="n">
        <v>37152</v>
      </c>
      <c r="Z198" s="147" t="s">
        <v>37</v>
      </c>
      <c r="AA198" s="53" t="n">
        <v>-36257551.5015774</v>
      </c>
      <c r="AB198" s="53" t="n">
        <v>13600239.9697388</v>
      </c>
      <c r="AC198" s="0" t="str">
        <f aca="false">IF((AA198)&gt;(AB199),"var exceeded"," ")</f>
        <v> </v>
      </c>
      <c r="AL198" s="146" t="n">
        <v>36956</v>
      </c>
      <c r="AM198" s="147" t="s">
        <v>37</v>
      </c>
      <c r="AN198" s="53" t="n">
        <v>-28299178.4706147</v>
      </c>
      <c r="AO198" s="53" t="n">
        <v>-2427459.49619028</v>
      </c>
    </row>
    <row r="199" customFormat="false" ht="12" hidden="false" customHeight="true" outlineLevel="0" collapsed="false">
      <c r="A199" s="51" t="n">
        <v>37153</v>
      </c>
      <c r="B199" s="102" t="n">
        <v>-1120077.09017882</v>
      </c>
      <c r="C199" s="102" t="n">
        <v>4121712.58312151</v>
      </c>
      <c r="D199" s="102" t="n">
        <v>0</v>
      </c>
      <c r="E199" s="102" t="n">
        <v>0</v>
      </c>
      <c r="F199" s="148" t="n">
        <v>3001635.49294268</v>
      </c>
      <c r="G199" s="148" t="n">
        <f aca="false">(C199-D199-E199)+H199+I199+J199+K199</f>
        <v>24595981.9474997</v>
      </c>
      <c r="H199" s="148" t="n">
        <v>0</v>
      </c>
      <c r="I199" s="148" t="n">
        <f aca="false">VLOOKUP(A199,'CS Worksheet'!$A$804:$E$1051,4,FALSE())</f>
        <v>20474269.3643782</v>
      </c>
      <c r="J199" s="148" t="n">
        <v>0</v>
      </c>
      <c r="K199" s="148" t="n">
        <f aca="false">VLOOKUP(A199,'CS Worksheet'!$A$1052:$E$1281,4,FALSE())</f>
        <v>0</v>
      </c>
      <c r="N199" s="146" t="n">
        <v>37153</v>
      </c>
      <c r="O199" s="147" t="s">
        <v>37</v>
      </c>
      <c r="P199" s="149" t="n">
        <v>-33970960.0069629</v>
      </c>
      <c r="Q199" s="151" t="str">
        <f aca="false">IF((P199)&gt;(G200),"var exceeded"," ")</f>
        <v> </v>
      </c>
      <c r="R199" s="0" t="str">
        <f aca="false">IF((P199)&gt;(C200),"var exceeded"," ")</f>
        <v> </v>
      </c>
      <c r="Y199" s="146" t="n">
        <v>37153</v>
      </c>
      <c r="Z199" s="147" t="s">
        <v>37</v>
      </c>
      <c r="AA199" s="53" t="n">
        <v>-33970960.0069629</v>
      </c>
      <c r="AB199" s="53" t="n">
        <v>23314739.6011527</v>
      </c>
      <c r="AC199" s="0" t="str">
        <f aca="false">IF((AA199)&gt;(AB200),"var exceeded"," ")</f>
        <v> </v>
      </c>
      <c r="AL199" s="146" t="n">
        <v>36957</v>
      </c>
      <c r="AM199" s="147" t="s">
        <v>37</v>
      </c>
      <c r="AN199" s="53" t="n">
        <v>-31625515.907048</v>
      </c>
      <c r="AO199" s="53" t="n">
        <v>-5791607.46320683</v>
      </c>
    </row>
    <row r="200" customFormat="false" ht="12" hidden="false" customHeight="true" outlineLevel="0" collapsed="false">
      <c r="A200" s="51" t="n">
        <v>37154</v>
      </c>
      <c r="B200" s="102" t="n">
        <v>-172935.404874633</v>
      </c>
      <c r="C200" s="102" t="n">
        <v>2724586.4230842</v>
      </c>
      <c r="D200" s="102" t="n">
        <v>0</v>
      </c>
      <c r="E200" s="102" t="n">
        <v>0</v>
      </c>
      <c r="F200" s="148" t="n">
        <v>2551651.01820957</v>
      </c>
      <c r="G200" s="148" t="n">
        <f aca="false">(C200-D200-E200)+H200+I200+J200+K200</f>
        <v>6342545.23583361</v>
      </c>
      <c r="H200" s="148" t="n">
        <v>0</v>
      </c>
      <c r="I200" s="148" t="n">
        <f aca="false">VLOOKUP(A200,'CS Worksheet'!$A$804:$E$1051,4,FALSE())</f>
        <v>3617958.81274941</v>
      </c>
      <c r="J200" s="148" t="n">
        <v>0</v>
      </c>
      <c r="K200" s="148" t="n">
        <f aca="false">VLOOKUP(A200,'CS Worksheet'!$A$1052:$E$1281,4,FALSE())</f>
        <v>0</v>
      </c>
      <c r="N200" s="146" t="n">
        <v>37154</v>
      </c>
      <c r="O200" s="147" t="s">
        <v>37</v>
      </c>
      <c r="P200" s="149" t="n">
        <v>-36120681.0498956</v>
      </c>
      <c r="Q200" s="151" t="str">
        <f aca="false">IF((P200)&gt;(G201),"var exceeded"," ")</f>
        <v> </v>
      </c>
      <c r="R200" s="0" t="str">
        <f aca="false">IF((P200)&gt;(C201),"var exceeded"," ")</f>
        <v> </v>
      </c>
      <c r="Y200" s="146" t="n">
        <v>37154</v>
      </c>
      <c r="Z200" s="147" t="s">
        <v>37</v>
      </c>
      <c r="AA200" s="53" t="n">
        <v>-36120681.0498956</v>
      </c>
      <c r="AB200" s="53" t="n">
        <v>6758274.14315417</v>
      </c>
      <c r="AC200" s="0" t="str">
        <f aca="false">IF((AA200)&gt;(AB201),"var exceeded"," ")</f>
        <v> </v>
      </c>
      <c r="AL200" s="146" t="n">
        <v>36958</v>
      </c>
      <c r="AM200" s="147" t="s">
        <v>37</v>
      </c>
      <c r="AN200" s="53" t="n">
        <v>-28400394.9327095</v>
      </c>
      <c r="AO200" s="53" t="n">
        <v>-1646338.54278634</v>
      </c>
    </row>
    <row r="201" customFormat="false" ht="12" hidden="false" customHeight="true" outlineLevel="0" collapsed="false">
      <c r="A201" s="51" t="n">
        <v>37155</v>
      </c>
      <c r="B201" s="102" t="n">
        <v>4039344.2138692</v>
      </c>
      <c r="C201" s="102" t="n">
        <v>63160.6280221576</v>
      </c>
      <c r="D201" s="102" t="n">
        <v>0</v>
      </c>
      <c r="E201" s="102" t="n">
        <v>0</v>
      </c>
      <c r="F201" s="148" t="n">
        <v>4102504.84189136</v>
      </c>
      <c r="G201" s="148" t="n">
        <f aca="false">(C201-D201-E201)+H201+I201+J201+K201</f>
        <v>-6350837.10160834</v>
      </c>
      <c r="H201" s="148" t="n">
        <v>0</v>
      </c>
      <c r="I201" s="148" t="n">
        <f aca="false">VLOOKUP(A201,'CS Worksheet'!$A$804:$E$1051,4,FALSE())</f>
        <v>-6413997.7296305</v>
      </c>
      <c r="J201" s="148" t="n">
        <v>0</v>
      </c>
      <c r="K201" s="148" t="n">
        <f aca="false">VLOOKUP(A201,'CS Worksheet'!$A$1052:$E$1281,4,FALSE())</f>
        <v>0</v>
      </c>
      <c r="N201" s="146" t="n">
        <v>37155</v>
      </c>
      <c r="O201" s="147" t="s">
        <v>37</v>
      </c>
      <c r="P201" s="149" t="n">
        <v>-36915521.7263989</v>
      </c>
      <c r="Q201" s="151" t="str">
        <f aca="false">IF((P201)&gt;(G202),"var exceeded"," ")</f>
        <v> </v>
      </c>
      <c r="R201" s="0" t="str">
        <f aca="false">IF((P201)&gt;(C202),"var exceeded"," ")</f>
        <v> </v>
      </c>
      <c r="Y201" s="146" t="n">
        <v>37155</v>
      </c>
      <c r="Z201" s="147" t="s">
        <v>37</v>
      </c>
      <c r="AA201" s="53" t="n">
        <v>-36915521.7263989</v>
      </c>
      <c r="AB201" s="53" t="n">
        <v>-6615585.10558243</v>
      </c>
      <c r="AC201" s="0" t="str">
        <f aca="false">IF((AA201)&gt;(AB202),"var exceeded"," ")</f>
        <v> </v>
      </c>
      <c r="AL201" s="146" t="n">
        <v>36959</v>
      </c>
      <c r="AM201" s="147" t="s">
        <v>37</v>
      </c>
      <c r="AN201" s="53" t="n">
        <v>-24548459.217625</v>
      </c>
      <c r="AO201" s="53" t="n">
        <v>-8565789.81805612</v>
      </c>
    </row>
    <row r="202" customFormat="false" ht="12" hidden="false" customHeight="true" outlineLevel="0" collapsed="false">
      <c r="A202" s="51" t="n">
        <v>37158</v>
      </c>
      <c r="B202" s="102" t="n">
        <v>-1165456.19685189</v>
      </c>
      <c r="C202" s="102" t="n">
        <v>22845159.2409981</v>
      </c>
      <c r="D202" s="102" t="n">
        <v>0</v>
      </c>
      <c r="E202" s="102" t="n">
        <v>0</v>
      </c>
      <c r="F202" s="148" t="n">
        <v>21679703.0441462</v>
      </c>
      <c r="G202" s="148" t="n">
        <f aca="false">(C202-D202-E202)+H202+I202+J202+K202</f>
        <v>27867179.5749447</v>
      </c>
      <c r="H202" s="148" t="n">
        <v>0</v>
      </c>
      <c r="I202" s="148" t="n">
        <f aca="false">VLOOKUP(A202,'CS Worksheet'!$A$804:$E$1051,4,FALSE())</f>
        <v>5022020.33394659</v>
      </c>
      <c r="J202" s="148" t="n">
        <v>0</v>
      </c>
      <c r="K202" s="148" t="n">
        <f aca="false">VLOOKUP(A202,'CS Worksheet'!$A$1052:$E$1281,4,FALSE())</f>
        <v>0</v>
      </c>
      <c r="N202" s="146" t="n">
        <v>37158</v>
      </c>
      <c r="O202" s="147" t="s">
        <v>37</v>
      </c>
      <c r="P202" s="149" t="n">
        <v>-34958803.2411222</v>
      </c>
      <c r="Q202" s="151" t="str">
        <f aca="false">IF((P202)&gt;(G203),"var exceeded"," ")</f>
        <v> </v>
      </c>
      <c r="R202" s="0" t="str">
        <f aca="false">IF((P202)&gt;(C203),"var exceeded"," ")</f>
        <v> </v>
      </c>
      <c r="Y202" s="146" t="n">
        <v>37158</v>
      </c>
      <c r="Z202" s="147" t="s">
        <v>37</v>
      </c>
      <c r="AA202" s="53" t="n">
        <v>-34958803.2411222</v>
      </c>
      <c r="AB202" s="53" t="n">
        <v>27225346.0137556</v>
      </c>
      <c r="AC202" s="0" t="str">
        <f aca="false">IF((AA202)&gt;(AB203),"var exceeded"," ")</f>
        <v> </v>
      </c>
      <c r="AL202" s="146" t="n">
        <v>36962</v>
      </c>
      <c r="AM202" s="147" t="s">
        <v>37</v>
      </c>
      <c r="AN202" s="53" t="n">
        <v>-24574162.195058</v>
      </c>
      <c r="AO202" s="53" t="n">
        <v>-22160506.558308</v>
      </c>
    </row>
    <row r="203" customFormat="false" ht="12" hidden="false" customHeight="true" outlineLevel="0" collapsed="false">
      <c r="A203" s="51" t="n">
        <v>37159</v>
      </c>
      <c r="B203" s="102" t="n">
        <v>1016424.0722222</v>
      </c>
      <c r="C203" s="102" t="n">
        <v>-4908832.95515546</v>
      </c>
      <c r="D203" s="102" t="n">
        <v>0</v>
      </c>
      <c r="E203" s="102" t="n">
        <v>-289938.238235498</v>
      </c>
      <c r="F203" s="148" t="n">
        <v>-4182347.12116876</v>
      </c>
      <c r="G203" s="148" t="n">
        <f aca="false">(C203-D203-E203)+H203+I203+J203+K203</f>
        <v>-8099876.64211559</v>
      </c>
      <c r="H203" s="148" t="n">
        <v>0</v>
      </c>
      <c r="I203" s="148" t="n">
        <f aca="false">VLOOKUP(A203,'CS Worksheet'!$A$804:$E$1051,4,FALSE())</f>
        <v>-3480981.92519563</v>
      </c>
      <c r="J203" s="148" t="n">
        <v>0</v>
      </c>
      <c r="K203" s="148" t="n">
        <f aca="false">VLOOKUP(A203,'CS Worksheet'!$A$1052:$E$1281,4,FALSE())</f>
        <v>0</v>
      </c>
      <c r="N203" s="146" t="n">
        <v>37159</v>
      </c>
      <c r="O203" s="147" t="s">
        <v>37</v>
      </c>
      <c r="P203" s="149" t="n">
        <v>-35249706.1465865</v>
      </c>
      <c r="Q203" s="151" t="str">
        <f aca="false">IF((P203)&gt;(G204),"var exceeded"," ")</f>
        <v> </v>
      </c>
      <c r="R203" s="0" t="str">
        <f aca="false">IF((P203)&gt;(C204),"var exceeded"," ")</f>
        <v> </v>
      </c>
      <c r="Y203" s="146" t="n">
        <v>37159</v>
      </c>
      <c r="Z203" s="147" t="s">
        <v>37</v>
      </c>
      <c r="AA203" s="53" t="n">
        <v>-35249706.1465865</v>
      </c>
      <c r="AB203" s="53" t="n">
        <v>-7527184.45867355</v>
      </c>
      <c r="AC203" s="0" t="str">
        <f aca="false">IF((AA203)&gt;(AB204),"var exceeded"," ")</f>
        <v> </v>
      </c>
      <c r="AL203" s="146" t="n">
        <v>36963</v>
      </c>
      <c r="AM203" s="147" t="s">
        <v>37</v>
      </c>
      <c r="AN203" s="53" t="n">
        <v>-26387340.9188186</v>
      </c>
      <c r="AO203" s="53" t="n">
        <v>-20513994.9688804</v>
      </c>
    </row>
    <row r="204" customFormat="false" ht="12" hidden="false" customHeight="true" outlineLevel="0" collapsed="false">
      <c r="A204" s="51" t="n">
        <v>37160</v>
      </c>
      <c r="B204" s="102" t="n">
        <v>8193352.59097486</v>
      </c>
      <c r="C204" s="102" t="n">
        <v>33805514.8901159</v>
      </c>
      <c r="D204" s="102" t="n">
        <v>-22800000</v>
      </c>
      <c r="E204" s="102" t="n">
        <v>-650277.365886123</v>
      </c>
      <c r="F204" s="148" t="n">
        <v>18548590.1152046</v>
      </c>
      <c r="G204" s="148" t="n">
        <f aca="false">(C204-D204-E204)+H204+I204+J204+K204</f>
        <v>61444603.9487082</v>
      </c>
      <c r="H204" s="148" t="n">
        <v>0</v>
      </c>
      <c r="I204" s="148" t="n">
        <f aca="false">VLOOKUP(A204,'CS Worksheet'!$A$804:$E$1051,4,FALSE())</f>
        <v>4188811.6927062</v>
      </c>
      <c r="J204" s="148" t="n">
        <v>0</v>
      </c>
      <c r="K204" s="148" t="n">
        <f aca="false">VLOOKUP(A204,'CS Worksheet'!$A$1052:$E$1281,4,FALSE())</f>
        <v>0</v>
      </c>
      <c r="N204" s="146" t="n">
        <v>37160</v>
      </c>
      <c r="O204" s="147" t="s">
        <v>37</v>
      </c>
      <c r="P204" s="149" t="n">
        <v>-36000089.3659498</v>
      </c>
      <c r="Q204" s="151" t="str">
        <f aca="false">IF((P204)&gt;(G205),"var exceeded"," ")</f>
        <v> </v>
      </c>
      <c r="R204" s="0" t="str">
        <f aca="false">IF((P204)&gt;(C205),"var exceeded"," ")</f>
        <v> </v>
      </c>
      <c r="Y204" s="146" t="n">
        <v>37160</v>
      </c>
      <c r="Z204" s="147" t="s">
        <v>37</v>
      </c>
      <c r="AA204" s="53" t="n">
        <v>-36000089.3659498</v>
      </c>
      <c r="AB204" s="53" t="n">
        <v>15461784.9189721</v>
      </c>
      <c r="AC204" s="0" t="str">
        <f aca="false">IF((AA204)&gt;(AB205),"var exceeded"," ")</f>
        <v> </v>
      </c>
      <c r="AL204" s="146" t="n">
        <v>36964</v>
      </c>
      <c r="AM204" s="147" t="s">
        <v>37</v>
      </c>
      <c r="AN204" s="53" t="n">
        <v>-24393392.5987262</v>
      </c>
      <c r="AO204" s="53" t="n">
        <v>-9264905.10829239</v>
      </c>
    </row>
    <row r="205" customFormat="false" ht="12" hidden="false" customHeight="true" outlineLevel="0" collapsed="false">
      <c r="A205" s="51" t="n">
        <v>37161</v>
      </c>
      <c r="B205" s="102" t="n">
        <v>32580110.9331154</v>
      </c>
      <c r="C205" s="102" t="n">
        <v>-1202058.93708901</v>
      </c>
      <c r="D205" s="102" t="n">
        <v>0</v>
      </c>
      <c r="E205" s="102" t="n">
        <v>15000</v>
      </c>
      <c r="F205" s="148" t="n">
        <v>31393051.9960264</v>
      </c>
      <c r="G205" s="148" t="n">
        <f aca="false">(C205-D205-E205)+H205+I205+J205+K205</f>
        <v>12571.8220946989</v>
      </c>
      <c r="H205" s="148" t="n">
        <v>0</v>
      </c>
      <c r="I205" s="148" t="n">
        <f aca="false">VLOOKUP(A205,'CS Worksheet'!$A$804:$E$1051,4,FALSE())</f>
        <v>1229630.75918371</v>
      </c>
      <c r="J205" s="148" t="n">
        <v>0</v>
      </c>
      <c r="K205" s="148" t="n">
        <f aca="false">VLOOKUP(A205,'CS Worksheet'!$A$1052:$E$1281,4,FALSE())</f>
        <v>0</v>
      </c>
      <c r="N205" s="146" t="n">
        <v>37161</v>
      </c>
      <c r="O205" s="147" t="s">
        <v>37</v>
      </c>
      <c r="P205" s="149" t="n">
        <v>-32722117.9426654</v>
      </c>
      <c r="Q205" s="151" t="str">
        <f aca="false">IF((P205)&gt;(G206),"var exceeded"," ")</f>
        <v> </v>
      </c>
      <c r="R205" s="0" t="str">
        <f aca="false">IF((P205)&gt;(C206),"var exceeded"," ")</f>
        <v> </v>
      </c>
      <c r="Y205" s="146" t="n">
        <v>37161</v>
      </c>
      <c r="Z205" s="147" t="s">
        <v>37</v>
      </c>
      <c r="AA205" s="53" t="n">
        <v>-32722117.9426654</v>
      </c>
      <c r="AB205" s="53" t="n">
        <v>-1245487.47149337</v>
      </c>
      <c r="AC205" s="0" t="str">
        <f aca="false">IF((AA205)&gt;(AB206),"var exceeded"," ")</f>
        <v> </v>
      </c>
      <c r="AL205" s="146" t="n">
        <v>36965</v>
      </c>
      <c r="AM205" s="147" t="s">
        <v>37</v>
      </c>
      <c r="AN205" s="53" t="n">
        <v>-29345420.3533703</v>
      </c>
      <c r="AO205" s="53" t="n">
        <v>15412460.9841428</v>
      </c>
    </row>
    <row r="206" customFormat="false" ht="12" hidden="false" customHeight="true" outlineLevel="0" collapsed="false">
      <c r="A206" s="51" t="n">
        <v>37162</v>
      </c>
      <c r="B206" s="102" t="n">
        <v>5420190.79654883</v>
      </c>
      <c r="C206" s="102" t="n">
        <v>-11609985.8724593</v>
      </c>
      <c r="D206" s="102" t="n">
        <v>0</v>
      </c>
      <c r="E206" s="102" t="n">
        <v>-177082.75</v>
      </c>
      <c r="F206" s="148" t="n">
        <v>-6366877.82591051</v>
      </c>
      <c r="G206" s="148" t="n">
        <f aca="false">(C206-D206-E206)+H206+I206+J206+K206</f>
        <v>-10905273.8494567</v>
      </c>
      <c r="H206" s="148" t="n">
        <v>0</v>
      </c>
      <c r="I206" s="148" t="n">
        <f aca="false">VLOOKUP(A206,'CS Worksheet'!$A$804:$E$1051,4,FALSE())</f>
        <v>527629.273002681</v>
      </c>
      <c r="J206" s="148" t="n">
        <v>0</v>
      </c>
      <c r="K206" s="148" t="n">
        <f aca="false">VLOOKUP(A206,'CS Worksheet'!$A$1052:$E$1281,4,FALSE())</f>
        <v>0</v>
      </c>
      <c r="N206" s="146" t="n">
        <v>37162</v>
      </c>
      <c r="O206" s="147" t="s">
        <v>37</v>
      </c>
      <c r="P206" s="149" t="n">
        <v>-27829280.308358</v>
      </c>
      <c r="Q206" s="151" t="str">
        <f aca="false">IF((P206)&gt;(G207),"var exceeded"," ")</f>
        <v> </v>
      </c>
      <c r="R206" s="0" t="str">
        <f aca="false">IF((P206)&gt;(C207),"var exceeded"," ")</f>
        <v> </v>
      </c>
      <c r="Y206" s="146" t="n">
        <v>37162</v>
      </c>
      <c r="Z206" s="147" t="s">
        <v>37</v>
      </c>
      <c r="AA206" s="53" t="n">
        <v>-27829280.308358</v>
      </c>
      <c r="AB206" s="53" t="n">
        <v>-365303.901778488</v>
      </c>
      <c r="AC206" s="0" t="str">
        <f aca="false">IF((AA206)&gt;(AB207),"var exceeded"," ")</f>
        <v> </v>
      </c>
      <c r="AL206" s="146" t="n">
        <v>36966</v>
      </c>
      <c r="AM206" s="147" t="s">
        <v>37</v>
      </c>
      <c r="AN206" s="53" t="n">
        <v>-26043840.5901613</v>
      </c>
      <c r="AO206" s="53" t="n">
        <v>7696669.92695429</v>
      </c>
    </row>
    <row r="207" customFormat="false" ht="12" hidden="false" customHeight="true" outlineLevel="0" collapsed="false">
      <c r="A207" s="51" t="n">
        <v>37165</v>
      </c>
      <c r="B207" s="102" t="n">
        <v>329391.433151728</v>
      </c>
      <c r="C207" s="102" t="n">
        <v>3980097.85713919</v>
      </c>
      <c r="D207" s="102" t="n">
        <v>0</v>
      </c>
      <c r="E207" s="102" t="n">
        <v>-32578</v>
      </c>
      <c r="F207" s="148" t="n">
        <v>4276911.29029091</v>
      </c>
      <c r="G207" s="148" t="n">
        <f aca="false">(C207-D207-E207)+H207+I207+J207+K207</f>
        <v>7441083.50201922</v>
      </c>
      <c r="H207" s="148" t="n">
        <v>0</v>
      </c>
      <c r="I207" s="148" t="n">
        <f aca="false">VLOOKUP(A207,'CS Worksheet'!$A$804:$E$1051,4,FALSE())</f>
        <v>3428407.64488003</v>
      </c>
      <c r="J207" s="148" t="n">
        <v>0</v>
      </c>
      <c r="K207" s="148" t="n">
        <f aca="false">VLOOKUP(A207,'CS Worksheet'!$A$1052:$E$1281,4,FALSE())</f>
        <v>0</v>
      </c>
      <c r="N207" s="146" t="n">
        <v>37165</v>
      </c>
      <c r="O207" s="147" t="s">
        <v>37</v>
      </c>
      <c r="P207" s="149" t="n">
        <v>-23429925.7740135</v>
      </c>
      <c r="Q207" s="151" t="str">
        <f aca="false">IF((P207)&gt;(G208),"var exceeded"," ")</f>
        <v> </v>
      </c>
      <c r="R207" s="0" t="str">
        <f aca="false">IF((P207)&gt;(C208),"var exceeded"," ")</f>
        <v> </v>
      </c>
      <c r="Y207" s="146" t="n">
        <v>37165</v>
      </c>
      <c r="Z207" s="147" t="s">
        <v>37</v>
      </c>
      <c r="AA207" s="53" t="n">
        <v>-23429925.7740135</v>
      </c>
      <c r="AB207" s="53" t="n">
        <v>7278633.31046382</v>
      </c>
      <c r="AC207" s="0" t="str">
        <f aca="false">IF((AA207)&gt;(AB208),"var exceeded"," ")</f>
        <v> </v>
      </c>
      <c r="AL207" s="146" t="n">
        <v>36969</v>
      </c>
      <c r="AM207" s="147" t="s">
        <v>37</v>
      </c>
      <c r="AN207" s="53" t="n">
        <v>-23967661.9722938</v>
      </c>
      <c r="AO207" s="53" t="n">
        <v>26095884.0899012</v>
      </c>
    </row>
    <row r="208" customFormat="false" ht="12" hidden="false" customHeight="true" outlineLevel="0" collapsed="false">
      <c r="A208" s="51" t="n">
        <v>37166</v>
      </c>
      <c r="B208" s="102" t="n">
        <v>726958.787644955</v>
      </c>
      <c r="C208" s="102" t="n">
        <v>3317439.49632789</v>
      </c>
      <c r="D208" s="102" t="n">
        <v>0</v>
      </c>
      <c r="E208" s="102" t="n">
        <v>0</v>
      </c>
      <c r="F208" s="148" t="n">
        <v>4044398.28397284</v>
      </c>
      <c r="G208" s="148" t="n">
        <f aca="false">(C208-D208-E208)+H208+I208+J208+K208</f>
        <v>7641787.05843719</v>
      </c>
      <c r="H208" s="148" t="n">
        <v>0</v>
      </c>
      <c r="I208" s="148" t="n">
        <f aca="false">VLOOKUP(A208,'CS Worksheet'!$A$804:$E$1051,4,FALSE())</f>
        <v>4324347.5621093</v>
      </c>
      <c r="J208" s="148" t="n">
        <v>0</v>
      </c>
      <c r="K208" s="148" t="n">
        <f aca="false">VLOOKUP(A208,'CS Worksheet'!$A$1052:$E$1281,4,FALSE())</f>
        <v>0</v>
      </c>
      <c r="N208" s="146" t="n">
        <v>37166</v>
      </c>
      <c r="O208" s="147" t="s">
        <v>37</v>
      </c>
      <c r="P208" s="149" t="n">
        <v>-26532436.9549673</v>
      </c>
      <c r="Q208" s="151" t="str">
        <f aca="false">IF((P208)&gt;(G209),"var exceeded"," ")</f>
        <v> </v>
      </c>
      <c r="R208" s="0" t="str">
        <f aca="false">IF((P208)&gt;(C209),"var exceeded"," ")</f>
        <v> </v>
      </c>
      <c r="Y208" s="146" t="n">
        <v>37166</v>
      </c>
      <c r="Z208" s="147" t="s">
        <v>37</v>
      </c>
      <c r="AA208" s="53" t="n">
        <v>-26532436.9549673</v>
      </c>
      <c r="AB208" s="53" t="n">
        <v>7435303.24676229</v>
      </c>
      <c r="AC208" s="0" t="str">
        <f aca="false">IF((AA208)&gt;(AB209),"var exceeded"," ")</f>
        <v> </v>
      </c>
      <c r="AL208" s="146" t="n">
        <v>36970</v>
      </c>
      <c r="AM208" s="147" t="s">
        <v>37</v>
      </c>
      <c r="AN208" s="53" t="n">
        <v>-28567148.1473828</v>
      </c>
      <c r="AO208" s="53" t="n">
        <v>-3181951.71572026</v>
      </c>
    </row>
    <row r="209" customFormat="false" ht="12" hidden="false" customHeight="true" outlineLevel="0" collapsed="false">
      <c r="A209" s="51" t="n">
        <v>37167</v>
      </c>
      <c r="B209" s="102" t="n">
        <v>758397.925022707</v>
      </c>
      <c r="C209" s="102" t="n">
        <v>-9992561.23160158</v>
      </c>
      <c r="D209" s="102" t="n">
        <v>0</v>
      </c>
      <c r="E209" s="102" t="n">
        <v>0</v>
      </c>
      <c r="F209" s="148" t="n">
        <v>-9234163.30657888</v>
      </c>
      <c r="G209" s="148" t="n">
        <f aca="false">(C209-D209-E209)+H209+I209+J209+K209</f>
        <v>-11486771.0788025</v>
      </c>
      <c r="H209" s="148" t="n">
        <v>0</v>
      </c>
      <c r="I209" s="148" t="n">
        <f aca="false">VLOOKUP(A209,'CS Worksheet'!$A$804:$E$1051,4,FALSE())</f>
        <v>-1494209.84720092</v>
      </c>
      <c r="J209" s="148" t="n">
        <v>0</v>
      </c>
      <c r="K209" s="148" t="n">
        <f aca="false">VLOOKUP(A209,'CS Worksheet'!$A$1052:$E$1281,4,FALSE())</f>
        <v>0</v>
      </c>
      <c r="N209" s="146" t="n">
        <v>37167</v>
      </c>
      <c r="O209" s="147" t="s">
        <v>37</v>
      </c>
      <c r="P209" s="149" t="n">
        <v>-22788131.5971042</v>
      </c>
      <c r="Q209" s="151" t="str">
        <f aca="false">IF((P209)&gt;(G210),"var exceeded"," ")</f>
        <v> </v>
      </c>
      <c r="R209" s="0" t="str">
        <f aca="false">IF((P209)&gt;(C210),"var exceeded"," ")</f>
        <v> </v>
      </c>
      <c r="Y209" s="146" t="n">
        <v>37167</v>
      </c>
      <c r="Z209" s="147" t="s">
        <v>37</v>
      </c>
      <c r="AA209" s="53" t="n">
        <v>-22788131.5971042</v>
      </c>
      <c r="AB209" s="53" t="n">
        <v>-11976476.2202989</v>
      </c>
      <c r="AC209" s="0" t="str">
        <f aca="false">IF((AA209)&gt;(AB210),"var exceeded"," ")</f>
        <v> </v>
      </c>
      <c r="AL209" s="146" t="n">
        <v>36971</v>
      </c>
      <c r="AM209" s="147" t="s">
        <v>37</v>
      </c>
      <c r="AN209" s="53" t="n">
        <v>-31800583.3833536</v>
      </c>
      <c r="AO209" s="53" t="n">
        <v>-2207398.43951163</v>
      </c>
    </row>
    <row r="210" customFormat="false" ht="12" hidden="false" customHeight="true" outlineLevel="0" collapsed="false">
      <c r="A210" s="51" t="n">
        <v>37168</v>
      </c>
      <c r="B210" s="102" t="n">
        <v>1194429.83092213</v>
      </c>
      <c r="C210" s="102" t="n">
        <v>6942162.13752079</v>
      </c>
      <c r="D210" s="102" t="n">
        <v>0</v>
      </c>
      <c r="E210" s="102" t="n">
        <v>0</v>
      </c>
      <c r="F210" s="148" t="n">
        <v>8136591.96844292</v>
      </c>
      <c r="G210" s="148" t="n">
        <f aca="false">(C210-D210-E210)+H210+I210+J210+K210</f>
        <v>4456073.96153931</v>
      </c>
      <c r="H210" s="148" t="n">
        <v>0</v>
      </c>
      <c r="I210" s="148" t="n">
        <f aca="false">VLOOKUP(A210,'CS Worksheet'!$A$804:$E$1051,4,FALSE())</f>
        <v>-2486088.17598148</v>
      </c>
      <c r="J210" s="148" t="n">
        <v>0</v>
      </c>
      <c r="K210" s="148" t="n">
        <f aca="false">VLOOKUP(A210,'CS Worksheet'!$A$1052:$E$1281,4,FALSE())</f>
        <v>0</v>
      </c>
      <c r="N210" s="146" t="n">
        <v>37168</v>
      </c>
      <c r="O210" s="147" t="s">
        <v>37</v>
      </c>
      <c r="P210" s="149" t="n">
        <v>-20581451.1380335</v>
      </c>
      <c r="Q210" s="151" t="str">
        <f aca="false">IF((P210)&gt;(G211),"var exceeded"," ")</f>
        <v> </v>
      </c>
      <c r="R210" s="0" t="str">
        <f aca="false">IF((P210)&gt;(C211),"var exceeded"," ")</f>
        <v> </v>
      </c>
      <c r="Y210" s="146" t="n">
        <v>37168</v>
      </c>
      <c r="Z210" s="147" t="s">
        <v>37</v>
      </c>
      <c r="AA210" s="53" t="n">
        <v>-20581451.1380335</v>
      </c>
      <c r="AB210" s="53" t="n">
        <v>-2965632.10435525</v>
      </c>
      <c r="AC210" s="0" t="str">
        <f aca="false">IF((AA210)&gt;(AB211),"var exceeded"," ")</f>
        <v> </v>
      </c>
      <c r="AL210" s="146" t="n">
        <v>36972</v>
      </c>
      <c r="AM210" s="147" t="s">
        <v>37</v>
      </c>
      <c r="AN210" s="53" t="n">
        <v>-28424164.8806505</v>
      </c>
      <c r="AO210" s="53" t="n">
        <v>-6915395.95777675</v>
      </c>
    </row>
    <row r="211" customFormat="false" ht="12" hidden="false" customHeight="true" outlineLevel="0" collapsed="false">
      <c r="A211" s="51" t="n">
        <v>37169</v>
      </c>
      <c r="B211" s="102" t="n">
        <v>10448039.309431</v>
      </c>
      <c r="C211" s="102" t="n">
        <v>2292120.47693501</v>
      </c>
      <c r="D211" s="102" t="n">
        <v>0</v>
      </c>
      <c r="E211" s="102" t="n">
        <v>0</v>
      </c>
      <c r="F211" s="148" t="n">
        <v>12740159.786366</v>
      </c>
      <c r="G211" s="148" t="n">
        <f aca="false">(C211-D211-E211)+H211+I211+J211+K211</f>
        <v>1863546.89436273</v>
      </c>
      <c r="H211" s="148" t="n">
        <v>0</v>
      </c>
      <c r="I211" s="148" t="n">
        <f aca="false">VLOOKUP(A211,'CS Worksheet'!$A$804:$E$1051,4,FALSE())</f>
        <v>-428573.582572275</v>
      </c>
      <c r="J211" s="148" t="n">
        <v>0</v>
      </c>
      <c r="K211" s="148" t="n">
        <f aca="false">VLOOKUP(A211,'CS Worksheet'!$A$1052:$E$1281,4,FALSE())</f>
        <v>0</v>
      </c>
      <c r="N211" s="146" t="n">
        <v>37169</v>
      </c>
      <c r="O211" s="147" t="s">
        <v>37</v>
      </c>
      <c r="P211" s="149" t="n">
        <v>-23781798.0750477</v>
      </c>
      <c r="Q211" s="151" t="str">
        <f aca="false">IF((P211)&gt;(G212),"var exceeded"," ")</f>
        <v> </v>
      </c>
      <c r="R211" s="0" t="str">
        <f aca="false">IF((P211)&gt;(C212),"var exceeded"," ")</f>
        <v> </v>
      </c>
      <c r="Y211" s="146" t="n">
        <v>37169</v>
      </c>
      <c r="Z211" s="147" t="s">
        <v>37</v>
      </c>
      <c r="AA211" s="53" t="n">
        <v>-23781798.0750477</v>
      </c>
      <c r="AB211" s="53" t="n">
        <v>1446263.00486207</v>
      </c>
      <c r="AC211" s="0" t="str">
        <f aca="false">IF((AA211)&gt;(AB212),"var exceeded"," ")</f>
        <v> </v>
      </c>
      <c r="AL211" s="146" t="n">
        <v>36973</v>
      </c>
      <c r="AM211" s="147" t="s">
        <v>37</v>
      </c>
      <c r="AN211" s="53" t="n">
        <v>-31641312.5072425</v>
      </c>
      <c r="AO211" s="53" t="n">
        <v>-1067832.75063223</v>
      </c>
    </row>
    <row r="212" customFormat="false" ht="12" hidden="false" customHeight="true" outlineLevel="0" collapsed="false">
      <c r="A212" s="51" t="n">
        <v>37172</v>
      </c>
      <c r="B212" s="102" t="n">
        <v>-732901.699649533</v>
      </c>
      <c r="C212" s="102" t="n">
        <v>-1521286.69949872</v>
      </c>
      <c r="D212" s="102" t="n">
        <v>0</v>
      </c>
      <c r="E212" s="102" t="n">
        <v>0</v>
      </c>
      <c r="F212" s="148" t="n">
        <v>-2254188.39914825</v>
      </c>
      <c r="G212" s="148" t="n">
        <f aca="false">(C212-D212-E212)+H212+I212+J212+K212</f>
        <v>-1861837.36846163</v>
      </c>
      <c r="H212" s="148" t="n">
        <v>0</v>
      </c>
      <c r="I212" s="148" t="n">
        <f aca="false">VLOOKUP(A212,'CS Worksheet'!$A$804:$E$1051,4,FALSE())</f>
        <v>-340550.668962905</v>
      </c>
      <c r="J212" s="148" t="n">
        <v>0</v>
      </c>
      <c r="K212" s="148" t="n">
        <f aca="false">VLOOKUP(A212,'CS Worksheet'!$A$1052:$E$1281,4,FALSE())</f>
        <v>0</v>
      </c>
      <c r="N212" s="146" t="n">
        <v>37172</v>
      </c>
      <c r="O212" s="147" t="s">
        <v>37</v>
      </c>
      <c r="P212" s="149" t="n">
        <v>-20688090.8491528</v>
      </c>
      <c r="Q212" s="151" t="str">
        <f aca="false">IF((P212)&gt;(G213),"var exceeded"," ")</f>
        <v> </v>
      </c>
      <c r="R212" s="0" t="str">
        <f aca="false">IF((P212)&gt;(C213),"var exceeded"," ")</f>
        <v> </v>
      </c>
      <c r="Y212" s="146" t="n">
        <v>37172</v>
      </c>
      <c r="Z212" s="147" t="s">
        <v>37</v>
      </c>
      <c r="AA212" s="53" t="n">
        <v>-20688090.8491528</v>
      </c>
      <c r="AB212" s="53" t="n">
        <v>-1931752.91821026</v>
      </c>
      <c r="AC212" s="0" t="str">
        <f aca="false">IF((AA212)&gt;(AB213),"var exceeded"," ")</f>
        <v> </v>
      </c>
      <c r="AL212" s="146" t="n">
        <v>36976</v>
      </c>
      <c r="AM212" s="147" t="s">
        <v>37</v>
      </c>
      <c r="AN212" s="53" t="n">
        <v>-30847645.8915962</v>
      </c>
      <c r="AO212" s="53" t="n">
        <v>-3921774.09723023</v>
      </c>
    </row>
    <row r="213" customFormat="false" ht="12" hidden="false" customHeight="true" outlineLevel="0" collapsed="false">
      <c r="A213" s="51" t="n">
        <v>37173</v>
      </c>
      <c r="B213" s="102" t="n">
        <v>600693.350166392</v>
      </c>
      <c r="C213" s="102" t="n">
        <v>-2808610.893721</v>
      </c>
      <c r="D213" s="102" t="n">
        <v>0</v>
      </c>
      <c r="E213" s="102" t="n">
        <v>0</v>
      </c>
      <c r="F213" s="148" t="n">
        <v>-2207917.54355461</v>
      </c>
      <c r="G213" s="148" t="n">
        <f aca="false">(C213-D213-E213)+H213+I213+J213+K213</f>
        <v>-3537724.15878544</v>
      </c>
      <c r="H213" s="148" t="n">
        <v>0</v>
      </c>
      <c r="I213" s="148" t="n">
        <f aca="false">VLOOKUP(A213,'CS Worksheet'!$A$804:$E$1051,4,FALSE())</f>
        <v>-729113.265064435</v>
      </c>
      <c r="J213" s="148" t="n">
        <v>0</v>
      </c>
      <c r="K213" s="148" t="n">
        <f aca="false">VLOOKUP(A213,'CS Worksheet'!$A$1052:$E$1281,4,FALSE())</f>
        <v>0</v>
      </c>
      <c r="N213" s="146" t="n">
        <v>37173</v>
      </c>
      <c r="O213" s="147" t="s">
        <v>37</v>
      </c>
      <c r="P213" s="149" t="n">
        <v>-20581057.6329199</v>
      </c>
      <c r="Q213" s="151" t="str">
        <f aca="false">IF((P213)&gt;(G214),"var exceeded"," ")</f>
        <v> </v>
      </c>
      <c r="R213" s="0" t="str">
        <f aca="false">IF((P213)&gt;(C214),"var exceeded"," ")</f>
        <v> </v>
      </c>
      <c r="Y213" s="146" t="n">
        <v>37173</v>
      </c>
      <c r="Z213" s="147" t="s">
        <v>37</v>
      </c>
      <c r="AA213" s="53" t="n">
        <v>-20581057.6329199</v>
      </c>
      <c r="AB213" s="53" t="n">
        <v>-4063214.90140387</v>
      </c>
      <c r="AC213" s="0" t="str">
        <f aca="false">IF((AA213)&gt;(AB214),"var exceeded"," ")</f>
        <v> </v>
      </c>
      <c r="AL213" s="146" t="n">
        <v>36977</v>
      </c>
      <c r="AM213" s="147" t="s">
        <v>37</v>
      </c>
      <c r="AN213" s="53" t="n">
        <v>-30356339.3715483</v>
      </c>
      <c r="AO213" s="53" t="n">
        <v>9742999.60358062</v>
      </c>
    </row>
    <row r="214" customFormat="false" ht="12" hidden="false" customHeight="true" outlineLevel="0" collapsed="false">
      <c r="A214" s="51" t="n">
        <v>37174</v>
      </c>
      <c r="B214" s="102" t="n">
        <v>-151899.89391048</v>
      </c>
      <c r="C214" s="102" t="n">
        <v>-72707.5320079133</v>
      </c>
      <c r="D214" s="102" t="n">
        <v>0</v>
      </c>
      <c r="E214" s="102" t="n">
        <v>0</v>
      </c>
      <c r="F214" s="148" t="n">
        <v>-224607.425918393</v>
      </c>
      <c r="G214" s="148" t="n">
        <f aca="false">(C214-D214-E214)+H214+I214+J214+K214</f>
        <v>-3780448.31756171</v>
      </c>
      <c r="H214" s="148" t="n">
        <v>0</v>
      </c>
      <c r="I214" s="148" t="n">
        <f aca="false">VLOOKUP(A214,'CS Worksheet'!$A$804:$E$1051,4,FALSE())</f>
        <v>-3707740.7855538</v>
      </c>
      <c r="J214" s="148" t="n">
        <v>0</v>
      </c>
      <c r="K214" s="148" t="n">
        <f aca="false">VLOOKUP(A214,'CS Worksheet'!$A$1052:$E$1281,4,FALSE())</f>
        <v>0</v>
      </c>
      <c r="N214" s="146" t="n">
        <v>37174</v>
      </c>
      <c r="O214" s="147" t="s">
        <v>37</v>
      </c>
      <c r="P214" s="149" t="n">
        <v>-18424885.7910588</v>
      </c>
      <c r="Q214" s="151" t="str">
        <f aca="false">IF((P214)&gt;(G215),"var exceeded"," ")</f>
        <v> </v>
      </c>
      <c r="R214" s="0" t="str">
        <f aca="false">IF((P214)&gt;(C215),"var exceeded"," ")</f>
        <v> </v>
      </c>
      <c r="Y214" s="146" t="n">
        <v>37174</v>
      </c>
      <c r="Z214" s="147" t="s">
        <v>37</v>
      </c>
      <c r="AA214" s="53" t="n">
        <v>-18424885.7910588</v>
      </c>
      <c r="AB214" s="53" t="n">
        <v>-3194578.1649502</v>
      </c>
      <c r="AC214" s="0" t="str">
        <f aca="false">IF((AA214)&gt;(AB215),"var exceeded"," ")</f>
        <v> </v>
      </c>
      <c r="AL214" s="146" t="n">
        <v>36978</v>
      </c>
      <c r="AM214" s="147" t="s">
        <v>37</v>
      </c>
      <c r="AN214" s="53" t="n">
        <v>-32504219.3364083</v>
      </c>
      <c r="AO214" s="53" t="n">
        <v>-2065657.45603183</v>
      </c>
    </row>
    <row r="215" customFormat="false" ht="12" hidden="false" customHeight="true" outlineLevel="0" collapsed="false">
      <c r="A215" s="51" t="n">
        <v>37175</v>
      </c>
      <c r="B215" s="102" t="n">
        <v>-116262.276672552</v>
      </c>
      <c r="C215" s="102" t="n">
        <v>-1659456.07845531</v>
      </c>
      <c r="D215" s="102" t="n">
        <v>0</v>
      </c>
      <c r="E215" s="102" t="n">
        <v>0</v>
      </c>
      <c r="F215" s="148" t="n">
        <v>-1775718.35512786</v>
      </c>
      <c r="G215" s="148" t="n">
        <f aca="false">(C215-D215-E215)+H215+I215+J215+K215</f>
        <v>1938570.34687869</v>
      </c>
      <c r="H215" s="148" t="n">
        <v>0</v>
      </c>
      <c r="I215" s="148" t="n">
        <f aca="false">VLOOKUP(A215,'CS Worksheet'!$A$804:$E$1051,4,FALSE())</f>
        <v>3598026.425334</v>
      </c>
      <c r="J215" s="148" t="n">
        <v>0</v>
      </c>
      <c r="K215" s="148" t="n">
        <f aca="false">VLOOKUP(A215,'CS Worksheet'!$A$1052:$E$1281,4,FALSE())</f>
        <v>0</v>
      </c>
      <c r="N215" s="146" t="n">
        <v>37175</v>
      </c>
      <c r="O215" s="147" t="s">
        <v>37</v>
      </c>
      <c r="P215" s="149" t="n">
        <v>-20205722.1771697</v>
      </c>
      <c r="Q215" s="151" t="str">
        <f aca="false">IF((P215)&gt;(G216),"var exceeded"," ")</f>
        <v> </v>
      </c>
      <c r="R215" s="0" t="str">
        <f aca="false">IF((P215)&gt;(C216),"var exceeded"," ")</f>
        <v> </v>
      </c>
      <c r="Y215" s="146" t="n">
        <v>37175</v>
      </c>
      <c r="Z215" s="147" t="s">
        <v>37</v>
      </c>
      <c r="AA215" s="53" t="n">
        <v>-20205722.1771697</v>
      </c>
      <c r="AB215" s="53" t="n">
        <v>2771504.66369952</v>
      </c>
      <c r="AC215" s="0" t="str">
        <f aca="false">IF((AA215)&gt;(AB216),"var exceeded"," ")</f>
        <v> </v>
      </c>
      <c r="AL215" s="146" t="n">
        <v>36979</v>
      </c>
      <c r="AM215" s="147" t="s">
        <v>37</v>
      </c>
      <c r="AN215" s="53" t="n">
        <v>-32396125.3225461</v>
      </c>
      <c r="AO215" s="53" t="n">
        <v>-7242202.91056138</v>
      </c>
    </row>
    <row r="216" customFormat="false" ht="12" hidden="false" customHeight="true" outlineLevel="0" collapsed="false">
      <c r="A216" s="51" t="n">
        <v>37176</v>
      </c>
      <c r="B216" s="102" t="n">
        <v>479590.891025368</v>
      </c>
      <c r="C216" s="102" t="n">
        <v>-3835973.01711892</v>
      </c>
      <c r="D216" s="102" t="n">
        <v>0</v>
      </c>
      <c r="E216" s="102" t="n">
        <v>0</v>
      </c>
      <c r="F216" s="148" t="n">
        <v>-3356382.12609355</v>
      </c>
      <c r="G216" s="148" t="n">
        <f aca="false">(C216-D216-E216)+H216+I216+J216+K216</f>
        <v>-2557186.76366978</v>
      </c>
      <c r="H216" s="148" t="n">
        <v>0</v>
      </c>
      <c r="I216" s="148" t="n">
        <f aca="false">VLOOKUP(A216,'CS Worksheet'!$A$804:$E$1051,4,FALSE())</f>
        <v>1278786.25344914</v>
      </c>
      <c r="J216" s="148" t="n">
        <v>0</v>
      </c>
      <c r="K216" s="148" t="n">
        <f aca="false">VLOOKUP(A216,'CS Worksheet'!$A$1052:$E$1281,4,FALSE())</f>
        <v>0</v>
      </c>
      <c r="N216" s="146" t="n">
        <v>37176</v>
      </c>
      <c r="O216" s="147" t="s">
        <v>37</v>
      </c>
      <c r="P216" s="149" t="n">
        <v>-23635375.5111723</v>
      </c>
      <c r="Q216" s="151" t="str">
        <f aca="false">IF((P216)&gt;(G217),"var exceeded"," ")</f>
        <v> </v>
      </c>
      <c r="R216" s="0" t="str">
        <f aca="false">IF((P216)&gt;(C217),"var exceeded"," ")</f>
        <v> </v>
      </c>
      <c r="Y216" s="146" t="n">
        <v>37176</v>
      </c>
      <c r="Z216" s="147" t="s">
        <v>37</v>
      </c>
      <c r="AA216" s="53" t="n">
        <v>-23635375.5111723</v>
      </c>
      <c r="AB216" s="53" t="n">
        <v>-1917036.95693126</v>
      </c>
      <c r="AC216" s="0" t="str">
        <f aca="false">IF((AA216)&gt;(AB217),"var exceeded"," ")</f>
        <v> </v>
      </c>
      <c r="AL216" s="146" t="n">
        <v>36980</v>
      </c>
      <c r="AM216" s="147" t="s">
        <v>37</v>
      </c>
      <c r="AN216" s="53" t="n">
        <v>-35848508.0751652</v>
      </c>
      <c r="AO216" s="53" t="n">
        <v>3891448.24365976</v>
      </c>
    </row>
    <row r="217" customFormat="false" ht="12" hidden="false" customHeight="true" outlineLevel="0" collapsed="false">
      <c r="A217" s="51" t="n">
        <v>37179</v>
      </c>
      <c r="B217" s="102" t="n">
        <v>491833.188530123</v>
      </c>
      <c r="C217" s="102" t="n">
        <v>5898580.50180983</v>
      </c>
      <c r="D217" s="102" t="n">
        <v>0</v>
      </c>
      <c r="E217" s="102" t="n">
        <v>0</v>
      </c>
      <c r="F217" s="148" t="n">
        <v>6390413.69033995</v>
      </c>
      <c r="G217" s="148" t="n">
        <f aca="false">(C217-D217-E217)+H217+I217+J217+K217</f>
        <v>5920160.82321566</v>
      </c>
      <c r="H217" s="148" t="n">
        <v>0</v>
      </c>
      <c r="I217" s="148" t="n">
        <f aca="false">VLOOKUP(A217,'CS Worksheet'!$A$804:$E$1051,4,FALSE())</f>
        <v>21580.3214058293</v>
      </c>
      <c r="J217" s="148" t="n">
        <v>0</v>
      </c>
      <c r="K217" s="148" t="n">
        <f aca="false">VLOOKUP(A217,'CS Worksheet'!$A$1052:$E$1281,4,FALSE())</f>
        <v>0</v>
      </c>
      <c r="N217" s="146" t="n">
        <v>37179</v>
      </c>
      <c r="O217" s="147" t="s">
        <v>37</v>
      </c>
      <c r="P217" s="149" t="n">
        <v>-20986427.6578104</v>
      </c>
      <c r="Q217" s="151" t="str">
        <f aca="false">IF((P217)&gt;(G218),"var exceeded"," ")</f>
        <v> </v>
      </c>
      <c r="R217" s="0" t="str">
        <f aca="false">IF((P217)&gt;(C218),"var exceeded"," ")</f>
        <v> </v>
      </c>
      <c r="Y217" s="146" t="n">
        <v>37179</v>
      </c>
      <c r="Z217" s="147" t="s">
        <v>37</v>
      </c>
      <c r="AA217" s="53" t="n">
        <v>-20986427.6578104</v>
      </c>
      <c r="AB217" s="53" t="n">
        <v>6386434.77274804</v>
      </c>
      <c r="AC217" s="0" t="str">
        <f aca="false">IF((AA217)&gt;(AB218),"var exceeded"," ")</f>
        <v> </v>
      </c>
      <c r="AL217" s="146" t="n">
        <v>36981</v>
      </c>
      <c r="AM217" s="147" t="s">
        <v>37</v>
      </c>
      <c r="AN217" s="53" t="n">
        <v>-25346464.9386074</v>
      </c>
      <c r="AO217" s="53" t="n">
        <v>5072242.16955195</v>
      </c>
    </row>
    <row r="218" customFormat="false" ht="12" hidden="false" customHeight="true" outlineLevel="0" collapsed="false">
      <c r="A218" s="51" t="n">
        <v>37180</v>
      </c>
      <c r="B218" s="102" t="n">
        <v>908448.937988168</v>
      </c>
      <c r="C218" s="102" t="n">
        <v>-10679576.7045402</v>
      </c>
      <c r="D218" s="102" t="n">
        <v>226032</v>
      </c>
      <c r="E218" s="102" t="n">
        <v>0</v>
      </c>
      <c r="F218" s="148" t="n">
        <v>-9545095.76655203</v>
      </c>
      <c r="G218" s="148" t="n">
        <f aca="false">(C218-D218-E218)+H218+I218+J218+K218</f>
        <v>-12883739.3519187</v>
      </c>
      <c r="H218" s="148" t="n">
        <v>0</v>
      </c>
      <c r="I218" s="148" t="n">
        <f aca="false">VLOOKUP(A218,'CS Worksheet'!$A$804:$E$1051,4,FALSE())</f>
        <v>-1978130.64737851</v>
      </c>
      <c r="J218" s="148" t="n">
        <v>0</v>
      </c>
      <c r="K218" s="148" t="n">
        <f aca="false">VLOOKUP(A218,'CS Worksheet'!$A$1052:$E$1281,4,FALSE())</f>
        <v>0</v>
      </c>
      <c r="N218" s="146" t="n">
        <v>37180</v>
      </c>
      <c r="O218" s="147" t="s">
        <v>37</v>
      </c>
      <c r="P218" s="149" t="n">
        <v>-21673646.0878545</v>
      </c>
      <c r="Q218" s="151" t="str">
        <f aca="false">IF((P218)&gt;(G219),"var exceeded"," ")</f>
        <v> </v>
      </c>
      <c r="R218" s="0" t="str">
        <f aca="false">IF((P218)&gt;(C219),"var exceeded"," ")</f>
        <v> </v>
      </c>
      <c r="Y218" s="146" t="n">
        <v>37180</v>
      </c>
      <c r="Z218" s="147" t="s">
        <v>37</v>
      </c>
      <c r="AA218" s="53" t="n">
        <v>-21673646.0878545</v>
      </c>
      <c r="AB218" s="53" t="n">
        <v>-12276228.168832</v>
      </c>
      <c r="AC218" s="0" t="str">
        <f aca="false">IF((AA218)&gt;(AB219),"var exceeded"," ")</f>
        <v> </v>
      </c>
      <c r="AL218" s="146" t="n">
        <v>36983</v>
      </c>
      <c r="AM218" s="147" t="s">
        <v>37</v>
      </c>
      <c r="AN218" s="53" t="n">
        <v>-35946084.9688331</v>
      </c>
      <c r="AO218" s="53" t="n">
        <v>791166.969427565</v>
      </c>
    </row>
    <row r="219" customFormat="false" ht="12" hidden="false" customHeight="true" outlineLevel="0" collapsed="false">
      <c r="A219" s="51" t="n">
        <v>37181</v>
      </c>
      <c r="B219" s="102" t="n">
        <v>629492.121987177</v>
      </c>
      <c r="C219" s="102" t="n">
        <v>152065.946234198</v>
      </c>
      <c r="D219" s="102" t="n">
        <v>0</v>
      </c>
      <c r="E219" s="102" t="n">
        <v>0</v>
      </c>
      <c r="F219" s="148" t="n">
        <v>781558.068221374</v>
      </c>
      <c r="G219" s="148" t="n">
        <f aca="false">(C219-D219-E219)+H219+I219+J219+K219</f>
        <v>-1082337.16965569</v>
      </c>
      <c r="H219" s="148" t="n">
        <v>0</v>
      </c>
      <c r="I219" s="148" t="n">
        <f aca="false">VLOOKUP(A219,'CS Worksheet'!$A$804:$E$1051,4,FALSE())</f>
        <v>-1234403.11588989</v>
      </c>
      <c r="J219" s="148" t="n">
        <v>0</v>
      </c>
      <c r="K219" s="148" t="n">
        <f aca="false">VLOOKUP(A219,'CS Worksheet'!$A$1052:$E$1281,4,FALSE())</f>
        <v>0</v>
      </c>
      <c r="N219" s="146" t="n">
        <v>37181</v>
      </c>
      <c r="O219" s="147" t="s">
        <v>37</v>
      </c>
      <c r="P219" s="149" t="n">
        <v>-21251520.5732214</v>
      </c>
      <c r="Q219" s="151" t="str">
        <f aca="false">IF((P219)&gt;(G220),"var exceeded"," ")</f>
        <v> </v>
      </c>
      <c r="R219" s="0" t="str">
        <f aca="false">IF((P219)&gt;(C220),"var exceeded"," ")</f>
        <v> </v>
      </c>
      <c r="Y219" s="146" t="n">
        <v>37181</v>
      </c>
      <c r="Z219" s="147" t="s">
        <v>37</v>
      </c>
      <c r="AA219" s="53" t="n">
        <v>-21251520.5732214</v>
      </c>
      <c r="AB219" s="53" t="n">
        <v>-3492176.69365585</v>
      </c>
      <c r="AC219" s="0" t="str">
        <f aca="false">IF((AA219)&gt;(AB220),"var exceeded"," ")</f>
        <v> </v>
      </c>
      <c r="AL219" s="146" t="n">
        <v>36984</v>
      </c>
      <c r="AM219" s="147" t="s">
        <v>37</v>
      </c>
      <c r="AN219" s="53" t="n">
        <v>-38415748.9374463</v>
      </c>
      <c r="AO219" s="53" t="n">
        <v>4904543.96649203</v>
      </c>
    </row>
    <row r="220" customFormat="false" ht="12" hidden="false" customHeight="true" outlineLevel="0" collapsed="false">
      <c r="A220" s="51" t="n">
        <v>37182</v>
      </c>
      <c r="B220" s="102" t="n">
        <v>-449653.329997138</v>
      </c>
      <c r="C220" s="102" t="n">
        <v>-871304.609143593</v>
      </c>
      <c r="D220" s="102" t="n">
        <v>0</v>
      </c>
      <c r="E220" s="102" t="n">
        <v>0</v>
      </c>
      <c r="F220" s="148" t="n">
        <v>-1320957.93914073</v>
      </c>
      <c r="G220" s="148" t="n">
        <f aca="false">(C220-D220-E220)+H220+I220+J220+K220</f>
        <v>-3227688.97780034</v>
      </c>
      <c r="H220" s="148" t="n">
        <v>0</v>
      </c>
      <c r="I220" s="148" t="n">
        <f aca="false">VLOOKUP(A220,'CS Worksheet'!$A$804:$E$1051,4,FALSE())</f>
        <v>-2356384.36865675</v>
      </c>
      <c r="J220" s="148" t="n">
        <v>0</v>
      </c>
      <c r="K220" s="148" t="n">
        <f aca="false">VLOOKUP(A220,'CS Worksheet'!$A$1052:$E$1281,4,FALSE())</f>
        <v>0</v>
      </c>
      <c r="N220" s="146" t="n">
        <v>37182</v>
      </c>
      <c r="O220" s="147" t="s">
        <v>37</v>
      </c>
      <c r="P220" s="149" t="n">
        <v>-17417229.6822546</v>
      </c>
      <c r="Q220" s="151" t="str">
        <f aca="false">IF((P220)&gt;(G221),"var exceeded"," ")</f>
        <v> </v>
      </c>
      <c r="R220" s="0" t="str">
        <f aca="false">IF((P220)&gt;(C221),"var exceeded"," ")</f>
        <v> </v>
      </c>
      <c r="Y220" s="146" t="n">
        <v>37182</v>
      </c>
      <c r="Z220" s="147" t="s">
        <v>37</v>
      </c>
      <c r="AA220" s="53" t="n">
        <v>-17417229.6822546</v>
      </c>
      <c r="AB220" s="53" t="n">
        <v>-3201457.48196604</v>
      </c>
      <c r="AC220" s="0" t="str">
        <f aca="false">IF((AA220)&gt;(AB221),"var exceeded"," ")</f>
        <v> </v>
      </c>
      <c r="AL220" s="146" t="n">
        <v>36985</v>
      </c>
      <c r="AM220" s="147" t="s">
        <v>37</v>
      </c>
      <c r="AN220" s="53" t="n">
        <v>-40571916.774165</v>
      </c>
      <c r="AO220" s="53" t="n">
        <v>-245979.043757543</v>
      </c>
    </row>
    <row r="221" customFormat="false" ht="12" hidden="false" customHeight="true" outlineLevel="0" collapsed="false">
      <c r="A221" s="51" t="n">
        <v>37183</v>
      </c>
      <c r="B221" s="102" t="n">
        <v>-3250984.10988163</v>
      </c>
      <c r="C221" s="102" t="n">
        <v>-11957245.8209597</v>
      </c>
      <c r="D221" s="102" t="n">
        <v>0</v>
      </c>
      <c r="E221" s="102" t="n">
        <v>0</v>
      </c>
      <c r="F221" s="148" t="n">
        <v>-15208229.9308414</v>
      </c>
      <c r="G221" s="148" t="n">
        <f aca="false">(C221-D221-E221)+H221+I221+J221+K221</f>
        <v>-13262240.8215177</v>
      </c>
      <c r="H221" s="148" t="n">
        <v>0</v>
      </c>
      <c r="I221" s="148" t="n">
        <f aca="false">VLOOKUP(A221,'CS Worksheet'!$A$804:$E$1051,4,FALSE())</f>
        <v>-1304995.00055799</v>
      </c>
      <c r="J221" s="148" t="n">
        <v>0</v>
      </c>
      <c r="K221" s="148" t="n">
        <f aca="false">VLOOKUP(A221,'CS Worksheet'!$A$1052:$E$1281,4,FALSE())</f>
        <v>0</v>
      </c>
      <c r="N221" s="146" t="n">
        <v>37183</v>
      </c>
      <c r="O221" s="147" t="s">
        <v>37</v>
      </c>
      <c r="P221" s="149" t="n">
        <v>-22576065.6613206</v>
      </c>
      <c r="Q221" s="151" t="str">
        <f aca="false">IF((P221)&gt;(G222),"var exceeded"," ")</f>
        <v> </v>
      </c>
      <c r="R221" s="0" t="str">
        <f aca="false">IF((P221)&gt;(C222),"var exceeded"," ")</f>
        <v> </v>
      </c>
      <c r="Y221" s="146" t="n">
        <v>37183</v>
      </c>
      <c r="Z221" s="147" t="s">
        <v>37</v>
      </c>
      <c r="AA221" s="53" t="n">
        <v>-22576065.6613206</v>
      </c>
      <c r="AB221" s="53" t="n">
        <v>-12529928.3367006</v>
      </c>
      <c r="AC221" s="0" t="str">
        <f aca="false">IF((AA221)&gt;(AB222),"var exceeded"," ")</f>
        <v> </v>
      </c>
      <c r="AL221" s="146" t="n">
        <v>36986</v>
      </c>
      <c r="AM221" s="147" t="s">
        <v>37</v>
      </c>
      <c r="AN221" s="53" t="n">
        <v>-41742323.1136818</v>
      </c>
      <c r="AO221" s="53" t="n">
        <v>6872167.11102264</v>
      </c>
    </row>
    <row r="222" customFormat="false" ht="12" hidden="false" customHeight="true" outlineLevel="0" collapsed="false">
      <c r="A222" s="51" t="n">
        <v>37186</v>
      </c>
      <c r="B222" s="102" t="n">
        <v>-33501.8863343638</v>
      </c>
      <c r="C222" s="102" t="n">
        <v>-7930791.42272604</v>
      </c>
      <c r="D222" s="102" t="n">
        <v>0</v>
      </c>
      <c r="E222" s="102" t="n">
        <v>0</v>
      </c>
      <c r="F222" s="148" t="n">
        <v>-7964293.3090604</v>
      </c>
      <c r="G222" s="148" t="n">
        <f aca="false">(C222-D222-E222)+H222+I222+J222+K222</f>
        <v>-11583735.8243942</v>
      </c>
      <c r="H222" s="148" t="n">
        <v>0</v>
      </c>
      <c r="I222" s="148" t="n">
        <f aca="false">VLOOKUP(A222,'CS Worksheet'!$A$804:$E$1051,4,FALSE())</f>
        <v>-3652944.40166817</v>
      </c>
      <c r="J222" s="148" t="n">
        <v>0</v>
      </c>
      <c r="K222" s="148" t="n">
        <f aca="false">VLOOKUP(A222,'CS Worksheet'!$A$1052:$E$1281,4,FALSE())</f>
        <v>0</v>
      </c>
      <c r="N222" s="146" t="n">
        <v>37186</v>
      </c>
      <c r="O222" s="147" t="s">
        <v>37</v>
      </c>
      <c r="P222" s="149" t="n">
        <v>-25837741.1783614</v>
      </c>
      <c r="Q222" s="151" t="str">
        <f aca="false">IF((P222)&gt;(G223),"var exceeded"," ")</f>
        <v> </v>
      </c>
      <c r="R222" s="0" t="str">
        <f aca="false">IF((P222)&gt;(C223),"var exceeded"," ")</f>
        <v> </v>
      </c>
      <c r="Y222" s="146" t="n">
        <v>37186</v>
      </c>
      <c r="Z222" s="147" t="s">
        <v>37</v>
      </c>
      <c r="AA222" s="53" t="n">
        <v>-25837741.1783614</v>
      </c>
      <c r="AB222" s="53" t="n">
        <v>-10564682.1802465</v>
      </c>
      <c r="AC222" s="0" t="str">
        <f aca="false">IF((AA222)&gt;(AB223),"var exceeded"," ")</f>
        <v> </v>
      </c>
      <c r="AL222" s="146" t="n">
        <v>36987</v>
      </c>
      <c r="AM222" s="147" t="s">
        <v>37</v>
      </c>
      <c r="AN222" s="53" t="n">
        <v>-44084700.3208683</v>
      </c>
      <c r="AO222" s="53" t="n">
        <v>-2228594.79032259</v>
      </c>
    </row>
    <row r="223" customFormat="false" ht="12" hidden="false" customHeight="true" outlineLevel="0" collapsed="false">
      <c r="A223" s="51" t="n">
        <v>37187</v>
      </c>
      <c r="B223" s="102" t="n">
        <v>-658741.644119095</v>
      </c>
      <c r="C223" s="102" t="n">
        <v>7611135.24222158</v>
      </c>
      <c r="D223" s="102" t="n">
        <v>0</v>
      </c>
      <c r="E223" s="102" t="n">
        <v>0</v>
      </c>
      <c r="F223" s="148" t="n">
        <v>6952393.59810248</v>
      </c>
      <c r="G223" s="148" t="n">
        <f aca="false">(C223-D223-E223)+H223+I223+J223+K223</f>
        <v>8279064.16301394</v>
      </c>
      <c r="H223" s="148" t="n">
        <v>0</v>
      </c>
      <c r="I223" s="148" t="n">
        <f aca="false">VLOOKUP(A223,'CS Worksheet'!$A$804:$E$1051,4,FALSE())</f>
        <v>667928.920792363</v>
      </c>
      <c r="J223" s="148" t="n">
        <v>0</v>
      </c>
      <c r="K223" s="148" t="n">
        <f aca="false">VLOOKUP(A223,'CS Worksheet'!$A$1052:$E$1281,4,FALSE())</f>
        <v>0</v>
      </c>
      <c r="N223" s="146" t="n">
        <v>37187</v>
      </c>
      <c r="O223" s="147" t="s">
        <v>37</v>
      </c>
      <c r="P223" s="149" t="n">
        <v>-22215925.5247176</v>
      </c>
      <c r="Q223" s="151" t="str">
        <f aca="false">IF((P223)&gt;(G224),"var exceeded"," ")</f>
        <v>var exceeded</v>
      </c>
      <c r="R223" s="0" t="str">
        <f aca="false">IF((P223)&gt;(C224),"var exceeded"," ")</f>
        <v>var exceeded</v>
      </c>
      <c r="Y223" s="146" t="n">
        <v>37187</v>
      </c>
      <c r="Z223" s="147" t="s">
        <v>37</v>
      </c>
      <c r="AA223" s="53" t="n">
        <v>-22215925.5247176</v>
      </c>
      <c r="AB223" s="53" t="n">
        <v>8408235.55478166</v>
      </c>
      <c r="AC223" s="0" t="str">
        <f aca="false">IF((AA223)&gt;(AB224),"var exceeded"," ")</f>
        <v>var exceeded</v>
      </c>
      <c r="AL223" s="146" t="n">
        <v>36990</v>
      </c>
      <c r="AM223" s="147" t="s">
        <v>37</v>
      </c>
      <c r="AN223" s="53" t="n">
        <v>-41731782.4222481</v>
      </c>
      <c r="AO223" s="53" t="n">
        <v>10359615.9698118</v>
      </c>
    </row>
    <row r="224" customFormat="false" ht="12" hidden="false" customHeight="true" outlineLevel="0" collapsed="false">
      <c r="A224" s="51" t="n">
        <v>37188</v>
      </c>
      <c r="B224" s="102" t="n">
        <v>520101.347646212</v>
      </c>
      <c r="C224" s="102" t="n">
        <v>-24798291.8490132</v>
      </c>
      <c r="D224" s="102" t="n">
        <v>0</v>
      </c>
      <c r="E224" s="102" t="n">
        <v>0</v>
      </c>
      <c r="F224" s="148" t="n">
        <v>-24278190.501367</v>
      </c>
      <c r="G224" s="148" t="n">
        <f aca="false">(C224-D224-E224)+H224+I224+J224+K224</f>
        <v>-26114141.11569</v>
      </c>
      <c r="H224" s="148" t="n">
        <v>0</v>
      </c>
      <c r="I224" s="148" t="n">
        <f aca="false">VLOOKUP(A224,'CS Worksheet'!$A$804:$E$1051,4,FALSE())</f>
        <v>-1315849.26667687</v>
      </c>
      <c r="J224" s="148" t="n">
        <v>0</v>
      </c>
      <c r="K224" s="148" t="n">
        <f aca="false">VLOOKUP(A224,'CS Worksheet'!$A$1052:$E$1281,4,FALSE())</f>
        <v>0</v>
      </c>
      <c r="N224" s="146" t="n">
        <v>37188</v>
      </c>
      <c r="O224" s="147" t="s">
        <v>37</v>
      </c>
      <c r="P224" s="149" t="n">
        <v>-30727498.775075</v>
      </c>
      <c r="Q224" s="151" t="str">
        <f aca="false">IF((P224)&gt;(G225),"var exceeded"," ")</f>
        <v> </v>
      </c>
      <c r="R224" s="0" t="str">
        <f aca="false">IF((P224)&gt;(C225),"var exceeded"," ")</f>
        <v> </v>
      </c>
      <c r="Y224" s="146" t="n">
        <v>37188</v>
      </c>
      <c r="Z224" s="147" t="s">
        <v>37</v>
      </c>
      <c r="AA224" s="53" t="n">
        <v>-30727498.775075</v>
      </c>
      <c r="AB224" s="53" t="n">
        <v>-57861214.0127542</v>
      </c>
      <c r="AC224" s="0" t="str">
        <f aca="false">IF((AA224)&gt;(AB225),"var exceeded"," ")</f>
        <v> </v>
      </c>
      <c r="AL224" s="146" t="n">
        <v>36991</v>
      </c>
      <c r="AM224" s="147" t="s">
        <v>37</v>
      </c>
      <c r="AN224" s="53" t="n">
        <v>-42148180.7244616</v>
      </c>
      <c r="AO224" s="53" t="n">
        <v>5853864.4699431</v>
      </c>
    </row>
    <row r="225" customFormat="false" ht="12" hidden="false" customHeight="true" outlineLevel="0" collapsed="false">
      <c r="A225" s="51" t="n">
        <v>37189</v>
      </c>
      <c r="B225" s="102" t="n">
        <v>2898320.56559286</v>
      </c>
      <c r="C225" s="102" t="n">
        <v>3870513.03277815</v>
      </c>
      <c r="D225" s="102" t="n">
        <v>0</v>
      </c>
      <c r="E225" s="102" t="n">
        <v>0</v>
      </c>
      <c r="F225" s="148" t="n">
        <v>6768833.59837101</v>
      </c>
      <c r="G225" s="148" t="n">
        <f aca="false">(C225-D225-E225)+H225+I225+J225+K225</f>
        <v>2645024.09129585</v>
      </c>
      <c r="H225" s="148" t="n">
        <v>0</v>
      </c>
      <c r="I225" s="148" t="n">
        <f aca="false">VLOOKUP(A225,'CS Worksheet'!$A$804:$E$1051,4,FALSE())</f>
        <v>-1225488.9414823</v>
      </c>
      <c r="J225" s="148" t="n">
        <v>0</v>
      </c>
      <c r="K225" s="148" t="n">
        <f aca="false">VLOOKUP(A225,'CS Worksheet'!$A$1052:$E$1281,4,FALSE())</f>
        <v>0</v>
      </c>
      <c r="N225" s="146" t="n">
        <v>37189</v>
      </c>
      <c r="O225" s="147" t="s">
        <v>37</v>
      </c>
      <c r="P225" s="149" t="n">
        <v>-29122474.6049095</v>
      </c>
      <c r="Q225" s="151" t="str">
        <f aca="false">IF((P225)&gt;(G226),"var exceeded"," ")</f>
        <v> </v>
      </c>
      <c r="R225" s="0" t="str">
        <f aca="false">IF((P225)&gt;(C226),"var exceeded"," ")</f>
        <v> </v>
      </c>
      <c r="Y225" s="146" t="n">
        <v>37189</v>
      </c>
      <c r="Z225" s="147" t="s">
        <v>37</v>
      </c>
      <c r="AA225" s="53" t="n">
        <v>-29122474.6049095</v>
      </c>
      <c r="AB225" s="53" t="n">
        <v>14128531.8598705</v>
      </c>
      <c r="AC225" s="0" t="str">
        <f aca="false">IF((AA225)&gt;(AB226),"var exceeded"," ")</f>
        <v> </v>
      </c>
      <c r="AL225" s="146" t="n">
        <v>36992</v>
      </c>
      <c r="AM225" s="147" t="s">
        <v>37</v>
      </c>
      <c r="AN225" s="53" t="n">
        <v>-41130368.0535745</v>
      </c>
      <c r="AO225" s="53" t="n">
        <v>-6075596.24553435</v>
      </c>
    </row>
    <row r="226" customFormat="false" ht="12" hidden="false" customHeight="true" outlineLevel="0" collapsed="false">
      <c r="A226" s="51" t="n">
        <v>37190</v>
      </c>
      <c r="B226" s="102" t="n">
        <v>469471.231884335</v>
      </c>
      <c r="C226" s="102" t="n">
        <v>-9388711.60196317</v>
      </c>
      <c r="D226" s="102" t="n">
        <v>0</v>
      </c>
      <c r="E226" s="102" t="n">
        <v>0</v>
      </c>
      <c r="F226" s="148" t="n">
        <v>-8919240.37007883</v>
      </c>
      <c r="G226" s="148" t="n">
        <f aca="false">(C226-D226-E226)+H226+I226+J226+K226</f>
        <v>-13342325.9728689</v>
      </c>
      <c r="H226" s="148" t="n">
        <v>0</v>
      </c>
      <c r="I226" s="148" t="n">
        <f aca="false">VLOOKUP(A226,'CS Worksheet'!$A$804:$E$1051,4,FALSE())</f>
        <v>-3953614.37090571</v>
      </c>
      <c r="J226" s="148" t="n">
        <v>0</v>
      </c>
      <c r="K226" s="148" t="n">
        <f aca="false">VLOOKUP(A226,'CS Worksheet'!$A$1052:$E$1281,4,FALSE())</f>
        <v>0</v>
      </c>
      <c r="N226" s="146" t="n">
        <v>37190</v>
      </c>
      <c r="O226" s="147" t="s">
        <v>37</v>
      </c>
      <c r="P226" s="149" t="n">
        <v>-21022495.0410404</v>
      </c>
      <c r="Q226" s="151" t="str">
        <f aca="false">IF((P226)&gt;(G227),"var exceeded"," ")</f>
        <v> </v>
      </c>
      <c r="R226" s="0" t="str">
        <f aca="false">IF((P226)&gt;(C227),"var exceeded"," ")</f>
        <v> </v>
      </c>
      <c r="Y226" s="146" t="n">
        <v>37190</v>
      </c>
      <c r="Z226" s="147" t="s">
        <v>37</v>
      </c>
      <c r="AA226" s="53" t="n">
        <v>-21022495.0410404</v>
      </c>
      <c r="AB226" s="53" t="n">
        <v>-11337988.2222413</v>
      </c>
      <c r="AC226" s="0" t="str">
        <f aca="false">IF((AA226)&gt;(AB227),"var exceeded"," ")</f>
        <v> </v>
      </c>
      <c r="AL226" s="146" t="n">
        <v>36993</v>
      </c>
      <c r="AM226" s="147" t="s">
        <v>37</v>
      </c>
      <c r="AN226" s="53" t="n">
        <v>-37695076.6892724</v>
      </c>
      <c r="AO226" s="53" t="n">
        <v>7100315.17306641</v>
      </c>
    </row>
    <row r="227" customFormat="false" ht="12" hidden="false" customHeight="true" outlineLevel="0" collapsed="false">
      <c r="A227" s="51" t="n">
        <v>37193</v>
      </c>
      <c r="B227" s="102" t="n">
        <v>764330.883395611</v>
      </c>
      <c r="C227" s="102" t="n">
        <v>11550832.4244868</v>
      </c>
      <c r="D227" s="102" t="n">
        <v>0</v>
      </c>
      <c r="E227" s="102" t="n">
        <v>-498984</v>
      </c>
      <c r="F227" s="148" t="n">
        <v>11816179.3078824</v>
      </c>
      <c r="G227" s="148" t="n">
        <f aca="false">(C227-D227-E227)+H227+I227+J227+K227</f>
        <v>8860419.06487192</v>
      </c>
      <c r="H227" s="148" t="n">
        <v>0</v>
      </c>
      <c r="I227" s="148" t="n">
        <f aca="false">VLOOKUP(A227,'CS Worksheet'!$A$804:$E$1051,4,FALSE())</f>
        <v>-3189397.35961487</v>
      </c>
      <c r="J227" s="148" t="n">
        <v>0</v>
      </c>
      <c r="K227" s="148" t="n">
        <f aca="false">VLOOKUP(A227,'CS Worksheet'!$A$1052:$E$1281,4,FALSE())</f>
        <v>0</v>
      </c>
      <c r="N227" s="146" t="n">
        <v>37193</v>
      </c>
      <c r="O227" s="147" t="s">
        <v>37</v>
      </c>
      <c r="P227" s="149" t="n">
        <v>-22557171.3225062</v>
      </c>
      <c r="Q227" s="151" t="str">
        <f aca="false">IF((P227)&gt;(G228),"var exceeded"," ")</f>
        <v> </v>
      </c>
      <c r="R227" s="0" t="str">
        <f aca="false">IF((P227)&gt;(C228),"var exceeded"," ")</f>
        <v> </v>
      </c>
      <c r="Y227" s="146" t="n">
        <v>37193</v>
      </c>
      <c r="Z227" s="147" t="s">
        <v>37</v>
      </c>
      <c r="AA227" s="53" t="n">
        <v>-22557171.3225062</v>
      </c>
      <c r="AB227" s="53" t="n">
        <v>21529835.7605285</v>
      </c>
      <c r="AC227" s="0" t="str">
        <f aca="false">IF((AA227)&gt;(AB228),"var exceeded"," ")</f>
        <v> </v>
      </c>
      <c r="AL227" s="146" t="n">
        <v>36997</v>
      </c>
      <c r="AM227" s="147" t="s">
        <v>37</v>
      </c>
      <c r="AN227" s="53" t="n">
        <v>-39590648.2850561</v>
      </c>
      <c r="AO227" s="53" t="n">
        <v>-10406609.4267247</v>
      </c>
    </row>
    <row r="228" customFormat="false" ht="12" hidden="false" customHeight="true" outlineLevel="0" collapsed="false">
      <c r="A228" s="51" t="n">
        <v>37194</v>
      </c>
      <c r="B228" s="102" t="n">
        <v>2306736.58554979</v>
      </c>
      <c r="C228" s="102" t="n">
        <v>1754299.53116469</v>
      </c>
      <c r="D228" s="102" t="n">
        <v>0</v>
      </c>
      <c r="E228" s="102" t="n">
        <v>0</v>
      </c>
      <c r="F228" s="148" t="n">
        <v>4061036.11671448</v>
      </c>
      <c r="G228" s="148" t="n">
        <f aca="false">(C228-D228-E228)+H228+I228+J228+K228</f>
        <v>3525159.27356715</v>
      </c>
      <c r="H228" s="148" t="n">
        <v>0</v>
      </c>
      <c r="I228" s="148" t="n">
        <f aca="false">VLOOKUP(A228,'CS Worksheet'!$A$804:$E$1051,4,FALSE())</f>
        <v>1770859.74240246</v>
      </c>
      <c r="J228" s="148" t="n">
        <v>0</v>
      </c>
      <c r="K228" s="148" t="n">
        <f aca="false">VLOOKUP(A228,'CS Worksheet'!$A$1052:$E$1281,4,FALSE())</f>
        <v>0</v>
      </c>
      <c r="N228" s="146" t="n">
        <v>37194</v>
      </c>
      <c r="O228" s="147" t="s">
        <v>37</v>
      </c>
      <c r="P228" s="149" t="n">
        <v>-22287844.3561644</v>
      </c>
      <c r="Q228" s="151" t="str">
        <f aca="false">IF((P228)&gt;(G229),"var exceeded"," ")</f>
        <v> </v>
      </c>
      <c r="R228" s="0" t="str">
        <f aca="false">IF((P228)&gt;(C229),"var exceeded"," ")</f>
        <v> </v>
      </c>
      <c r="Y228" s="146" t="n">
        <v>37194</v>
      </c>
      <c r="Z228" s="147" t="s">
        <v>37</v>
      </c>
      <c r="AA228" s="53" t="n">
        <v>-22287844.3561644</v>
      </c>
      <c r="AB228" s="53" t="n">
        <v>1915540.68863504</v>
      </c>
      <c r="AC228" s="0" t="str">
        <f aca="false">IF((AA228)&gt;(AB229),"var exceeded"," ")</f>
        <v> </v>
      </c>
      <c r="AL228" s="146" t="n">
        <v>36998</v>
      </c>
      <c r="AM228" s="147" t="s">
        <v>37</v>
      </c>
      <c r="AN228" s="53" t="n">
        <v>-37299364.0025638</v>
      </c>
      <c r="AO228" s="53" t="n">
        <v>-18955753.2022011</v>
      </c>
    </row>
    <row r="229" customFormat="false" ht="12" hidden="false" customHeight="true" outlineLevel="0" collapsed="false">
      <c r="A229" s="51" t="n">
        <v>37195</v>
      </c>
      <c r="B229" s="102" t="n">
        <v>-1030097.36067094</v>
      </c>
      <c r="C229" s="102" t="n">
        <v>-14731347.5303022</v>
      </c>
      <c r="D229" s="102" t="n">
        <v>-5518290</v>
      </c>
      <c r="E229" s="102" t="n">
        <v>8178985.61091093</v>
      </c>
      <c r="F229" s="148" t="n">
        <v>-13100749.2800622</v>
      </c>
      <c r="G229" s="148" t="n">
        <f aca="false">(C229-D229-E229)+H229+I229+J229+K229</f>
        <v>-16105936.3897385</v>
      </c>
      <c r="H229" s="148" t="n">
        <v>0</v>
      </c>
      <c r="I229" s="148" t="n">
        <f aca="false">VLOOKUP(A229,'CS Worksheet'!$A$804:$E$1051,4,FALSE())</f>
        <v>1286106.75147459</v>
      </c>
      <c r="J229" s="148" t="n">
        <v>0</v>
      </c>
      <c r="K229" s="148" t="n">
        <f aca="false">VLOOKUP(A229,'CS Worksheet'!$A$1052:$E$1281,4,FALSE())</f>
        <v>0</v>
      </c>
      <c r="N229" s="146" t="n">
        <v>37195</v>
      </c>
      <c r="O229" s="147" t="s">
        <v>37</v>
      </c>
      <c r="P229" s="149" t="n">
        <v>-21422372.6989164</v>
      </c>
      <c r="Q229" s="151" t="str">
        <f aca="false">IF((P229)&gt;(G230),"var exceeded"," ")</f>
        <v> </v>
      </c>
      <c r="R229" s="0" t="str">
        <f aca="false">IF((P229)&gt;(C230),"var exceeded"," ")</f>
        <v> </v>
      </c>
      <c r="Y229" s="146" t="n">
        <v>37195</v>
      </c>
      <c r="Z229" s="147" t="s">
        <v>37</v>
      </c>
      <c r="AA229" s="53" t="n">
        <v>-21422372.6989164</v>
      </c>
      <c r="AB229" s="53" t="n">
        <v>-4989704.79430273</v>
      </c>
      <c r="AC229" s="0" t="str">
        <f aca="false">IF((AA229)&gt;(AB230),"var exceeded"," ")</f>
        <v> </v>
      </c>
      <c r="AL229" s="146" t="n">
        <v>36999</v>
      </c>
      <c r="AM229" s="147" t="s">
        <v>37</v>
      </c>
      <c r="AN229" s="53" t="n">
        <v>-42751846.1930634</v>
      </c>
      <c r="AO229" s="53" t="n">
        <v>19084001.7953358</v>
      </c>
    </row>
    <row r="230" customFormat="false" ht="12" hidden="false" customHeight="true" outlineLevel="0" collapsed="false">
      <c r="A230" s="51" t="n">
        <v>37196</v>
      </c>
      <c r="B230" s="102" t="n">
        <v>1425475.77127674</v>
      </c>
      <c r="C230" s="102" t="n">
        <v>4926385.19940729</v>
      </c>
      <c r="D230" s="102" t="n">
        <v>0</v>
      </c>
      <c r="E230" s="102" t="n">
        <v>0</v>
      </c>
      <c r="F230" s="148" t="n">
        <v>6351860.97068403</v>
      </c>
      <c r="G230" s="148" t="n">
        <f aca="false">(C230-D230-E230)+H230+I230+J230+K230</f>
        <v>5410844.82042042</v>
      </c>
      <c r="H230" s="148" t="n">
        <v>0</v>
      </c>
      <c r="I230" s="148" t="n">
        <f aca="false">VLOOKUP(A230,'CS Worksheet'!$A$804:$E$1051,4,FALSE())</f>
        <v>484459.621013127</v>
      </c>
      <c r="J230" s="148" t="n">
        <v>0</v>
      </c>
      <c r="K230" s="148" t="n">
        <f aca="false">VLOOKUP(A230,'CS Worksheet'!$A$1052:$E$1281,4,FALSE())</f>
        <v>0</v>
      </c>
      <c r="N230" s="146" t="n">
        <v>37196</v>
      </c>
      <c r="O230" s="147" t="s">
        <v>37</v>
      </c>
      <c r="P230" s="149" t="n">
        <v>-22135904.0185985</v>
      </c>
      <c r="Q230" s="151" t="str">
        <f aca="false">IF((P230)&gt;(G231),"var exceeded"," ")</f>
        <v> </v>
      </c>
      <c r="R230" s="0" t="str">
        <f aca="false">IF((P230)&gt;(C231),"var exceeded"," ")</f>
        <v> </v>
      </c>
      <c r="Y230" s="146" t="n">
        <v>37196</v>
      </c>
      <c r="Z230" s="147" t="s">
        <v>37</v>
      </c>
      <c r="AA230" s="53" t="n">
        <v>-22135904.0185985</v>
      </c>
      <c r="AB230" s="53" t="n">
        <v>2217198.7032959</v>
      </c>
      <c r="AC230" s="0" t="str">
        <f aca="false">IF((AA230)&gt;(AB231),"var exceeded"," ")</f>
        <v> </v>
      </c>
      <c r="AL230" s="146" t="n">
        <v>37000</v>
      </c>
      <c r="AM230" s="147" t="s">
        <v>37</v>
      </c>
      <c r="AN230" s="53" t="n">
        <v>-43757864.4779128</v>
      </c>
      <c r="AO230" s="53" t="n">
        <v>-5802290.49255654</v>
      </c>
    </row>
    <row r="231" customFormat="false" ht="12" hidden="false" customHeight="true" outlineLevel="0" collapsed="false">
      <c r="A231" s="51" t="n">
        <v>37197</v>
      </c>
      <c r="B231" s="102" t="n">
        <v>1659425.9205348</v>
      </c>
      <c r="C231" s="102" t="n">
        <v>6391081.72499511</v>
      </c>
      <c r="D231" s="102" t="n">
        <v>0</v>
      </c>
      <c r="E231" s="102" t="n">
        <v>0</v>
      </c>
      <c r="F231" s="148" t="n">
        <v>8050507.6455299</v>
      </c>
      <c r="G231" s="148" t="n">
        <f aca="false">(C231-D231-E231)+H231+I231+J231+K231</f>
        <v>7074026.75724878</v>
      </c>
      <c r="H231" s="148" t="n">
        <v>0</v>
      </c>
      <c r="I231" s="148" t="n">
        <f aca="false">VLOOKUP(A231,'CS Worksheet'!$A$804:$E$1051,4,FALSE())</f>
        <v>682945.032253671</v>
      </c>
      <c r="J231" s="148" t="n">
        <v>0</v>
      </c>
      <c r="K231" s="148" t="n">
        <f aca="false">VLOOKUP(A231,'CS Worksheet'!$A$1052:$E$1281,4,FALSE())</f>
        <v>0</v>
      </c>
      <c r="N231" s="146" t="n">
        <v>37197</v>
      </c>
      <c r="O231" s="147" t="s">
        <v>37</v>
      </c>
      <c r="P231" s="149" t="n">
        <v>-18887402.4816167</v>
      </c>
      <c r="Q231" s="151" t="str">
        <f aca="false">IF((P231)&gt;(G232),"var exceeded"," ")</f>
        <v> </v>
      </c>
      <c r="R231" s="0" t="str">
        <f aca="false">IF((P231)&gt;(C232),"var exceeded"," ")</f>
        <v> </v>
      </c>
      <c r="Y231" s="146" t="n">
        <v>37197</v>
      </c>
      <c r="Z231" s="147" t="s">
        <v>37</v>
      </c>
      <c r="AA231" s="53" t="n">
        <v>-18887402.4816167</v>
      </c>
      <c r="AB231" s="53" t="n">
        <v>-1351995.4979239</v>
      </c>
      <c r="AC231" s="0" t="str">
        <f aca="false">IF((AA231)&gt;(AB232),"var exceeded"," ")</f>
        <v> </v>
      </c>
      <c r="AL231" s="146" t="n">
        <v>37001</v>
      </c>
      <c r="AM231" s="147" t="s">
        <v>37</v>
      </c>
      <c r="AN231" s="53" t="n">
        <v>-39202794.4367428</v>
      </c>
      <c r="AO231" s="53" t="n">
        <v>-6733651.3696354</v>
      </c>
    </row>
    <row r="232" customFormat="false" ht="12" hidden="false" customHeight="true" outlineLevel="0" collapsed="false">
      <c r="A232" s="51" t="n">
        <v>37200</v>
      </c>
      <c r="B232" s="102" t="n">
        <v>1774038.02647024</v>
      </c>
      <c r="C232" s="102" t="n">
        <v>34304313.4367842</v>
      </c>
      <c r="D232" s="102" t="n">
        <v>0</v>
      </c>
      <c r="E232" s="102" t="n">
        <v>0</v>
      </c>
      <c r="F232" s="148" t="n">
        <v>36078351.4632544</v>
      </c>
      <c r="G232" s="148" t="n">
        <f aca="false">(C232-D232-E232)+H232+I232+J232+K232</f>
        <v>37808206.0748027</v>
      </c>
      <c r="H232" s="148" t="n">
        <v>0</v>
      </c>
      <c r="I232" s="148" t="n">
        <f aca="false">VLOOKUP(A232,'CS Worksheet'!$A$804:$E$1051,4,FALSE())</f>
        <v>3503892.63801849</v>
      </c>
      <c r="J232" s="148" t="n">
        <v>0</v>
      </c>
      <c r="K232" s="148" t="n">
        <f aca="false">VLOOKUP(A232,'CS Worksheet'!$A$1052:$E$1281,4,FALSE())</f>
        <v>0</v>
      </c>
      <c r="N232" s="146" t="n">
        <v>37200</v>
      </c>
      <c r="O232" s="147" t="s">
        <v>37</v>
      </c>
      <c r="P232" s="149" t="n">
        <v>-20175858.3315462</v>
      </c>
      <c r="Q232" s="151" t="str">
        <f aca="false">IF((P232)&gt;(G233),"var exceeded"," ")</f>
        <v> </v>
      </c>
      <c r="R232" s="0" t="str">
        <f aca="false">IF((P232)&gt;(C233),"var exceeded"," ")</f>
        <v> </v>
      </c>
      <c r="Y232" s="146" t="n">
        <v>37200</v>
      </c>
      <c r="Z232" s="147" t="s">
        <v>37</v>
      </c>
      <c r="AA232" s="53" t="n">
        <v>-20175858.3315462</v>
      </c>
      <c r="AB232" s="53" t="n">
        <v>-10615300.6459242</v>
      </c>
      <c r="AC232" s="0" t="str">
        <f aca="false">IF((AA232)&gt;(AB233),"var exceeded"," ")</f>
        <v> </v>
      </c>
      <c r="AL232" s="146" t="n">
        <v>37004</v>
      </c>
      <c r="AM232" s="147" t="s">
        <v>37</v>
      </c>
      <c r="AN232" s="53" t="n">
        <v>-41992140.6453969</v>
      </c>
      <c r="AO232" s="53" t="n">
        <v>17496186.2309542</v>
      </c>
    </row>
    <row r="233" customFormat="false" ht="12" hidden="false" customHeight="true" outlineLevel="0" collapsed="false">
      <c r="A233" s="51" t="n">
        <v>37201</v>
      </c>
      <c r="B233" s="102" t="n">
        <v>2022862.02654187</v>
      </c>
      <c r="C233" s="102" t="n">
        <v>-7974841.67364038</v>
      </c>
      <c r="D233" s="102" t="n">
        <v>0</v>
      </c>
      <c r="E233" s="102" t="n">
        <v>0</v>
      </c>
      <c r="F233" s="148" t="n">
        <v>-5951979.64709851</v>
      </c>
      <c r="G233" s="148" t="n">
        <f aca="false">(C233-D233-E233)+H233+I233+J233+K233</f>
        <v>-8902236.74976013</v>
      </c>
      <c r="H233" s="148" t="n">
        <v>0</v>
      </c>
      <c r="I233" s="148" t="n">
        <f aca="false">VLOOKUP(A233,'CS Worksheet'!$A$804:$E$1051,4,FALSE())</f>
        <v>-927395.076119747</v>
      </c>
      <c r="J233" s="148" t="n">
        <v>0</v>
      </c>
      <c r="K233" s="148" t="n">
        <f aca="false">VLOOKUP(A233,'CS Worksheet'!$A$1052:$E$1281,4,FALSE())</f>
        <v>0</v>
      </c>
      <c r="N233" s="146" t="n">
        <v>37201</v>
      </c>
      <c r="O233" s="147" t="s">
        <v>37</v>
      </c>
      <c r="P233" s="149" t="n">
        <v>-17672043.592194</v>
      </c>
      <c r="Q233" s="151" t="str">
        <f aca="false">IF((P233)&gt;(G234),"var exceeded"," ")</f>
        <v> </v>
      </c>
      <c r="R233" s="0" t="str">
        <f aca="false">IF((P233)&gt;(C234),"var exceeded"," ")</f>
        <v> </v>
      </c>
      <c r="Y233" s="146" t="n">
        <v>37201</v>
      </c>
      <c r="Z233" s="147" t="s">
        <v>37</v>
      </c>
      <c r="AA233" s="53" t="n">
        <v>-17672043.592194</v>
      </c>
      <c r="AB233" s="53" t="n">
        <v>10018437.0422828</v>
      </c>
      <c r="AC233" s="0" t="str">
        <f aca="false">IF((AA233)&gt;(AB234),"var exceeded"," ")</f>
        <v> </v>
      </c>
      <c r="AL233" s="146" t="n">
        <v>37005</v>
      </c>
      <c r="AM233" s="147" t="s">
        <v>37</v>
      </c>
      <c r="AN233" s="53" t="n">
        <v>-49835466.8422509</v>
      </c>
      <c r="AO233" s="53" t="n">
        <v>20342144.938398</v>
      </c>
    </row>
    <row r="234" customFormat="false" ht="12" hidden="false" customHeight="true" outlineLevel="0" collapsed="false">
      <c r="A234" s="51" t="n">
        <v>37202</v>
      </c>
      <c r="B234" s="102" t="n">
        <v>4173596.31159489</v>
      </c>
      <c r="C234" s="102" t="n">
        <v>-2522080.95919159</v>
      </c>
      <c r="D234" s="102" t="n">
        <v>0</v>
      </c>
      <c r="E234" s="102" t="n">
        <v>0</v>
      </c>
      <c r="F234" s="148" t="n">
        <v>1651515.3524033</v>
      </c>
      <c r="G234" s="148" t="n">
        <f aca="false">(C234-D234-E234)+H234+I234+J234+K234</f>
        <v>-1294541.2349185</v>
      </c>
      <c r="H234" s="148" t="n">
        <v>0</v>
      </c>
      <c r="I234" s="148" t="n">
        <f aca="false">VLOOKUP(A234,'CS Worksheet'!$A$804:$E$1051,4,FALSE())</f>
        <v>1227539.72427309</v>
      </c>
      <c r="J234" s="148" t="n">
        <v>0</v>
      </c>
      <c r="K234" s="148" t="n">
        <f aca="false">VLOOKUP(A234,'CS Worksheet'!$A$1052:$E$1281,4,FALSE())</f>
        <v>0</v>
      </c>
      <c r="N234" s="146" t="n">
        <v>37202</v>
      </c>
      <c r="O234" s="147" t="s">
        <v>37</v>
      </c>
      <c r="P234" s="149" t="n">
        <v>-18535673.3888157</v>
      </c>
      <c r="Q234" s="151" t="str">
        <f aca="false">IF((P234)&gt;(G235),"var exceeded"," ")</f>
        <v>var exceeded</v>
      </c>
      <c r="R234" s="0" t="str">
        <f aca="false">IF((P234)&gt;(C235),"var exceeded"," ")</f>
        <v>var exceeded</v>
      </c>
      <c r="Y234" s="146" t="n">
        <v>37202</v>
      </c>
      <c r="Z234" s="147" t="s">
        <v>37</v>
      </c>
      <c r="AA234" s="53" t="n">
        <v>-18535673.3888157</v>
      </c>
      <c r="AB234" s="53" t="n">
        <v>-8994790.93518981</v>
      </c>
      <c r="AC234" s="0" t="str">
        <f aca="false">IF((AA234)&gt;(AB235),"var exceeded"," ")</f>
        <v> </v>
      </c>
      <c r="AL234" s="146" t="n">
        <v>37006</v>
      </c>
      <c r="AM234" s="147" t="s">
        <v>37</v>
      </c>
      <c r="AN234" s="53" t="n">
        <v>-48348669.7016111</v>
      </c>
      <c r="AO234" s="53" t="n">
        <v>-1781827.4883245</v>
      </c>
    </row>
    <row r="235" customFormat="false" ht="12" hidden="false" customHeight="true" outlineLevel="0" collapsed="false">
      <c r="A235" s="51" t="n">
        <v>37203</v>
      </c>
      <c r="B235" s="102" t="n">
        <v>-780487.734833135</v>
      </c>
      <c r="C235" s="102" t="n">
        <v>-24381876.5702025</v>
      </c>
      <c r="D235" s="102" t="n">
        <v>0</v>
      </c>
      <c r="E235" s="102" t="n">
        <v>0</v>
      </c>
      <c r="F235" s="148" t="n">
        <v>-25162364.3050356</v>
      </c>
      <c r="G235" s="148" t="n">
        <f aca="false">(C235-D235-E235)+H235+I235+J235+K235</f>
        <v>-23427826.5649451</v>
      </c>
      <c r="H235" s="148" t="n">
        <f aca="false">VLOOKUP(A235,'CS Worksheet'!$A$489:$E$555,4,FALSE())</f>
        <v>-55959.4843823079</v>
      </c>
      <c r="I235" s="148" t="n">
        <f aca="false">VLOOKUP(A235,'CS Worksheet'!$A$804:$E$1051,4,FALSE())</f>
        <v>1010009.48963967</v>
      </c>
      <c r="J235" s="148" t="n">
        <v>0</v>
      </c>
      <c r="K235" s="148" t="n">
        <f aca="false">VLOOKUP(A235,'CS Worksheet'!$A$1052:$E$1281,4,FALSE())</f>
        <v>0</v>
      </c>
      <c r="N235" s="146" t="n">
        <v>37203</v>
      </c>
      <c r="O235" s="147" t="s">
        <v>37</v>
      </c>
      <c r="P235" s="149" t="n">
        <v>-21748788.8687057</v>
      </c>
      <c r="Q235" s="151" t="str">
        <f aca="false">IF((P235)&gt;(G236),"var exceeded"," ")</f>
        <v> </v>
      </c>
      <c r="R235" s="0" t="str">
        <f aca="false">IF((P235)&gt;(C236),"var exceeded"," ")</f>
        <v> </v>
      </c>
      <c r="Y235" s="146" t="n">
        <v>37203</v>
      </c>
      <c r="Z235" s="147" t="s">
        <v>37</v>
      </c>
      <c r="AA235" s="53" t="n">
        <v>-21748788.8687057</v>
      </c>
      <c r="AB235" s="53" t="n">
        <v>5169175.24092914</v>
      </c>
      <c r="AC235" s="0" t="str">
        <f aca="false">IF((AA235)&gt;(AB236),"var exceeded"," ")</f>
        <v> </v>
      </c>
      <c r="AL235" s="146" t="n">
        <v>37007</v>
      </c>
      <c r="AM235" s="147" t="s">
        <v>37</v>
      </c>
      <c r="AN235" s="53" t="n">
        <v>-50703675.7244786</v>
      </c>
      <c r="AO235" s="53" t="n">
        <v>1122503.01861659</v>
      </c>
    </row>
    <row r="236" customFormat="false" ht="12" hidden="false" customHeight="true" outlineLevel="0" collapsed="false">
      <c r="A236" s="51" t="n">
        <v>37204</v>
      </c>
      <c r="B236" s="102" t="n">
        <v>838255.463144083</v>
      </c>
      <c r="C236" s="102" t="n">
        <v>-506506.775042461</v>
      </c>
      <c r="D236" s="102" t="n">
        <v>0</v>
      </c>
      <c r="E236" s="102" t="n">
        <v>0</v>
      </c>
      <c r="F236" s="148" t="n">
        <v>331748.688101623</v>
      </c>
      <c r="G236" s="148" t="n">
        <f aca="false">(C236-D236-E236)+H236+I236+J236+K236</f>
        <v>-812030.732467025</v>
      </c>
      <c r="H236" s="148" t="n">
        <f aca="false">VLOOKUP(A236,'CS Worksheet'!$A$489:$E$555,4,FALSE())</f>
        <v>0</v>
      </c>
      <c r="I236" s="148" t="n">
        <f aca="false">VLOOKUP(A236,'CS Worksheet'!$A$804:$E$1051,4,FALSE())</f>
        <v>-305523.957424564</v>
      </c>
      <c r="J236" s="148" t="n">
        <v>0</v>
      </c>
      <c r="K236" s="148" t="n">
        <f aca="false">VLOOKUP(A236,'CS Worksheet'!$A$1052:$E$1281,4,FALSE())</f>
        <v>0</v>
      </c>
      <c r="N236" s="146" t="n">
        <v>37204</v>
      </c>
      <c r="O236" s="147" t="s">
        <v>37</v>
      </c>
      <c r="P236" s="149" t="n">
        <v>-25286275.3643444</v>
      </c>
      <c r="Q236" s="151" t="str">
        <f aca="false">IF((P236)&gt;(G237),"var exceeded"," ")</f>
        <v> </v>
      </c>
      <c r="R236" s="0" t="str">
        <f aca="false">IF((P236)&gt;(C237),"var exceeded"," ")</f>
        <v> </v>
      </c>
      <c r="Y236" s="146" t="n">
        <v>37204</v>
      </c>
      <c r="Z236" s="147" t="s">
        <v>37</v>
      </c>
      <c r="AA236" s="53" t="n">
        <v>-25286275.3643444</v>
      </c>
      <c r="AB236" s="53" t="n">
        <v>25284613.3940799</v>
      </c>
      <c r="AC236" s="0" t="str">
        <f aca="false">IF((AA236)&gt;(AB237),"var exceeded"," ")</f>
        <v> </v>
      </c>
      <c r="AL236" s="146" t="n">
        <v>37008</v>
      </c>
      <c r="AM236" s="147" t="s">
        <v>37</v>
      </c>
      <c r="AN236" s="53" t="n">
        <v>-50185659.8446019</v>
      </c>
      <c r="AO236" s="53" t="n">
        <v>10076087.6565888</v>
      </c>
    </row>
    <row r="237" customFormat="false" ht="12" hidden="false" customHeight="true" outlineLevel="0" collapsed="false">
      <c r="A237" s="51" t="n">
        <v>37207</v>
      </c>
      <c r="B237" s="102" t="n">
        <v>-333054.047211011</v>
      </c>
      <c r="C237" s="102" t="n">
        <v>29475077.1717255</v>
      </c>
      <c r="D237" s="102" t="n">
        <v>0</v>
      </c>
      <c r="E237" s="102" t="n">
        <v>0</v>
      </c>
      <c r="F237" s="148" t="n">
        <v>29142023.1245145</v>
      </c>
      <c r="G237" s="148" t="n">
        <f aca="false">(C237-D237-E237)+H237+I237+J237+K237</f>
        <v>31254909.2454905</v>
      </c>
      <c r="H237" s="148" t="n">
        <f aca="false">VLOOKUP(A237,'CS Worksheet'!$A$489:$E$555,4,FALSE())</f>
        <v>0</v>
      </c>
      <c r="I237" s="148" t="n">
        <f aca="false">VLOOKUP(A237,'CS Worksheet'!$A$804:$E$1051,4,FALSE())</f>
        <v>1779832.07376499</v>
      </c>
      <c r="J237" s="148" t="n">
        <v>0</v>
      </c>
      <c r="K237" s="148" t="n">
        <f aca="false">VLOOKUP(A237,'CS Worksheet'!$A$1052:$E$1281,4,FALSE())</f>
        <v>0</v>
      </c>
      <c r="N237" s="146" t="n">
        <v>37207</v>
      </c>
      <c r="O237" s="147" t="s">
        <v>37</v>
      </c>
      <c r="P237" s="149" t="n">
        <v>-22578454.4369406</v>
      </c>
      <c r="Q237" s="151" t="str">
        <f aca="false">IF((P237)&gt;(G238),"var exceeded"," ")</f>
        <v> </v>
      </c>
      <c r="R237" s="0" t="str">
        <f aca="false">IF((P237)&gt;(C238),"var exceeded"," ")</f>
        <v> </v>
      </c>
      <c r="Y237" s="146" t="n">
        <v>37207</v>
      </c>
      <c r="Z237" s="147" t="s">
        <v>37</v>
      </c>
      <c r="AA237" s="53" t="n">
        <v>-22578454.4369406</v>
      </c>
      <c r="AB237" s="53" t="n">
        <v>-8368087.17947501</v>
      </c>
      <c r="AC237" s="0" t="str">
        <f aca="false">IF((AA237)&gt;(AB238),"var exceeded"," ")</f>
        <v> </v>
      </c>
      <c r="AL237" s="146" t="n">
        <v>37011</v>
      </c>
      <c r="AM237" s="147" t="s">
        <v>37</v>
      </c>
      <c r="AN237" s="53" t="n">
        <v>-51314544.4837255</v>
      </c>
      <c r="AO237" s="53" t="n">
        <v>10218226.4084998</v>
      </c>
    </row>
    <row r="238" customFormat="false" ht="12" hidden="false" customHeight="true" outlineLevel="0" collapsed="false">
      <c r="A238" s="51" t="n">
        <v>37208</v>
      </c>
      <c r="B238" s="102" t="n">
        <v>123096.732978827</v>
      </c>
      <c r="C238" s="102" t="n">
        <v>-8750637.44174624</v>
      </c>
      <c r="D238" s="102" t="n">
        <v>0</v>
      </c>
      <c r="E238" s="102" t="n">
        <v>0</v>
      </c>
      <c r="F238" s="148" t="n">
        <v>-8627540.70876741</v>
      </c>
      <c r="G238" s="148" t="n">
        <f aca="false">(C238-D238-E238)+H238+I238+J238+K238</f>
        <v>-8602445.07415165</v>
      </c>
      <c r="H238" s="148" t="n">
        <f aca="false">VLOOKUP(A238,'CS Worksheet'!$A$489:$E$555,4,FALSE())</f>
        <v>0</v>
      </c>
      <c r="I238" s="148" t="n">
        <f aca="false">VLOOKUP(A238,'CS Worksheet'!$A$804:$E$1051,4,FALSE())</f>
        <v>148192.367594586</v>
      </c>
      <c r="J238" s="148" t="n">
        <v>0</v>
      </c>
      <c r="K238" s="148" t="n">
        <f aca="false">VLOOKUP(A238,'CS Worksheet'!$A$1052:$E$1281,4,FALSE())</f>
        <v>0</v>
      </c>
      <c r="N238" s="146" t="n">
        <v>37208</v>
      </c>
      <c r="O238" s="147" t="s">
        <v>37</v>
      </c>
      <c r="P238" s="149" t="n">
        <v>-19479225.854905</v>
      </c>
      <c r="Q238" s="151" t="str">
        <f aca="false">IF((P238)&gt;(G239),"var exceeded"," ")</f>
        <v> </v>
      </c>
      <c r="R238" s="0" t="str">
        <f aca="false">IF((P238)&gt;(C239),"var exceeded"," ")</f>
        <v> </v>
      </c>
      <c r="Y238" s="146" t="n">
        <v>37208</v>
      </c>
      <c r="Z238" s="147" t="s">
        <v>37</v>
      </c>
      <c r="AA238" s="53" t="n">
        <v>-19479225.854905</v>
      </c>
      <c r="AB238" s="53" t="n">
        <v>-4500573.6352524</v>
      </c>
      <c r="AC238" s="0" t="str">
        <f aca="false">IF((AA238)&gt;(AB239),"var exceeded"," ")</f>
        <v> </v>
      </c>
      <c r="AL238" s="146" t="n">
        <v>37012</v>
      </c>
      <c r="AM238" s="147" t="s">
        <v>37</v>
      </c>
      <c r="AN238" s="53" t="n">
        <v>-50494022.6645194</v>
      </c>
      <c r="AO238" s="53" t="n">
        <v>5537414.98695529</v>
      </c>
    </row>
    <row r="239" customFormat="false" ht="12" hidden="false" customHeight="true" outlineLevel="0" collapsed="false">
      <c r="A239" s="51" t="n">
        <v>37209</v>
      </c>
      <c r="B239" s="102" t="n">
        <v>588892.591362387</v>
      </c>
      <c r="C239" s="102" t="n">
        <v>16726848.6806945</v>
      </c>
      <c r="D239" s="102" t="n">
        <v>2968598</v>
      </c>
      <c r="E239" s="102" t="n">
        <v>0</v>
      </c>
      <c r="F239" s="148" t="n">
        <v>20284339.2720569</v>
      </c>
      <c r="G239" s="148" t="n">
        <f aca="false">(C239-D239-E239)+H239+I239+J239+K239</f>
        <v>14429631.0596011</v>
      </c>
      <c r="H239" s="148" t="n">
        <f aca="false">VLOOKUP(A239,'CS Worksheet'!$A$489:$E$555,4,FALSE())</f>
        <v>0</v>
      </c>
      <c r="I239" s="148" t="n">
        <f aca="false">VLOOKUP(A239,'CS Worksheet'!$A$804:$E$1051,4,FALSE())</f>
        <v>671380.378906612</v>
      </c>
      <c r="J239" s="148" t="n">
        <v>0</v>
      </c>
      <c r="K239" s="148" t="n">
        <f aca="false">VLOOKUP(A239,'CS Worksheet'!$A$1052:$E$1281,4,FALSE())</f>
        <v>0</v>
      </c>
      <c r="N239" s="146" t="n">
        <v>37209</v>
      </c>
      <c r="O239" s="147" t="s">
        <v>37</v>
      </c>
      <c r="P239" s="149" t="n">
        <v>-20408893.5025659</v>
      </c>
      <c r="Q239" s="151" t="str">
        <f aca="false">IF((P239)&gt;(G240),"var exceeded"," ")</f>
        <v> </v>
      </c>
      <c r="R239" s="0" t="str">
        <f aca="false">IF((P239)&gt;(C240),"var exceeded"," ")</f>
        <v> </v>
      </c>
      <c r="Y239" s="146" t="n">
        <v>37209</v>
      </c>
      <c r="Z239" s="147" t="s">
        <v>37</v>
      </c>
      <c r="AA239" s="53" t="n">
        <v>-20408893.5025659</v>
      </c>
      <c r="AB239" s="53" t="n">
        <v>-5133289.82027853</v>
      </c>
      <c r="AC239" s="0" t="str">
        <f aca="false">IF((AA239)&gt;(AB240),"var exceeded"," ")</f>
        <v> </v>
      </c>
      <c r="AL239" s="146" t="n">
        <v>37013</v>
      </c>
      <c r="AM239" s="147" t="s">
        <v>37</v>
      </c>
      <c r="AN239" s="53" t="n">
        <v>-52963955.2218758</v>
      </c>
      <c r="AO239" s="53" t="n">
        <v>25506613.7556735</v>
      </c>
    </row>
    <row r="240" customFormat="false" ht="12" hidden="false" customHeight="true" outlineLevel="0" collapsed="false">
      <c r="A240" s="51" t="n">
        <v>37210</v>
      </c>
      <c r="B240" s="102" t="n">
        <v>-1874033.45281811</v>
      </c>
      <c r="C240" s="102" t="n">
        <v>27210271.2712446</v>
      </c>
      <c r="D240" s="102" t="n">
        <v>0</v>
      </c>
      <c r="E240" s="102" t="n">
        <v>0</v>
      </c>
      <c r="F240" s="148" t="n">
        <v>25336237.8184265</v>
      </c>
      <c r="G240" s="148" t="n">
        <f aca="false">(C240-D240-E240)+H240+I240+J240+K240</f>
        <v>28133421.4689408</v>
      </c>
      <c r="H240" s="148" t="n">
        <f aca="false">VLOOKUP(A240,'CS Worksheet'!$A$489:$E$555,4,FALSE())</f>
        <v>55652.0336562806</v>
      </c>
      <c r="I240" s="148" t="n">
        <f aca="false">VLOOKUP(A240,'CS Worksheet'!$A$804:$E$1051,4,FALSE())</f>
        <v>867498.16403995</v>
      </c>
      <c r="J240" s="148" t="n">
        <v>0</v>
      </c>
      <c r="K240" s="148" t="n">
        <f aca="false">VLOOKUP(A240,'CS Worksheet'!$A$1052:$E$1281,4,FALSE())</f>
        <v>0</v>
      </c>
      <c r="N240" s="146" t="n">
        <v>37210</v>
      </c>
      <c r="O240" s="147" t="s">
        <v>37</v>
      </c>
      <c r="P240" s="149" t="n">
        <v>-19562758.457181</v>
      </c>
      <c r="Q240" s="151" t="str">
        <f aca="false">IF((P240)&gt;(G241),"var exceeded"," ")</f>
        <v> </v>
      </c>
      <c r="R240" s="0" t="str">
        <f aca="false">IF((P240)&gt;(C241),"var exceeded"," ")</f>
        <v> </v>
      </c>
      <c r="Y240" s="146" t="n">
        <v>37210</v>
      </c>
      <c r="Z240" s="147" t="s">
        <v>37</v>
      </c>
      <c r="AA240" s="53" t="n">
        <v>-19562758.457181</v>
      </c>
      <c r="AB240" s="53" t="n">
        <v>8216008.88644101</v>
      </c>
      <c r="AC240" s="0" t="str">
        <f aca="false">IF((AA240)&gt;(AB241),"var exceeded"," ")</f>
        <v> </v>
      </c>
      <c r="AL240" s="146" t="n">
        <v>37014</v>
      </c>
      <c r="AM240" s="147" t="s">
        <v>37</v>
      </c>
      <c r="AN240" s="53" t="n">
        <v>-47137064.3992502</v>
      </c>
      <c r="AO240" s="53" t="n">
        <v>2112347.82986925</v>
      </c>
    </row>
    <row r="241" customFormat="false" ht="12" hidden="false" customHeight="true" outlineLevel="0" collapsed="false">
      <c r="A241" s="51" t="n">
        <v>37211</v>
      </c>
      <c r="B241" s="102" t="n">
        <v>-68822.7063899997</v>
      </c>
      <c r="C241" s="102" t="n">
        <v>-3677305.02262073</v>
      </c>
      <c r="D241" s="102" t="n">
        <v>0</v>
      </c>
      <c r="E241" s="102" t="n">
        <v>0</v>
      </c>
      <c r="F241" s="148" t="n">
        <v>-3746127.72901073</v>
      </c>
      <c r="G241" s="148" t="n">
        <f aca="false">(C241-D241-E241)+H241+I241+J241+K241</f>
        <v>-3765947.73089077</v>
      </c>
      <c r="H241" s="148" t="n">
        <f aca="false">VLOOKUP(A241,'CS Worksheet'!$A$489:$E$555,4,FALSE())</f>
        <v>0</v>
      </c>
      <c r="I241" s="148" t="n">
        <f aca="false">VLOOKUP(A241,'CS Worksheet'!$A$804:$E$1051,4,FALSE())</f>
        <v>-88642.7082700427</v>
      </c>
      <c r="J241" s="148" t="n">
        <v>0</v>
      </c>
      <c r="K241" s="148" t="n">
        <f aca="false">VLOOKUP(A241,'CS Worksheet'!$A$1052:$E$1281,4,FALSE())</f>
        <v>0</v>
      </c>
      <c r="N241" s="146" t="n">
        <v>37211</v>
      </c>
      <c r="O241" s="147" t="s">
        <v>37</v>
      </c>
      <c r="P241" s="149" t="n">
        <v>-19270345.3803116</v>
      </c>
      <c r="Q241" s="151" t="str">
        <f aca="false">IF((P241)&gt;(G242),"var exceeded"," ")</f>
        <v> </v>
      </c>
      <c r="R241" s="0" t="str">
        <f aca="false">IF((P241)&gt;(C242),"var exceeded"," ")</f>
        <v> </v>
      </c>
      <c r="Y241" s="146" t="n">
        <v>37211</v>
      </c>
      <c r="Z241" s="147" t="s">
        <v>37</v>
      </c>
      <c r="AA241" s="53" t="n">
        <v>-19270345.3803116</v>
      </c>
      <c r="AB241" s="53" t="n">
        <v>-14948751.7725117</v>
      </c>
      <c r="AC241" s="0" t="str">
        <f aca="false">IF((AA241)&gt;(AB242),"var exceeded"," ")</f>
        <v> </v>
      </c>
      <c r="AL241" s="146" t="n">
        <v>37015</v>
      </c>
      <c r="AM241" s="147" t="s">
        <v>37</v>
      </c>
      <c r="AN241" s="53" t="n">
        <v>-49356567.8683293</v>
      </c>
      <c r="AO241" s="53" t="n">
        <v>-10037963.462016</v>
      </c>
    </row>
    <row r="242" customFormat="false" ht="12" hidden="false" customHeight="true" outlineLevel="0" collapsed="false">
      <c r="A242" s="51" t="n">
        <v>37214</v>
      </c>
      <c r="B242" s="102" t="n">
        <v>-1750713.88326115</v>
      </c>
      <c r="C242" s="102" t="n">
        <v>-15151093.5204001</v>
      </c>
      <c r="D242" s="102" t="n">
        <v>0</v>
      </c>
      <c r="E242" s="102" t="n">
        <v>0</v>
      </c>
      <c r="F242" s="148" t="n">
        <v>-16901807.4036613</v>
      </c>
      <c r="G242" s="148" t="n">
        <f aca="false">(C242-D242-E242)+H242+I242+J242+K242</f>
        <v>-15715064.7121638</v>
      </c>
      <c r="H242" s="148" t="n">
        <f aca="false">VLOOKUP(A242,'CS Worksheet'!$A$489:$E$555,4,FALSE())</f>
        <v>55318.9307008306</v>
      </c>
      <c r="I242" s="148" t="n">
        <f aca="false">VLOOKUP(A242,'CS Worksheet'!$A$804:$E$1051,4,FALSE())</f>
        <v>-619290.122464494</v>
      </c>
      <c r="J242" s="148" t="n">
        <v>0</v>
      </c>
      <c r="K242" s="148" t="n">
        <f aca="false">VLOOKUP(A242,'CS Worksheet'!$A$1052:$E$1281,4,FALSE())</f>
        <v>0</v>
      </c>
      <c r="N242" s="146" t="n">
        <v>37214</v>
      </c>
      <c r="O242" s="147" t="s">
        <v>37</v>
      </c>
      <c r="P242" s="149" t="n">
        <v>-20562710.7920867</v>
      </c>
      <c r="Q242" s="151" t="str">
        <f aca="false">IF((P242)&gt;(G243),"var exceeded"," ")</f>
        <v> </v>
      </c>
      <c r="R242" s="0" t="str">
        <f aca="false">IF((P242)&gt;(C243),"var exceeded"," ")</f>
        <v> </v>
      </c>
      <c r="Y242" s="146" t="n">
        <v>37214</v>
      </c>
      <c r="Z242" s="147" t="s">
        <v>37</v>
      </c>
      <c r="AA242" s="53" t="n">
        <v>-20562710.7920867</v>
      </c>
      <c r="AB242" s="53" t="n">
        <v>-14984132.7001269</v>
      </c>
      <c r="AC242" s="0" t="str">
        <f aca="false">IF((AA242)&gt;(AB243),"var exceeded"," ")</f>
        <v> </v>
      </c>
      <c r="AL242" s="146" t="n">
        <v>37018</v>
      </c>
      <c r="AM242" s="147" t="s">
        <v>37</v>
      </c>
      <c r="AN242" s="53" t="n">
        <v>-38068993.5313759</v>
      </c>
      <c r="AO242" s="53" t="n">
        <v>20609524.8695496</v>
      </c>
    </row>
    <row r="243" customFormat="false" ht="12" hidden="false" customHeight="true" outlineLevel="0" collapsed="false">
      <c r="A243" s="51" t="n">
        <v>37215</v>
      </c>
      <c r="B243" s="102" t="n">
        <v>3566734.62925038</v>
      </c>
      <c r="C243" s="102" t="n">
        <v>-6729159.57338004</v>
      </c>
      <c r="D243" s="102" t="n">
        <v>0</v>
      </c>
      <c r="E243" s="102" t="n">
        <v>0</v>
      </c>
      <c r="F243" s="148" t="n">
        <v>-3162424.94412966</v>
      </c>
      <c r="G243" s="148" t="n">
        <f aca="false">(C243-D243-E243)+H243+I243+J243+K243</f>
        <v>-6342466.10282367</v>
      </c>
      <c r="H243" s="148" t="n">
        <f aca="false">VLOOKUP(A243,'CS Worksheet'!$A$489:$E$555,4,FALSE())</f>
        <v>0</v>
      </c>
      <c r="I243" s="148" t="n">
        <f aca="false">VLOOKUP(A243,'CS Worksheet'!$A$804:$E$1051,4,FALSE())</f>
        <v>386693.470556372</v>
      </c>
      <c r="J243" s="148" t="n">
        <v>0</v>
      </c>
      <c r="K243" s="148" t="n">
        <f aca="false">VLOOKUP(A243,'CS Worksheet'!$A$1052:$E$1281,4,FALSE())</f>
        <v>0</v>
      </c>
      <c r="N243" s="146" t="n">
        <v>37215</v>
      </c>
      <c r="O243" s="147" t="s">
        <v>37</v>
      </c>
      <c r="P243" s="149" t="n">
        <v>-20352592.2245945</v>
      </c>
      <c r="Q243" s="151" t="str">
        <f aca="false">IF((P243)&gt;(G244),"var exceeded"," ")</f>
        <v> </v>
      </c>
      <c r="R243" s="0" t="str">
        <f aca="false">IF((P243)&gt;(C244),"var exceeded"," ")</f>
        <v> </v>
      </c>
      <c r="Y243" s="146" t="n">
        <v>37215</v>
      </c>
      <c r="Z243" s="147" t="s">
        <v>37</v>
      </c>
      <c r="AA243" s="53" t="n">
        <v>-20352592.2245945</v>
      </c>
      <c r="AB243" s="53" t="n">
        <v>-17032262.7178647</v>
      </c>
      <c r="AC243" s="0" t="str">
        <f aca="false">IF((AA243)&gt;(AB244),"var exceeded"," ")</f>
        <v>var exceeded</v>
      </c>
      <c r="AL243" s="146" t="n">
        <v>37019</v>
      </c>
      <c r="AM243" s="147" t="s">
        <v>37</v>
      </c>
      <c r="AN243" s="53" t="n">
        <v>-33244363.2654846</v>
      </c>
      <c r="AO243" s="53" t="n">
        <v>-17103761.5393155</v>
      </c>
    </row>
    <row r="244" customFormat="false" ht="12" hidden="false" customHeight="true" outlineLevel="0" collapsed="false">
      <c r="A244" s="51" t="n">
        <v>37216</v>
      </c>
      <c r="B244" s="102" t="n">
        <v>949520.894080558</v>
      </c>
      <c r="C244" s="102" t="n">
        <v>15181460.4662108</v>
      </c>
      <c r="D244" s="102" t="n">
        <v>0</v>
      </c>
      <c r="E244" s="102" t="n">
        <v>0</v>
      </c>
      <c r="F244" s="148" t="n">
        <v>16130981.3602913</v>
      </c>
      <c r="G244" s="148" t="n">
        <f aca="false">(C244-D244-E244)+H244+I244+J244+K244</f>
        <v>15275890.8259571</v>
      </c>
      <c r="H244" s="148" t="n">
        <f aca="false">VLOOKUP(A244,'CS Worksheet'!$A$489:$E$555,4,FALSE())</f>
        <v>0</v>
      </c>
      <c r="I244" s="148" t="n">
        <f aca="false">VLOOKUP(A244,'CS Worksheet'!$A$804:$E$1051,4,FALSE())</f>
        <v>94430.3597463111</v>
      </c>
      <c r="J244" s="148" t="n">
        <v>0</v>
      </c>
      <c r="K244" s="148" t="n">
        <f aca="false">VLOOKUP(A244,'CS Worksheet'!$A$1052:$E$1281,4,FALSE())</f>
        <v>0</v>
      </c>
      <c r="N244" s="146" t="n">
        <v>37216</v>
      </c>
      <c r="O244" s="147" t="s">
        <v>37</v>
      </c>
      <c r="P244" s="149" t="n">
        <v>-18737013.3236819</v>
      </c>
      <c r="Q244" s="151" t="str">
        <f aca="false">IF((P244)&gt;(G245),"var exceeded"," ")</f>
        <v> </v>
      </c>
      <c r="R244" s="0" t="str">
        <f aca="false">IF((P244)&gt;(C245),"var exceeded"," ")</f>
        <v> </v>
      </c>
      <c r="Y244" s="146" t="n">
        <v>37216</v>
      </c>
      <c r="Z244" s="147" t="s">
        <v>37</v>
      </c>
      <c r="AA244" s="53" t="n">
        <v>-18737013.3236819</v>
      </c>
      <c r="AB244" s="53" t="n">
        <v>-40725391.4662843</v>
      </c>
      <c r="AC244" s="0" t="str">
        <f aca="false">IF((AA244)&gt;(AB245),"var exceeded"," ")</f>
        <v>var exceeded</v>
      </c>
      <c r="AL244" s="146" t="n">
        <v>37020</v>
      </c>
      <c r="AM244" s="147" t="s">
        <v>37</v>
      </c>
      <c r="AN244" s="53" t="n">
        <v>-35752520.0515515</v>
      </c>
      <c r="AO244" s="53" t="n">
        <v>13336815.8545478</v>
      </c>
    </row>
    <row r="245" customFormat="false" ht="12" hidden="false" customHeight="true" outlineLevel="0" collapsed="false">
      <c r="A245" s="51" t="n">
        <v>37221</v>
      </c>
      <c r="B245" s="102" t="n">
        <v>3698753.15605854</v>
      </c>
      <c r="C245" s="102" t="n">
        <v>25105243.9101301</v>
      </c>
      <c r="D245" s="102" t="n">
        <v>0</v>
      </c>
      <c r="E245" s="102" t="n">
        <v>0</v>
      </c>
      <c r="F245" s="148" t="n">
        <v>28803997.0661886</v>
      </c>
      <c r="G245" s="148" t="n">
        <f aca="false">(C245-D245-E245)+H245+I245+J245+K245</f>
        <v>28014743.8102922</v>
      </c>
      <c r="H245" s="148" t="n">
        <f aca="false">VLOOKUP(A245,'CS Worksheet'!$A$489:$E$555,4,FALSE())</f>
        <v>-4.3E-010</v>
      </c>
      <c r="I245" s="148" t="n">
        <f aca="false">VLOOKUP(A245,'CS Worksheet'!$A$804:$E$1051,4,FALSE())</f>
        <v>2909499.90016214</v>
      </c>
      <c r="J245" s="148" t="n">
        <v>0</v>
      </c>
      <c r="K245" s="148" t="n">
        <f aca="false">VLOOKUP(A245,'CS Worksheet'!$A$1052:$E$1281,4,FALSE())</f>
        <v>0</v>
      </c>
      <c r="N245" s="146" t="n">
        <v>37221</v>
      </c>
      <c r="O245" s="147" t="s">
        <v>37</v>
      </c>
      <c r="P245" s="149" t="n">
        <v>-17435626.6157391</v>
      </c>
      <c r="Q245" s="151" t="str">
        <f aca="false">IF((P245)&gt;(G246),"var exceeded"," ")</f>
        <v> </v>
      </c>
      <c r="R245" s="0" t="str">
        <f aca="false">IF((P245)&gt;(C246),"var exceeded"," ")</f>
        <v> </v>
      </c>
      <c r="T245" s="146" t="n">
        <v>37217</v>
      </c>
      <c r="U245" s="147" t="s">
        <v>37</v>
      </c>
      <c r="V245" s="53" t="n">
        <v>-18876320.6330873</v>
      </c>
      <c r="Y245" s="146" t="n">
        <v>37217</v>
      </c>
      <c r="Z245" s="147" t="s">
        <v>37</v>
      </c>
      <c r="AA245" s="53" t="n">
        <v>-18876320.6330873</v>
      </c>
      <c r="AB245" s="53" t="n">
        <v>-40725391.4662843</v>
      </c>
      <c r="AC245" s="0" t="str">
        <f aca="false">IF((AA245)&gt;(AB246),"var exceeded"," ")</f>
        <v>var exceeded</v>
      </c>
      <c r="AL245" s="146" t="n">
        <v>37021</v>
      </c>
      <c r="AM245" s="147" t="s">
        <v>37</v>
      </c>
      <c r="AN245" s="53" t="n">
        <v>-36450705.6563555</v>
      </c>
      <c r="AO245" s="53" t="n">
        <v>-5174144.54520876</v>
      </c>
    </row>
    <row r="246" customFormat="false" ht="12" hidden="false" customHeight="true" outlineLevel="0" collapsed="false">
      <c r="A246" s="51" t="n">
        <v>37222</v>
      </c>
      <c r="B246" s="102" t="n">
        <v>2627246.33384427</v>
      </c>
      <c r="C246" s="102" t="n">
        <v>4568623.03048194</v>
      </c>
      <c r="D246" s="102" t="n">
        <v>0</v>
      </c>
      <c r="E246" s="102" t="n">
        <v>0</v>
      </c>
      <c r="F246" s="148" t="n">
        <v>7195869.36432621</v>
      </c>
      <c r="G246" s="148" t="n">
        <f aca="false">(C246-D246-E246)+H246+I246+J246+K246</f>
        <v>4228508.14502957</v>
      </c>
      <c r="H246" s="148" t="n">
        <f aca="false">VLOOKUP(A246,'CS Worksheet'!$A$489:$E$555,4,FALSE())</f>
        <v>0</v>
      </c>
      <c r="I246" s="148" t="n">
        <f aca="false">VLOOKUP(A246,'CS Worksheet'!$A$804:$E$1051,4,FALSE())</f>
        <v>-340114.885452367</v>
      </c>
      <c r="J246" s="148" t="n">
        <v>0</v>
      </c>
      <c r="K246" s="148" t="n">
        <f aca="false">VLOOKUP(A246,'CS Worksheet'!$A$1052:$E$1281,4,FALSE())</f>
        <v>0</v>
      </c>
      <c r="N246" s="146" t="n">
        <v>37222</v>
      </c>
      <c r="O246" s="147" t="s">
        <v>37</v>
      </c>
      <c r="P246" s="149" t="n">
        <v>-16819972.0602155</v>
      </c>
      <c r="Q246" s="151" t="str">
        <f aca="false">IF((P246)&gt;(G247),"var exceeded"," ")</f>
        <v> </v>
      </c>
      <c r="R246" s="0" t="str">
        <f aca="false">IF((P246)&gt;(C247),"var exceeded"," ")</f>
        <v> </v>
      </c>
      <c r="T246" s="146" t="n">
        <v>37218</v>
      </c>
      <c r="U246" s="147" t="s">
        <v>37</v>
      </c>
      <c r="V246" s="53" t="n">
        <v>-18825753.1846384</v>
      </c>
      <c r="Y246" s="146" t="n">
        <v>37218</v>
      </c>
      <c r="Z246" s="147" t="s">
        <v>37</v>
      </c>
      <c r="AA246" s="53" t="n">
        <v>-18825753.1846384</v>
      </c>
      <c r="AB246" s="53" t="n">
        <v>-40725391.4662843</v>
      </c>
      <c r="AC246" s="0" t="str">
        <f aca="false">IF((AA246)&gt;(AB247),"var exceeded"," ")</f>
        <v> </v>
      </c>
      <c r="AL246" s="146" t="n">
        <v>37022</v>
      </c>
      <c r="AM246" s="147" t="s">
        <v>37</v>
      </c>
      <c r="AN246" s="53" t="n">
        <v>-38594634.431064</v>
      </c>
      <c r="AO246" s="53" t="n">
        <v>1995861.44125424</v>
      </c>
    </row>
    <row r="247" customFormat="false" ht="12" hidden="false" customHeight="true" outlineLevel="0" collapsed="false">
      <c r="A247" s="51" t="n">
        <v>37223</v>
      </c>
      <c r="B247" s="102" t="n">
        <v>-454391.504564068</v>
      </c>
      <c r="C247" s="102" t="n">
        <v>5437709.67980658</v>
      </c>
      <c r="D247" s="102" t="n">
        <v>0</v>
      </c>
      <c r="E247" s="102" t="n">
        <v>-1141004</v>
      </c>
      <c r="F247" s="148" t="n">
        <v>3842314.17524251</v>
      </c>
      <c r="G247" s="148" t="n">
        <f aca="false">(C247-D247-E247)+H247+I247+J247+K247</f>
        <v>7831358.57546028</v>
      </c>
      <c r="H247" s="148" t="n">
        <f aca="false">VLOOKUP(A247,'CS Worksheet'!$A$489:$E$555,4,FALSE())</f>
        <v>0</v>
      </c>
      <c r="I247" s="148" t="n">
        <f aca="false">VLOOKUP(A247,'CS Worksheet'!$A$804:$E$1051,4,FALSE())</f>
        <v>1252644.8956537</v>
      </c>
      <c r="J247" s="148" t="n">
        <v>0</v>
      </c>
      <c r="K247" s="148" t="n">
        <f aca="false">VLOOKUP(A247,'CS Worksheet'!$A$1052:$E$1281,4,FALSE())</f>
        <v>0</v>
      </c>
      <c r="N247" s="146" t="n">
        <v>37223</v>
      </c>
      <c r="O247" s="147" t="s">
        <v>37</v>
      </c>
      <c r="P247" s="149" t="n">
        <v>-17106263.2502437</v>
      </c>
      <c r="Q247" s="151" t="str">
        <f aca="false">IF((P247)&gt;(G248),"var exceeded"," ")</f>
        <v> </v>
      </c>
      <c r="R247" s="0" t="str">
        <f aca="false">IF((P247)&gt;(C248),"var exceeded"," ")</f>
        <v> </v>
      </c>
      <c r="Y247" s="146" t="n">
        <v>37221</v>
      </c>
      <c r="Z247" s="147" t="s">
        <v>37</v>
      </c>
      <c r="AA247" s="53" t="n">
        <v>-17435626.6157391</v>
      </c>
      <c r="AB247" s="53" t="n">
        <v>12450011.2086869</v>
      </c>
      <c r="AC247" s="0" t="str">
        <f aca="false">IF((AA247)&gt;(AB248),"var exceeded"," ")</f>
        <v> </v>
      </c>
      <c r="AL247" s="146" t="n">
        <v>37025</v>
      </c>
      <c r="AM247" s="147" t="s">
        <v>37</v>
      </c>
      <c r="AN247" s="53" t="n">
        <v>-37349839.7113701</v>
      </c>
      <c r="AO247" s="53" t="n">
        <v>7120009.9568836</v>
      </c>
    </row>
    <row r="248" customFormat="false" ht="12" hidden="false" customHeight="true" outlineLevel="0" collapsed="false">
      <c r="A248" s="51" t="n">
        <v>37224</v>
      </c>
      <c r="B248" s="102" t="n">
        <v>446698.351224076</v>
      </c>
      <c r="C248" s="102" t="n">
        <v>20964065.2020675</v>
      </c>
      <c r="D248" s="102" t="n">
        <v>0</v>
      </c>
      <c r="E248" s="102" t="n">
        <v>-94569</v>
      </c>
      <c r="F248" s="148" t="n">
        <v>21316194.5532916</v>
      </c>
      <c r="G248" s="148" t="n">
        <f aca="false">(C248-D248-E248)+H248+I248+J248+K248</f>
        <v>21852029.8985184</v>
      </c>
      <c r="H248" s="148" t="n">
        <f aca="false">VLOOKUP(A248,'CS Worksheet'!$A$489:$E$555,4,FALSE())</f>
        <v>-3.8E-010</v>
      </c>
      <c r="I248" s="148" t="n">
        <f aca="false">VLOOKUP(A248,'CS Worksheet'!$A$804:$E$1051,4,FALSE())</f>
        <v>793395.696450952</v>
      </c>
      <c r="J248" s="148" t="n">
        <v>0</v>
      </c>
      <c r="K248" s="148" t="n">
        <f aca="false">VLOOKUP(A248,'CS Worksheet'!$A$1052:$E$1281,4,FALSE())</f>
        <v>0</v>
      </c>
      <c r="N248" s="146" t="n">
        <v>37224</v>
      </c>
      <c r="O248" s="147" t="s">
        <v>37</v>
      </c>
      <c r="P248" s="149" t="n">
        <v>-16804512.1615961</v>
      </c>
      <c r="Q248" s="151" t="str">
        <f aca="false">IF((P248)&gt;(G249),"var exceeded"," ")</f>
        <v> </v>
      </c>
      <c r="R248" s="0" t="str">
        <f aca="false">IF((P248)&gt;(C249),"var exceeded"," ")</f>
        <v> </v>
      </c>
      <c r="Y248" s="146" t="n">
        <v>37222</v>
      </c>
      <c r="Z248" s="147" t="s">
        <v>37</v>
      </c>
      <c r="AA248" s="53" t="n">
        <v>-16819972.0602155</v>
      </c>
      <c r="AB248" s="53" t="n">
        <v>15863722.5590789</v>
      </c>
      <c r="AC248" s="0" t="str">
        <f aca="false">IF((AA248)&gt;(AB249),"var exceeded"," ")</f>
        <v> </v>
      </c>
      <c r="AL248" s="146" t="n">
        <v>37026</v>
      </c>
      <c r="AM248" s="147" t="s">
        <v>37</v>
      </c>
      <c r="AN248" s="53" t="n">
        <v>-37544127.4300139</v>
      </c>
      <c r="AO248" s="53" t="n">
        <v>1411634.07339031</v>
      </c>
    </row>
    <row r="249" customFormat="false" ht="12" hidden="false" customHeight="true" outlineLevel="0" collapsed="false">
      <c r="A249" s="51" t="n">
        <v>37225</v>
      </c>
      <c r="B249" s="102" t="n">
        <v>-381265.550080205</v>
      </c>
      <c r="C249" s="102" t="n">
        <v>-11913612.8406572</v>
      </c>
      <c r="D249" s="102" t="n">
        <v>0</v>
      </c>
      <c r="E249" s="102" t="n">
        <v>-2850879.91707771</v>
      </c>
      <c r="F249" s="148" t="n">
        <v>-15145758.3078152</v>
      </c>
      <c r="G249" s="148" t="n">
        <f aca="false">(C249-D249-E249)+H249+I249+J249+K249</f>
        <v>-11059917.6947657</v>
      </c>
      <c r="H249" s="148" t="n">
        <f aca="false">VLOOKUP(A249,'CS Worksheet'!$A$489:$E$555,4,FALSE())</f>
        <v>0</v>
      </c>
      <c r="I249" s="148" t="n">
        <f aca="false">VLOOKUP(A249,'CS Worksheet'!$A$804:$E$1051,4,FALSE())</f>
        <v>-1997184.77118617</v>
      </c>
      <c r="J249" s="148" t="n">
        <v>0</v>
      </c>
      <c r="K249" s="148" t="n">
        <f aca="false">VLOOKUP(A249,'CS Worksheet'!$A$1052:$E$1281,4,FALSE())</f>
        <v>0</v>
      </c>
      <c r="N249" s="146" t="n">
        <v>37225</v>
      </c>
      <c r="O249" s="147" t="s">
        <v>37</v>
      </c>
      <c r="P249" s="149" t="n">
        <v>-15796068.1684153</v>
      </c>
      <c r="Q249" s="151" t="e">
        <f aca="false">IF((P249)&gt;(G250),"var exceeded"," ")</f>
        <v>#N/A</v>
      </c>
      <c r="R249" s="0" t="str">
        <f aca="false">IF((P249)&gt;(C250),"var exceeded"," ")</f>
        <v> </v>
      </c>
      <c r="Y249" s="146" t="n">
        <v>37223</v>
      </c>
      <c r="Z249" s="147" t="s">
        <v>37</v>
      </c>
      <c r="AA249" s="53" t="n">
        <v>-17106263.2502437</v>
      </c>
      <c r="AB249" s="53" t="n">
        <v>-9568022.57638814</v>
      </c>
      <c r="AC249" s="0" t="str">
        <f aca="false">IF((AA249)&gt;(AB250),"var exceeded"," ")</f>
        <v> </v>
      </c>
      <c r="AL249" s="146" t="n">
        <v>37027</v>
      </c>
      <c r="AM249" s="147" t="s">
        <v>37</v>
      </c>
      <c r="AN249" s="53" t="n">
        <v>-32922287.284694</v>
      </c>
      <c r="AO249" s="53" t="n">
        <v>8954490.29212182</v>
      </c>
    </row>
    <row r="250" customFormat="false" ht="12" hidden="false" customHeight="true" outlineLevel="0" collapsed="false">
      <c r="B250" s="102" t="n">
        <v>962972049.463189</v>
      </c>
      <c r="C250" s="102" t="n">
        <v>756972152.231722</v>
      </c>
      <c r="D250" s="102" t="n">
        <v>-225808123.442375</v>
      </c>
      <c r="E250" s="102" t="n">
        <v>13383756.1880355</v>
      </c>
      <c r="F250" s="148" t="n">
        <v>1507519834.44057</v>
      </c>
      <c r="G250" s="148" t="e">
        <f aca="false">(C250-D250-E250)+H250+I250+J250+K250</f>
        <v>#N/A</v>
      </c>
      <c r="H250" s="148" t="e">
        <f aca="false">VLOOKUP(A250,'CS Worksheet'!$A$489:$E$555,4,FALSE())</f>
        <v>#N/A</v>
      </c>
      <c r="I250" s="148" t="n">
        <v>0</v>
      </c>
      <c r="J250" s="148" t="n">
        <v>0</v>
      </c>
      <c r="K250" s="148" t="e">
        <f aca="false">VLOOKUP(A250,'CS Worksheet'!$A$1052:$E$1281,4,FALSE())</f>
        <v>#N/A</v>
      </c>
      <c r="Y250" s="146" t="n">
        <v>37224</v>
      </c>
      <c r="Z250" s="147" t="s">
        <v>37</v>
      </c>
      <c r="AA250" s="53" t="n">
        <v>-16804512.1615961</v>
      </c>
      <c r="AB250" s="53" t="n">
        <v>14184983.0075168</v>
      </c>
      <c r="AC250" s="0" t="str">
        <f aca="false">IF((AA250)&gt;(AB251),"var exceeded"," ")</f>
        <v> </v>
      </c>
      <c r="AL250" s="146" t="n">
        <v>37028</v>
      </c>
      <c r="AM250" s="147" t="s">
        <v>37</v>
      </c>
      <c r="AN250" s="53" t="n">
        <v>-31222702.4077215</v>
      </c>
      <c r="AO250" s="53" t="n">
        <v>10875634.3308186</v>
      </c>
    </row>
    <row r="251" customFormat="false" ht="12" hidden="false" customHeight="true" outlineLevel="0" collapsed="false">
      <c r="Y251" s="146" t="n">
        <v>37225</v>
      </c>
      <c r="Z251" s="147" t="s">
        <v>37</v>
      </c>
      <c r="AA251" s="53" t="n">
        <v>-15796068.1684153</v>
      </c>
      <c r="AB251" s="53" t="n">
        <v>-10142380.2456207</v>
      </c>
      <c r="AC251" s="0" t="str">
        <f aca="false">IF((AA251)&gt;(AB252),"var exceeded"," ")</f>
        <v> </v>
      </c>
      <c r="AL251" s="146" t="n">
        <v>37029</v>
      </c>
      <c r="AM251" s="147" t="s">
        <v>37</v>
      </c>
      <c r="AN251" s="53" t="n">
        <v>-32298892.2762794</v>
      </c>
      <c r="AO251" s="53" t="n">
        <v>-2379088.11620773</v>
      </c>
    </row>
    <row r="252" customFormat="false" ht="12" hidden="false" customHeight="true" outlineLevel="0" collapsed="false">
      <c r="Y252" s="146"/>
      <c r="Z252" s="147"/>
      <c r="AA252" s="53"/>
      <c r="AB252" s="53"/>
      <c r="AL252" s="146" t="n">
        <v>37032</v>
      </c>
      <c r="AM252" s="147" t="s">
        <v>37</v>
      </c>
      <c r="AN252" s="53" t="n">
        <v>-29999979.6325923</v>
      </c>
      <c r="AO252" s="53" t="n">
        <v>3030271.41418112</v>
      </c>
    </row>
    <row r="253" customFormat="false" ht="12" hidden="false" customHeight="true" outlineLevel="0" collapsed="false">
      <c r="Y253" s="146"/>
      <c r="Z253" s="147"/>
      <c r="AA253" s="53"/>
      <c r="AB253" s="53"/>
      <c r="AL253" s="146" t="n">
        <v>37033</v>
      </c>
      <c r="AM253" s="147" t="s">
        <v>37</v>
      </c>
      <c r="AN253" s="53" t="n">
        <v>-25916870.6224228</v>
      </c>
      <c r="AO253" s="53" t="n">
        <v>-11734651.4067911</v>
      </c>
    </row>
    <row r="254" customFormat="false" ht="12" hidden="false" customHeight="true" outlineLevel="0" collapsed="false">
      <c r="Y254" s="146"/>
      <c r="Z254" s="147"/>
      <c r="AA254" s="53"/>
      <c r="AB254" s="53"/>
      <c r="AL254" s="146" t="n">
        <v>37034</v>
      </c>
      <c r="AM254" s="147" t="s">
        <v>37</v>
      </c>
      <c r="AN254" s="53" t="n">
        <v>-26855372.2336752</v>
      </c>
      <c r="AO254" s="53" t="n">
        <v>8983421.78124765</v>
      </c>
    </row>
    <row r="255" customFormat="false" ht="12" hidden="false" customHeight="true" outlineLevel="0" collapsed="false">
      <c r="Y255" s="146"/>
      <c r="Z255" s="147"/>
      <c r="AA255" s="53"/>
      <c r="AB255" s="53"/>
      <c r="AL255" s="146" t="n">
        <v>37035</v>
      </c>
      <c r="AM255" s="147" t="s">
        <v>37</v>
      </c>
      <c r="AN255" s="53" t="n">
        <v>-32161457.9680448</v>
      </c>
      <c r="AO255" s="53" t="n">
        <v>-2743615.80140029</v>
      </c>
    </row>
    <row r="256" customFormat="false" ht="12" hidden="false" customHeight="true" outlineLevel="0" collapsed="false">
      <c r="Y256" s="146"/>
      <c r="Z256" s="147"/>
      <c r="AA256" s="53"/>
      <c r="AB256" s="53"/>
      <c r="AL256" s="146" t="n">
        <v>37036</v>
      </c>
      <c r="AM256" s="147" t="s">
        <v>37</v>
      </c>
      <c r="AN256" s="53" t="n">
        <v>-32928360.0089287</v>
      </c>
      <c r="AO256" s="53" t="n">
        <v>16239250.9319139</v>
      </c>
    </row>
    <row r="257" customFormat="false" ht="12" hidden="false" customHeight="true" outlineLevel="0" collapsed="false">
      <c r="Y257" s="146"/>
      <c r="Z257" s="147"/>
      <c r="AA257" s="53"/>
      <c r="AB257" s="53"/>
      <c r="AL257" s="146" t="n">
        <v>37039</v>
      </c>
      <c r="AM257" s="147" t="s">
        <v>37</v>
      </c>
      <c r="AN257" s="53" t="n">
        <v>0</v>
      </c>
      <c r="AO257" s="53" t="n">
        <v>0</v>
      </c>
    </row>
    <row r="258" customFormat="false" ht="12" hidden="false" customHeight="true" outlineLevel="0" collapsed="false">
      <c r="Y258" s="146"/>
      <c r="Z258" s="147"/>
      <c r="AA258" s="53"/>
      <c r="AB258" s="53"/>
      <c r="AL258" s="146" t="n">
        <v>37040</v>
      </c>
      <c r="AM258" s="147" t="s">
        <v>37</v>
      </c>
      <c r="AN258" s="53" t="n">
        <v>-31281437.9217084</v>
      </c>
      <c r="AO258" s="53" t="n">
        <v>12581533.1463081</v>
      </c>
    </row>
    <row r="259" customFormat="false" ht="12" hidden="false" customHeight="true" outlineLevel="0" collapsed="false">
      <c r="Y259" s="146"/>
      <c r="Z259" s="147"/>
      <c r="AA259" s="53"/>
      <c r="AB259" s="53"/>
      <c r="AL259" s="146" t="n">
        <v>37041</v>
      </c>
      <c r="AM259" s="147" t="s">
        <v>37</v>
      </c>
      <c r="AN259" s="53" t="n">
        <v>-31610874.1159237</v>
      </c>
      <c r="AO259" s="53" t="n">
        <v>33878662.2160045</v>
      </c>
    </row>
    <row r="260" customFormat="false" ht="12" hidden="false" customHeight="true" outlineLevel="0" collapsed="false">
      <c r="AL260" s="146" t="n">
        <v>37042</v>
      </c>
      <c r="AM260" s="147" t="s">
        <v>37</v>
      </c>
      <c r="AN260" s="53" t="n">
        <v>-26875472.5065584</v>
      </c>
      <c r="AO260" s="53" t="n">
        <v>28366382.517532</v>
      </c>
    </row>
    <row r="261" customFormat="false" ht="12" hidden="false" customHeight="true" outlineLevel="0" collapsed="false">
      <c r="AL261" s="146" t="n">
        <v>37043</v>
      </c>
      <c r="AM261" s="147" t="s">
        <v>37</v>
      </c>
      <c r="AN261" s="53" t="n">
        <v>-25207493.5018176</v>
      </c>
      <c r="AO261" s="53" t="n">
        <v>-26108170.9949465</v>
      </c>
    </row>
    <row r="262" customFormat="false" ht="12" hidden="false" customHeight="true" outlineLevel="0" collapsed="false">
      <c r="AL262" s="146" t="n">
        <v>37046</v>
      </c>
      <c r="AM262" s="147" t="s">
        <v>37</v>
      </c>
      <c r="AN262" s="53" t="n">
        <v>-33231881.0596753</v>
      </c>
      <c r="AO262" s="53" t="n">
        <v>27483643.4146818</v>
      </c>
    </row>
    <row r="263" customFormat="false" ht="12" hidden="false" customHeight="true" outlineLevel="0" collapsed="false">
      <c r="AL263" s="146" t="n">
        <v>37047</v>
      </c>
      <c r="AM263" s="147" t="s">
        <v>37</v>
      </c>
      <c r="AN263" s="53" t="n">
        <v>-34124911.5423116</v>
      </c>
      <c r="AO263" s="53" t="n">
        <v>7849371.32490096</v>
      </c>
    </row>
    <row r="264" customFormat="false" ht="12" hidden="false" customHeight="true" outlineLevel="0" collapsed="false">
      <c r="AL264" s="146" t="n">
        <v>37048</v>
      </c>
      <c r="AM264" s="147" t="s">
        <v>37</v>
      </c>
      <c r="AN264" s="53" t="n">
        <v>-42446721.8033892</v>
      </c>
      <c r="AO264" s="53" t="n">
        <v>7958664.45934692</v>
      </c>
    </row>
    <row r="265" customFormat="false" ht="12" hidden="false" customHeight="true" outlineLevel="0" collapsed="false">
      <c r="AL265" s="146" t="n">
        <v>37049</v>
      </c>
      <c r="AM265" s="147" t="s">
        <v>37</v>
      </c>
      <c r="AN265" s="53" t="n">
        <v>-37565016.7540632</v>
      </c>
      <c r="AO265" s="53" t="n">
        <v>-30245675.355726</v>
      </c>
    </row>
    <row r="266" customFormat="false" ht="12" hidden="false" customHeight="true" outlineLevel="0" collapsed="false">
      <c r="AL266" s="146" t="n">
        <v>37050</v>
      </c>
      <c r="AM266" s="147" t="s">
        <v>37</v>
      </c>
      <c r="AN266" s="53" t="n">
        <v>-43940576.5924981</v>
      </c>
      <c r="AO266" s="53" t="n">
        <v>-32432185.2174714</v>
      </c>
    </row>
    <row r="267" customFormat="false" ht="12" hidden="false" customHeight="true" outlineLevel="0" collapsed="false">
      <c r="AL267" s="146" t="n">
        <v>37053</v>
      </c>
      <c r="AM267" s="147" t="s">
        <v>37</v>
      </c>
      <c r="AN267" s="53" t="n">
        <v>-46726207.4546421</v>
      </c>
      <c r="AO267" s="53" t="n">
        <v>-11850256.2840018</v>
      </c>
    </row>
    <row r="268" customFormat="false" ht="12" hidden="false" customHeight="true" outlineLevel="0" collapsed="false">
      <c r="AL268" s="146" t="n">
        <v>37054</v>
      </c>
      <c r="AM268" s="147" t="s">
        <v>37</v>
      </c>
      <c r="AN268" s="53" t="n">
        <v>-43711411.5471496</v>
      </c>
      <c r="AO268" s="53" t="n">
        <v>3928706.72178214</v>
      </c>
    </row>
    <row r="269" customFormat="false" ht="12" hidden="false" customHeight="true" outlineLevel="0" collapsed="false">
      <c r="AL269" s="146" t="n">
        <v>37055</v>
      </c>
      <c r="AM269" s="147" t="s">
        <v>37</v>
      </c>
      <c r="AN269" s="53" t="n">
        <v>-40917100.6736532</v>
      </c>
      <c r="AO269" s="53" t="n">
        <v>29933296.2543618</v>
      </c>
    </row>
    <row r="270" customFormat="false" ht="12" hidden="false" customHeight="true" outlineLevel="0" collapsed="false">
      <c r="AL270" s="146" t="n">
        <v>37056</v>
      </c>
      <c r="AM270" s="147" t="s">
        <v>37</v>
      </c>
      <c r="AN270" s="53" t="n">
        <v>-39106130.5825711</v>
      </c>
      <c r="AO270" s="53" t="n">
        <v>31546069.8614459</v>
      </c>
    </row>
    <row r="271" customFormat="false" ht="12" hidden="false" customHeight="true" outlineLevel="0" collapsed="false">
      <c r="AL271" s="146" t="n">
        <v>37057</v>
      </c>
      <c r="AM271" s="147" t="s">
        <v>37</v>
      </c>
      <c r="AN271" s="53" t="n">
        <v>-33084870.21602</v>
      </c>
      <c r="AO271" s="53" t="n">
        <v>29790232.4318528</v>
      </c>
    </row>
    <row r="272" customFormat="false" ht="12" hidden="false" customHeight="true" outlineLevel="0" collapsed="false">
      <c r="AL272" s="146" t="n">
        <v>37060</v>
      </c>
      <c r="AM272" s="147" t="s">
        <v>37</v>
      </c>
      <c r="AN272" s="53" t="n">
        <v>-31418684.3801949</v>
      </c>
      <c r="AO272" s="53" t="n">
        <v>11787694.5295742</v>
      </c>
    </row>
    <row r="273" customFormat="false" ht="12" hidden="false" customHeight="true" outlineLevel="0" collapsed="false">
      <c r="AL273" s="146" t="n">
        <v>37061</v>
      </c>
      <c r="AM273" s="147" t="s">
        <v>37</v>
      </c>
      <c r="AN273" s="53" t="n">
        <v>-29319521.7511607</v>
      </c>
      <c r="AO273" s="53" t="n">
        <v>17692503.6058749</v>
      </c>
    </row>
    <row r="274" customFormat="false" ht="12" hidden="false" customHeight="true" outlineLevel="0" collapsed="false">
      <c r="AL274" s="146" t="n">
        <v>37062</v>
      </c>
      <c r="AM274" s="147" t="s">
        <v>37</v>
      </c>
      <c r="AN274" s="53" t="n">
        <v>-29486330.7301773</v>
      </c>
      <c r="AO274" s="53" t="n">
        <v>30915997.7006392</v>
      </c>
    </row>
    <row r="275" customFormat="false" ht="12" hidden="false" customHeight="true" outlineLevel="0" collapsed="false">
      <c r="AL275" s="146" t="n">
        <v>37063</v>
      </c>
      <c r="AM275" s="147" t="s">
        <v>37</v>
      </c>
      <c r="AN275" s="53" t="n">
        <v>-30871334.697034</v>
      </c>
      <c r="AO275" s="53" t="n">
        <v>-10943526.5836013</v>
      </c>
    </row>
    <row r="276" customFormat="false" ht="12" hidden="false" customHeight="true" outlineLevel="0" collapsed="false">
      <c r="AL276" s="146" t="n">
        <v>37064</v>
      </c>
      <c r="AM276" s="147" t="s">
        <v>37</v>
      </c>
      <c r="AN276" s="53" t="n">
        <v>-30237806.9588898</v>
      </c>
      <c r="AO276" s="53" t="n">
        <v>13189682.4523059</v>
      </c>
    </row>
    <row r="277" customFormat="false" ht="12" hidden="false" customHeight="true" outlineLevel="0" collapsed="false">
      <c r="AL277" s="146" t="n">
        <v>37067</v>
      </c>
      <c r="AM277" s="147" t="s">
        <v>37</v>
      </c>
      <c r="AN277" s="53" t="n">
        <v>-27901120.9923354</v>
      </c>
      <c r="AO277" s="53" t="n">
        <v>30900144.906469</v>
      </c>
    </row>
    <row r="278" customFormat="false" ht="12" hidden="false" customHeight="true" outlineLevel="0" collapsed="false">
      <c r="AL278" s="146" t="n">
        <v>37068</v>
      </c>
      <c r="AM278" s="147" t="s">
        <v>37</v>
      </c>
      <c r="AN278" s="53" t="n">
        <v>-28429593.8130464</v>
      </c>
      <c r="AO278" s="53" t="n">
        <v>-9792815.87533034</v>
      </c>
    </row>
    <row r="279" customFormat="false" ht="12" hidden="false" customHeight="true" outlineLevel="0" collapsed="false">
      <c r="AL279" s="146" t="n">
        <v>37069</v>
      </c>
      <c r="AM279" s="147" t="s">
        <v>37</v>
      </c>
      <c r="AN279" s="53" t="n">
        <v>-28909724.7343377</v>
      </c>
      <c r="AO279" s="53" t="n">
        <v>-8452945.01374881</v>
      </c>
    </row>
    <row r="280" customFormat="false" ht="12" hidden="false" customHeight="true" outlineLevel="0" collapsed="false">
      <c r="AL280" s="146" t="n">
        <v>37070</v>
      </c>
      <c r="AM280" s="147" t="s">
        <v>37</v>
      </c>
      <c r="AN280" s="53" t="n">
        <v>-30820906.1789085</v>
      </c>
      <c r="AO280" s="53" t="n">
        <v>-85576.125490915</v>
      </c>
    </row>
    <row r="281" customFormat="false" ht="12" hidden="false" customHeight="true" outlineLevel="0" collapsed="false">
      <c r="AL281" s="146" t="n">
        <v>37071</v>
      </c>
      <c r="AM281" s="147" t="s">
        <v>37</v>
      </c>
      <c r="AN281" s="53" t="n">
        <v>-31617954.5555364</v>
      </c>
      <c r="AO281" s="53" t="n">
        <v>-1530924.89011503</v>
      </c>
    </row>
    <row r="282" customFormat="false" ht="12" hidden="false" customHeight="true" outlineLevel="0" collapsed="false">
      <c r="AL282" s="146" t="n">
        <v>37074</v>
      </c>
      <c r="AM282" s="147" t="s">
        <v>37</v>
      </c>
      <c r="AN282" s="53" t="n">
        <v>-35002401.630654</v>
      </c>
      <c r="AO282" s="53" t="n">
        <v>11691408.6081524</v>
      </c>
    </row>
    <row r="283" customFormat="false" ht="12" hidden="false" customHeight="true" outlineLevel="0" collapsed="false">
      <c r="AL283" s="146" t="n">
        <v>37075</v>
      </c>
      <c r="AM283" s="147" t="s">
        <v>37</v>
      </c>
      <c r="AN283" s="53" t="n">
        <v>-36044908.5178695</v>
      </c>
      <c r="AO283" s="53" t="n">
        <v>-18007056.8585648</v>
      </c>
    </row>
    <row r="284" customFormat="false" ht="12" hidden="false" customHeight="true" outlineLevel="0" collapsed="false">
      <c r="AL284" s="146" t="n">
        <v>37076</v>
      </c>
      <c r="AM284" s="147" t="s">
        <v>37</v>
      </c>
      <c r="AN284" s="53" t="n">
        <v>0</v>
      </c>
      <c r="AO284" s="53" t="n">
        <v>0</v>
      </c>
    </row>
    <row r="285" customFormat="false" ht="12" hidden="false" customHeight="true" outlineLevel="0" collapsed="false">
      <c r="AL285" s="146" t="n">
        <v>37077</v>
      </c>
      <c r="AM285" s="147" t="s">
        <v>37</v>
      </c>
      <c r="AN285" s="53" t="n">
        <v>-34702335.5920846</v>
      </c>
      <c r="AO285" s="53" t="n">
        <v>-12390552.1073238</v>
      </c>
    </row>
    <row r="286" customFormat="false" ht="12" hidden="false" customHeight="true" outlineLevel="0" collapsed="false">
      <c r="AL286" s="146" t="n">
        <v>37078</v>
      </c>
      <c r="AM286" s="147" t="s">
        <v>37</v>
      </c>
      <c r="AN286" s="53" t="n">
        <v>-38013838.6263333</v>
      </c>
      <c r="AO286" s="53" t="n">
        <v>-26368211.7675619</v>
      </c>
    </row>
    <row r="287" customFormat="false" ht="12" hidden="false" customHeight="true" outlineLevel="0" collapsed="false">
      <c r="AL287" s="146" t="n">
        <v>37081</v>
      </c>
      <c r="AM287" s="147" t="s">
        <v>37</v>
      </c>
      <c r="AN287" s="53" t="n">
        <v>-37144769.9941318</v>
      </c>
      <c r="AO287" s="53" t="n">
        <v>8877870.75280612</v>
      </c>
    </row>
    <row r="288" customFormat="false" ht="12" hidden="false" customHeight="true" outlineLevel="0" collapsed="false">
      <c r="AL288" s="146" t="n">
        <v>37082</v>
      </c>
      <c r="AM288" s="147" t="s">
        <v>37</v>
      </c>
      <c r="AN288" s="53" t="n">
        <v>-41405393.9875018</v>
      </c>
      <c r="AO288" s="53" t="n">
        <v>-7502102.58204865</v>
      </c>
    </row>
    <row r="289" customFormat="false" ht="12" hidden="false" customHeight="true" outlineLevel="0" collapsed="false">
      <c r="AL289" s="146" t="n">
        <v>37083</v>
      </c>
      <c r="AM289" s="147" t="s">
        <v>37</v>
      </c>
      <c r="AN289" s="53" t="n">
        <v>-41483140.3198701</v>
      </c>
      <c r="AO289" s="53" t="n">
        <v>23136965.2053959</v>
      </c>
    </row>
    <row r="290" customFormat="false" ht="12" hidden="false" customHeight="true" outlineLevel="0" collapsed="false">
      <c r="AL290" s="146" t="n">
        <v>37084</v>
      </c>
      <c r="AM290" s="147" t="s">
        <v>37</v>
      </c>
      <c r="AN290" s="53" t="n">
        <v>-41965025.2801288</v>
      </c>
      <c r="AO290" s="53" t="n">
        <v>-3770074.37101925</v>
      </c>
    </row>
    <row r="291" customFormat="false" ht="12" hidden="false" customHeight="true" outlineLevel="0" collapsed="false">
      <c r="AL291" s="146" t="n">
        <v>37085</v>
      </c>
      <c r="AM291" s="147" t="s">
        <v>37</v>
      </c>
      <c r="AN291" s="53" t="n">
        <v>-37970927.5168863</v>
      </c>
      <c r="AO291" s="53" t="n">
        <v>27858046.9677615</v>
      </c>
    </row>
    <row r="292" customFormat="false" ht="12" hidden="false" customHeight="true" outlineLevel="0" collapsed="false">
      <c r="AL292" s="146" t="n">
        <v>37088</v>
      </c>
      <c r="AM292" s="147" t="s">
        <v>37</v>
      </c>
      <c r="AN292" s="53" t="n">
        <v>-35302073.4425315</v>
      </c>
      <c r="AO292" s="53" t="n">
        <v>28737747.1509147</v>
      </c>
    </row>
    <row r="293" customFormat="false" ht="12" hidden="false" customHeight="true" outlineLevel="0" collapsed="false">
      <c r="AL293" s="146" t="n">
        <v>37089</v>
      </c>
      <c r="AM293" s="147" t="s">
        <v>37</v>
      </c>
      <c r="AN293" s="53" t="n">
        <v>-31895063.257336</v>
      </c>
      <c r="AO293" s="53" t="n">
        <v>-3986266.10355187</v>
      </c>
    </row>
    <row r="294" customFormat="false" ht="12" hidden="false" customHeight="true" outlineLevel="0" collapsed="false">
      <c r="AL294" s="146" t="n">
        <v>37090</v>
      </c>
      <c r="AM294" s="147" t="s">
        <v>37</v>
      </c>
      <c r="AN294" s="53" t="n">
        <v>-33466134.370497</v>
      </c>
      <c r="AO294" s="53" t="n">
        <v>4194663.66789136</v>
      </c>
    </row>
    <row r="295" customFormat="false" ht="12" hidden="false" customHeight="true" outlineLevel="0" collapsed="false">
      <c r="AL295" s="146" t="n">
        <v>37091</v>
      </c>
      <c r="AM295" s="147" t="s">
        <v>37</v>
      </c>
      <c r="AN295" s="53" t="n">
        <v>-34753845.4416655</v>
      </c>
      <c r="AO295" s="53" t="n">
        <v>10349186.9259519</v>
      </c>
    </row>
    <row r="296" customFormat="false" ht="12" hidden="false" customHeight="true" outlineLevel="0" collapsed="false">
      <c r="AL296" s="146" t="n">
        <v>37092</v>
      </c>
      <c r="AM296" s="147" t="s">
        <v>37</v>
      </c>
      <c r="AN296" s="53" t="n">
        <v>-36644921.5845998</v>
      </c>
      <c r="AO296" s="53" t="n">
        <v>-4269602.24397043</v>
      </c>
    </row>
    <row r="297" customFormat="false" ht="12" hidden="false" customHeight="true" outlineLevel="0" collapsed="false">
      <c r="AL297" s="146" t="n">
        <v>37095</v>
      </c>
      <c r="AM297" s="147" t="s">
        <v>37</v>
      </c>
      <c r="AN297" s="53" t="n">
        <v>-39640723.0731597</v>
      </c>
      <c r="AO297" s="53" t="n">
        <v>-6167760.07753068</v>
      </c>
    </row>
    <row r="298" customFormat="false" ht="12" hidden="false" customHeight="true" outlineLevel="0" collapsed="false">
      <c r="AL298" s="146" t="n">
        <v>37096</v>
      </c>
      <c r="AM298" s="147" t="s">
        <v>37</v>
      </c>
      <c r="AN298" s="53" t="n">
        <v>-34106736.7250931</v>
      </c>
      <c r="AO298" s="53" t="n">
        <v>-15072884.3140125</v>
      </c>
    </row>
    <row r="299" customFormat="false" ht="12" hidden="false" customHeight="true" outlineLevel="0" collapsed="false">
      <c r="AL299" s="146" t="n">
        <v>37097</v>
      </c>
      <c r="AM299" s="147" t="s">
        <v>37</v>
      </c>
      <c r="AN299" s="53" t="n">
        <v>-31726705.1798203</v>
      </c>
      <c r="AO299" s="53" t="n">
        <v>-17036509.3552415</v>
      </c>
    </row>
    <row r="300" customFormat="false" ht="12" hidden="false" customHeight="true" outlineLevel="0" collapsed="false">
      <c r="AL300" s="146" t="n">
        <v>37098</v>
      </c>
      <c r="AM300" s="147" t="s">
        <v>37</v>
      </c>
      <c r="AN300" s="53" t="n">
        <v>-33330478.5592077</v>
      </c>
      <c r="AO300" s="53" t="n">
        <v>-17907057.4218456</v>
      </c>
    </row>
    <row r="301" customFormat="false" ht="12" hidden="false" customHeight="true" outlineLevel="0" collapsed="false">
      <c r="AL301" s="146" t="n">
        <v>37099</v>
      </c>
      <c r="AM301" s="147" t="s">
        <v>37</v>
      </c>
      <c r="AN301" s="53" t="n">
        <v>-30824280.0161987</v>
      </c>
      <c r="AO301" s="53" t="n">
        <v>16761061.5237469</v>
      </c>
    </row>
    <row r="302" customFormat="false" ht="12" hidden="false" customHeight="true" outlineLevel="0" collapsed="false">
      <c r="AL302" s="146" t="n">
        <v>37102</v>
      </c>
      <c r="AM302" s="147" t="s">
        <v>37</v>
      </c>
      <c r="AN302" s="53" t="n">
        <v>-28013290.2720499</v>
      </c>
      <c r="AO302" s="53" t="n">
        <v>9709701.41610477</v>
      </c>
    </row>
    <row r="303" customFormat="false" ht="12" hidden="false" customHeight="true" outlineLevel="0" collapsed="false">
      <c r="AL303" s="146" t="n">
        <v>37103</v>
      </c>
      <c r="AM303" s="147" t="s">
        <v>37</v>
      </c>
      <c r="AN303" s="53" t="n">
        <v>-31401436.7144367</v>
      </c>
      <c r="AO303" s="53" t="n">
        <v>-26164550.6425963</v>
      </c>
    </row>
    <row r="304" customFormat="false" ht="12" hidden="false" customHeight="true" outlineLevel="0" collapsed="false">
      <c r="AL304" s="146" t="n">
        <v>37104</v>
      </c>
      <c r="AM304" s="147" t="s">
        <v>37</v>
      </c>
      <c r="AN304" s="53" t="n">
        <v>-35026957.1957166</v>
      </c>
      <c r="AO304" s="53" t="n">
        <v>-3220538.82790466</v>
      </c>
    </row>
    <row r="305" customFormat="false" ht="12" hidden="false" customHeight="true" outlineLevel="0" collapsed="false">
      <c r="AL305" s="146" t="n">
        <v>37105</v>
      </c>
      <c r="AM305" s="147" t="s">
        <v>37</v>
      </c>
      <c r="AN305" s="53" t="n">
        <v>-44544538.3257858</v>
      </c>
      <c r="AO305" s="53" t="n">
        <v>2215650.80751799</v>
      </c>
    </row>
    <row r="306" customFormat="false" ht="12" hidden="false" customHeight="true" outlineLevel="0" collapsed="false">
      <c r="AL306" s="146" t="n">
        <v>37106</v>
      </c>
      <c r="AM306" s="147" t="s">
        <v>37</v>
      </c>
      <c r="AN306" s="53" t="n">
        <v>-43000158.5526225</v>
      </c>
      <c r="AO306" s="53" t="n">
        <v>10663428.4904928</v>
      </c>
    </row>
    <row r="307" customFormat="false" ht="12" hidden="false" customHeight="true" outlineLevel="0" collapsed="false">
      <c r="AL307" s="146" t="n">
        <v>37109</v>
      </c>
      <c r="AM307" s="147" t="s">
        <v>37</v>
      </c>
      <c r="AN307" s="53" t="n">
        <v>-37656867.1622844</v>
      </c>
      <c r="AO307" s="53" t="n">
        <v>-40415318.0574489</v>
      </c>
    </row>
    <row r="308" customFormat="false" ht="12" hidden="false" customHeight="true" outlineLevel="0" collapsed="false">
      <c r="AL308" s="146" t="n">
        <v>37110</v>
      </c>
      <c r="AM308" s="147" t="s">
        <v>37</v>
      </c>
      <c r="AN308" s="53" t="n">
        <v>-37109204.6406477</v>
      </c>
      <c r="AO308" s="53" t="n">
        <v>4742817.70529655</v>
      </c>
    </row>
    <row r="309" customFormat="false" ht="12" hidden="false" customHeight="true" outlineLevel="0" collapsed="false">
      <c r="AL309" s="146" t="n">
        <v>37111</v>
      </c>
      <c r="AM309" s="147" t="s">
        <v>37</v>
      </c>
      <c r="AN309" s="53" t="n">
        <v>-29640155.008315</v>
      </c>
      <c r="AO309" s="53" t="n">
        <v>-5231819.82624342</v>
      </c>
    </row>
    <row r="310" customFormat="false" ht="12" hidden="false" customHeight="true" outlineLevel="0" collapsed="false">
      <c r="AL310" s="146" t="n">
        <v>37112</v>
      </c>
      <c r="AM310" s="147" t="s">
        <v>37</v>
      </c>
      <c r="AN310" s="53" t="n">
        <v>-29420177.0591398</v>
      </c>
      <c r="AO310" s="53" t="n">
        <v>-2384346.4950503</v>
      </c>
    </row>
    <row r="311" customFormat="false" ht="12" hidden="false" customHeight="true" outlineLevel="0" collapsed="false">
      <c r="AL311" s="146" t="n">
        <v>37113</v>
      </c>
      <c r="AM311" s="147" t="s">
        <v>37</v>
      </c>
      <c r="AN311" s="53" t="n">
        <v>-41989225.3516697</v>
      </c>
      <c r="AO311" s="53" t="n">
        <v>286667.644147792</v>
      </c>
    </row>
    <row r="312" customFormat="false" ht="12" hidden="false" customHeight="true" outlineLevel="0" collapsed="false">
      <c r="AL312" s="146" t="n">
        <v>37116</v>
      </c>
      <c r="AM312" s="147" t="s">
        <v>37</v>
      </c>
      <c r="AN312" s="53" t="n">
        <v>-38705349.0193426</v>
      </c>
      <c r="AO312" s="53" t="n">
        <v>31465436.2615911</v>
      </c>
    </row>
    <row r="313" customFormat="false" ht="12" hidden="false" customHeight="true" outlineLevel="0" collapsed="false">
      <c r="AL313" s="146" t="n">
        <v>37117</v>
      </c>
      <c r="AM313" s="147" t="s">
        <v>37</v>
      </c>
      <c r="AN313" s="53" t="n">
        <v>-38774880.6711791</v>
      </c>
      <c r="AO313" s="53" t="n">
        <v>2691451.71532434</v>
      </c>
    </row>
    <row r="314" customFormat="false" ht="12" hidden="false" customHeight="true" outlineLevel="0" collapsed="false">
      <c r="AL314" s="146" t="n">
        <v>37118</v>
      </c>
      <c r="AM314" s="147" t="s">
        <v>37</v>
      </c>
      <c r="AN314" s="53" t="n">
        <v>-41765211.0582099</v>
      </c>
      <c r="AO314" s="53" t="n">
        <v>80220.893774759</v>
      </c>
    </row>
    <row r="315" customFormat="false" ht="12" hidden="false" customHeight="true" outlineLevel="0" collapsed="false">
      <c r="AL315" s="146" t="n">
        <v>37119</v>
      </c>
      <c r="AM315" s="147" t="s">
        <v>37</v>
      </c>
      <c r="AN315" s="53" t="n">
        <v>-40755082.3300475</v>
      </c>
      <c r="AO315" s="53" t="n">
        <v>-25583675.3571881</v>
      </c>
    </row>
    <row r="316" customFormat="false" ht="12" hidden="false" customHeight="true" outlineLevel="0" collapsed="false">
      <c r="AL316" s="146" t="n">
        <v>37120</v>
      </c>
      <c r="AM316" s="147" t="s">
        <v>37</v>
      </c>
      <c r="AN316" s="53" t="n">
        <v>-41238909.1027578</v>
      </c>
      <c r="AO316" s="53" t="n">
        <v>-14843387.2790545</v>
      </c>
    </row>
    <row r="317" customFormat="false" ht="12" hidden="false" customHeight="true" outlineLevel="0" collapsed="false">
      <c r="AL317" s="146" t="n">
        <v>37123</v>
      </c>
      <c r="AM317" s="147" t="s">
        <v>37</v>
      </c>
      <c r="AN317" s="53" t="n">
        <v>-45469686.7170595</v>
      </c>
      <c r="AO317" s="53" t="n">
        <v>899669.51655044</v>
      </c>
    </row>
    <row r="318" customFormat="false" ht="12" hidden="false" customHeight="true" outlineLevel="0" collapsed="false">
      <c r="AL318" s="146" t="n">
        <v>37124</v>
      </c>
      <c r="AM318" s="147" t="s">
        <v>37</v>
      </c>
      <c r="AN318" s="53" t="n">
        <v>-48207886.0917432</v>
      </c>
      <c r="AO318" s="53" t="n">
        <v>650301.369968619</v>
      </c>
    </row>
    <row r="319" customFormat="false" ht="12" hidden="false" customHeight="true" outlineLevel="0" collapsed="false">
      <c r="AL319" s="146" t="n">
        <v>37125</v>
      </c>
      <c r="AM319" s="147" t="s">
        <v>37</v>
      </c>
      <c r="AN319" s="53" t="n">
        <v>-45988521.5306087</v>
      </c>
      <c r="AO319" s="53" t="n">
        <v>12891698.2712833</v>
      </c>
    </row>
    <row r="320" customFormat="false" ht="12" hidden="false" customHeight="true" outlineLevel="0" collapsed="false">
      <c r="AL320" s="146" t="n">
        <v>37126</v>
      </c>
      <c r="AM320" s="147" t="s">
        <v>37</v>
      </c>
      <c r="AN320" s="53" t="n">
        <v>-46911921.1806188</v>
      </c>
      <c r="AO320" s="53" t="n">
        <v>15943407.5940563</v>
      </c>
    </row>
    <row r="321" customFormat="false" ht="12" hidden="false" customHeight="true" outlineLevel="0" collapsed="false">
      <c r="AL321" s="146" t="n">
        <v>37127</v>
      </c>
      <c r="AM321" s="147" t="s">
        <v>37</v>
      </c>
      <c r="AN321" s="53" t="n">
        <v>-46063235.1177985</v>
      </c>
      <c r="AO321" s="53" t="n">
        <v>27570611.4155009</v>
      </c>
    </row>
    <row r="322" customFormat="false" ht="12" hidden="false" customHeight="true" outlineLevel="0" collapsed="false">
      <c r="AL322" s="146" t="n">
        <v>37130</v>
      </c>
      <c r="AM322" s="147" t="s">
        <v>37</v>
      </c>
      <c r="AN322" s="53" t="n">
        <v>-44088491.9758458</v>
      </c>
      <c r="AO322" s="53" t="n">
        <v>39321837.7317428</v>
      </c>
    </row>
    <row r="323" customFormat="false" ht="12" hidden="false" customHeight="true" outlineLevel="0" collapsed="false">
      <c r="AL323" s="146" t="n">
        <v>37131</v>
      </c>
      <c r="AM323" s="147" t="s">
        <v>37</v>
      </c>
      <c r="AN323" s="53" t="n">
        <v>-44444879.154637</v>
      </c>
      <c r="AO323" s="53" t="n">
        <v>34971443.2547674</v>
      </c>
    </row>
    <row r="324" customFormat="false" ht="12" hidden="false" customHeight="true" outlineLevel="0" collapsed="false">
      <c r="AL324" s="146" t="n">
        <v>37132</v>
      </c>
      <c r="AM324" s="147" t="s">
        <v>37</v>
      </c>
      <c r="AN324" s="53" t="n">
        <v>-33855178.4956425</v>
      </c>
      <c r="AO324" s="53" t="n">
        <v>54901199.9549369</v>
      </c>
    </row>
    <row r="325" customFormat="false" ht="12" hidden="false" customHeight="true" outlineLevel="0" collapsed="false">
      <c r="AL325" s="146" t="n">
        <v>37133</v>
      </c>
      <c r="AM325" s="147" t="s">
        <v>37</v>
      </c>
      <c r="AN325" s="53" t="n">
        <v>-35753897.73697</v>
      </c>
      <c r="AO325" s="53" t="n">
        <v>-13173309.9845781</v>
      </c>
    </row>
    <row r="326" customFormat="false" ht="12" hidden="false" customHeight="true" outlineLevel="0" collapsed="false">
      <c r="AL326" s="146" t="n">
        <v>37134</v>
      </c>
      <c r="AM326" s="147" t="s">
        <v>37</v>
      </c>
      <c r="AN326" s="53" t="n">
        <v>-35468114.4567671</v>
      </c>
      <c r="AO326" s="53" t="n">
        <v>2838799.60485751</v>
      </c>
    </row>
    <row r="327" customFormat="false" ht="12" hidden="false" customHeight="true" outlineLevel="0" collapsed="false">
      <c r="AL327" s="146" t="n">
        <v>37137</v>
      </c>
      <c r="AM327" s="147" t="s">
        <v>37</v>
      </c>
      <c r="AN327" s="53" t="n">
        <v>0</v>
      </c>
      <c r="AO327" s="53" t="n">
        <v>0</v>
      </c>
    </row>
    <row r="328" customFormat="false" ht="12" hidden="false" customHeight="true" outlineLevel="0" collapsed="false">
      <c r="AL328" s="146" t="n">
        <v>37138</v>
      </c>
      <c r="AM328" s="147" t="s">
        <v>37</v>
      </c>
      <c r="AN328" s="53" t="n">
        <v>-37107579.6905109</v>
      </c>
      <c r="AO328" s="53" t="n">
        <v>4653936.13444208</v>
      </c>
    </row>
    <row r="329" customFormat="false" ht="12" hidden="false" customHeight="true" outlineLevel="0" collapsed="false">
      <c r="AL329" s="146" t="n">
        <v>37139</v>
      </c>
      <c r="AM329" s="147" t="s">
        <v>37</v>
      </c>
      <c r="AN329" s="53" t="n">
        <v>-38441612.1339799</v>
      </c>
      <c r="AO329" s="53" t="n">
        <v>-8480076.57829954</v>
      </c>
    </row>
    <row r="330" customFormat="false" ht="12" hidden="false" customHeight="true" outlineLevel="0" collapsed="false">
      <c r="AL330" s="146" t="n">
        <v>37140</v>
      </c>
      <c r="AM330" s="147" t="s">
        <v>37</v>
      </c>
      <c r="AN330" s="53" t="n">
        <v>-41120826.7385807</v>
      </c>
      <c r="AO330" s="53" t="n">
        <v>-6529385.55472701</v>
      </c>
    </row>
    <row r="331" customFormat="false" ht="12" hidden="false" customHeight="true" outlineLevel="0" collapsed="false">
      <c r="AL331" s="146" t="n">
        <v>37141</v>
      </c>
      <c r="AM331" s="147" t="s">
        <v>37</v>
      </c>
      <c r="AN331" s="53" t="n">
        <v>-43500452.7232885</v>
      </c>
      <c r="AO331" s="53" t="n">
        <v>-478380.304097168</v>
      </c>
    </row>
    <row r="332" customFormat="false" ht="12" hidden="false" customHeight="true" outlineLevel="0" collapsed="false">
      <c r="AL332" s="146" t="n">
        <v>37144</v>
      </c>
      <c r="AM332" s="147" t="s">
        <v>37</v>
      </c>
      <c r="AN332" s="53" t="n">
        <v>-44552141.8662545</v>
      </c>
      <c r="AO332" s="53" t="n">
        <v>7250771.50839934</v>
      </c>
    </row>
    <row r="333" customFormat="false" ht="12" hidden="false" customHeight="true" outlineLevel="0" collapsed="false">
      <c r="AL333" s="146" t="n">
        <v>37145</v>
      </c>
      <c r="AM333" s="147" t="s">
        <v>37</v>
      </c>
      <c r="AN333" s="53" t="n">
        <v>0</v>
      </c>
      <c r="AO333" s="53" t="n">
        <v>0</v>
      </c>
    </row>
    <row r="334" customFormat="false" ht="12" hidden="false" customHeight="true" outlineLevel="0" collapsed="false">
      <c r="AL334" s="146" t="n">
        <v>37146</v>
      </c>
      <c r="AM334" s="147" t="s">
        <v>37</v>
      </c>
      <c r="AN334" s="53" t="n">
        <v>-37101070.0327583</v>
      </c>
      <c r="AO334" s="53" t="n">
        <v>-25532714.3501594</v>
      </c>
    </row>
    <row r="335" customFormat="false" ht="12" hidden="false" customHeight="true" outlineLevel="0" collapsed="false">
      <c r="AL335" s="146" t="n">
        <v>37147</v>
      </c>
      <c r="AM335" s="147" t="s">
        <v>37</v>
      </c>
      <c r="AN335" s="53" t="n">
        <v>-36085660.5637141</v>
      </c>
      <c r="AO335" s="53" t="n">
        <v>-32006196.3440923</v>
      </c>
    </row>
    <row r="336" customFormat="false" ht="12" hidden="false" customHeight="true" outlineLevel="0" collapsed="false">
      <c r="AL336" s="146" t="n">
        <v>37148</v>
      </c>
      <c r="AM336" s="147" t="s">
        <v>37</v>
      </c>
      <c r="AN336" s="53" t="n">
        <v>-36585921.9228677</v>
      </c>
      <c r="AO336" s="53" t="n">
        <v>-43837623.1423675</v>
      </c>
    </row>
    <row r="337" customFormat="false" ht="12" hidden="false" customHeight="true" outlineLevel="0" collapsed="false">
      <c r="AL337" s="146" t="n">
        <v>37151</v>
      </c>
      <c r="AM337" s="147" t="s">
        <v>37</v>
      </c>
      <c r="AN337" s="53" t="n">
        <v>-51097322.4702278</v>
      </c>
      <c r="AO337" s="53" t="n">
        <v>6668498.72541887</v>
      </c>
    </row>
    <row r="338" customFormat="false" ht="12" hidden="false" customHeight="true" outlineLevel="0" collapsed="false">
      <c r="AL338" s="146" t="n">
        <v>37152</v>
      </c>
      <c r="AM338" s="147" t="s">
        <v>37</v>
      </c>
      <c r="AN338" s="53" t="n">
        <v>-36257551.5015774</v>
      </c>
      <c r="AO338" s="53" t="n">
        <v>13600239.9697388</v>
      </c>
    </row>
    <row r="339" customFormat="false" ht="12" hidden="false" customHeight="true" outlineLevel="0" collapsed="false">
      <c r="AL339" s="146" t="n">
        <v>37153</v>
      </c>
      <c r="AM339" s="147" t="s">
        <v>37</v>
      </c>
      <c r="AN339" s="53" t="n">
        <v>-33970960.0069629</v>
      </c>
      <c r="AO339" s="53" t="n">
        <v>23314739.6011527</v>
      </c>
    </row>
    <row r="340" customFormat="false" ht="12" hidden="false" customHeight="true" outlineLevel="0" collapsed="false">
      <c r="AL340" s="146" t="n">
        <v>37154</v>
      </c>
      <c r="AM340" s="147" t="s">
        <v>37</v>
      </c>
      <c r="AN340" s="53" t="n">
        <v>-36120681.0498956</v>
      </c>
      <c r="AO340" s="53" t="n">
        <v>6758274.14315417</v>
      </c>
    </row>
    <row r="341" customFormat="false" ht="12" hidden="false" customHeight="true" outlineLevel="0" collapsed="false">
      <c r="AL341" s="146" t="n">
        <v>37155</v>
      </c>
      <c r="AM341" s="147" t="s">
        <v>37</v>
      </c>
      <c r="AN341" s="53" t="n">
        <v>-36915521.7263989</v>
      </c>
      <c r="AO341" s="53" t="n">
        <v>-6615585.10558243</v>
      </c>
    </row>
    <row r="342" customFormat="false" ht="12" hidden="false" customHeight="true" outlineLevel="0" collapsed="false">
      <c r="AL342" s="146" t="n">
        <v>37158</v>
      </c>
      <c r="AM342" s="147" t="s">
        <v>37</v>
      </c>
      <c r="AN342" s="53" t="n">
        <v>-34958803.2411222</v>
      </c>
      <c r="AO342" s="53" t="n">
        <v>27225346.0137556</v>
      </c>
    </row>
    <row r="343" customFormat="false" ht="12" hidden="false" customHeight="true" outlineLevel="0" collapsed="false">
      <c r="AL343" s="146" t="n">
        <v>37159</v>
      </c>
      <c r="AM343" s="147" t="s">
        <v>37</v>
      </c>
      <c r="AN343" s="53" t="n">
        <v>-35249706.1465865</v>
      </c>
      <c r="AO343" s="53" t="n">
        <v>-7527184.45867355</v>
      </c>
    </row>
    <row r="344" customFormat="false" ht="12" hidden="false" customHeight="true" outlineLevel="0" collapsed="false">
      <c r="AL344" s="146" t="n">
        <v>37160</v>
      </c>
      <c r="AM344" s="147" t="s">
        <v>37</v>
      </c>
      <c r="AN344" s="53" t="n">
        <v>-36000089.3659498</v>
      </c>
      <c r="AO344" s="53" t="n">
        <v>15461784.9189721</v>
      </c>
    </row>
    <row r="345" customFormat="false" ht="12" hidden="false" customHeight="true" outlineLevel="0" collapsed="false">
      <c r="AL345" s="146" t="n">
        <v>37161</v>
      </c>
      <c r="AM345" s="147" t="s">
        <v>37</v>
      </c>
      <c r="AN345" s="53" t="n">
        <v>-32722117.9426654</v>
      </c>
      <c r="AO345" s="53" t="n">
        <v>-1245487.47149337</v>
      </c>
    </row>
    <row r="346" customFormat="false" ht="12" hidden="false" customHeight="true" outlineLevel="0" collapsed="false">
      <c r="AL346" s="146" t="n">
        <v>37162</v>
      </c>
      <c r="AM346" s="147" t="s">
        <v>37</v>
      </c>
      <c r="AN346" s="53" t="n">
        <v>-27829280.308358</v>
      </c>
      <c r="AO346" s="53" t="n">
        <v>-365303.901778488</v>
      </c>
    </row>
    <row r="347" customFormat="false" ht="12" hidden="false" customHeight="true" outlineLevel="0" collapsed="false">
      <c r="AL347" s="146" t="n">
        <v>37165</v>
      </c>
      <c r="AM347" s="147" t="s">
        <v>37</v>
      </c>
      <c r="AN347" s="53" t="n">
        <v>-23429925.7740135</v>
      </c>
      <c r="AO347" s="53" t="n">
        <v>7278633.31046382</v>
      </c>
    </row>
    <row r="348" customFormat="false" ht="12" hidden="false" customHeight="true" outlineLevel="0" collapsed="false">
      <c r="AL348" s="146" t="n">
        <v>37166</v>
      </c>
      <c r="AM348" s="147" t="s">
        <v>37</v>
      </c>
      <c r="AN348" s="53" t="n">
        <v>-26532436.9549673</v>
      </c>
      <c r="AO348" s="53" t="n">
        <v>7435303.24676229</v>
      </c>
    </row>
    <row r="349" customFormat="false" ht="12" hidden="false" customHeight="true" outlineLevel="0" collapsed="false">
      <c r="AL349" s="146" t="n">
        <v>37167</v>
      </c>
      <c r="AM349" s="147" t="s">
        <v>37</v>
      </c>
      <c r="AN349" s="53" t="n">
        <v>-22788131.5971042</v>
      </c>
      <c r="AO349" s="53" t="n">
        <v>-11976476.2202989</v>
      </c>
    </row>
    <row r="350" customFormat="false" ht="12" hidden="false" customHeight="true" outlineLevel="0" collapsed="false">
      <c r="AL350" s="146" t="n">
        <v>37168</v>
      </c>
      <c r="AM350" s="147" t="s">
        <v>37</v>
      </c>
      <c r="AN350" s="53" t="n">
        <v>-20581451.1380335</v>
      </c>
      <c r="AO350" s="53" t="n">
        <v>-2965632.10435525</v>
      </c>
    </row>
    <row r="351" customFormat="false" ht="12" hidden="false" customHeight="true" outlineLevel="0" collapsed="false">
      <c r="AL351" s="146" t="n">
        <v>37169</v>
      </c>
      <c r="AM351" s="147" t="s">
        <v>37</v>
      </c>
      <c r="AN351" s="53" t="n">
        <v>-23781798.0750477</v>
      </c>
      <c r="AO351" s="53" t="n">
        <v>1446263.00486207</v>
      </c>
    </row>
    <row r="352" customFormat="false" ht="12" hidden="false" customHeight="true" outlineLevel="0" collapsed="false">
      <c r="AL352" s="146" t="n">
        <v>37172</v>
      </c>
      <c r="AM352" s="147" t="s">
        <v>37</v>
      </c>
      <c r="AN352" s="53" t="n">
        <v>-20688090.8491528</v>
      </c>
      <c r="AO352" s="53" t="n">
        <v>-1931752.91821026</v>
      </c>
    </row>
    <row r="353" customFormat="false" ht="12" hidden="false" customHeight="true" outlineLevel="0" collapsed="false">
      <c r="AL353" s="146" t="n">
        <v>37173</v>
      </c>
      <c r="AM353" s="147" t="s">
        <v>37</v>
      </c>
      <c r="AN353" s="53" t="n">
        <v>-20581057.6329199</v>
      </c>
      <c r="AO353" s="53" t="n">
        <v>-4063214.90140387</v>
      </c>
    </row>
    <row r="354" customFormat="false" ht="12" hidden="false" customHeight="true" outlineLevel="0" collapsed="false">
      <c r="AL354" s="146" t="n">
        <v>37174</v>
      </c>
      <c r="AM354" s="147" t="s">
        <v>37</v>
      </c>
      <c r="AN354" s="53" t="n">
        <v>-18424885.7910588</v>
      </c>
      <c r="AO354" s="53" t="n">
        <v>-3194578.1649502</v>
      </c>
    </row>
    <row r="355" customFormat="false" ht="12" hidden="false" customHeight="true" outlineLevel="0" collapsed="false">
      <c r="AL355" s="146" t="n">
        <v>37175</v>
      </c>
      <c r="AM355" s="147" t="s">
        <v>37</v>
      </c>
      <c r="AN355" s="53" t="n">
        <v>-20205722.1771697</v>
      </c>
      <c r="AO355" s="53" t="n">
        <v>2771504.66369952</v>
      </c>
    </row>
    <row r="356" customFormat="false" ht="12" hidden="false" customHeight="true" outlineLevel="0" collapsed="false">
      <c r="AL356" s="146" t="n">
        <v>37176</v>
      </c>
      <c r="AM356" s="147" t="s">
        <v>37</v>
      </c>
      <c r="AN356" s="53" t="n">
        <v>-23635375.5111723</v>
      </c>
      <c r="AO356" s="53" t="n">
        <v>-1917036.95693126</v>
      </c>
    </row>
    <row r="357" customFormat="false" ht="12" hidden="false" customHeight="true" outlineLevel="0" collapsed="false">
      <c r="AL357" s="146" t="n">
        <v>37179</v>
      </c>
      <c r="AM357" s="147" t="s">
        <v>37</v>
      </c>
      <c r="AN357" s="53" t="n">
        <v>-20986427.6578104</v>
      </c>
      <c r="AO357" s="53" t="n">
        <v>6386434.77274804</v>
      </c>
    </row>
    <row r="358" customFormat="false" ht="12" hidden="false" customHeight="true" outlineLevel="0" collapsed="false">
      <c r="AL358" s="146" t="n">
        <v>37180</v>
      </c>
      <c r="AM358" s="147" t="s">
        <v>37</v>
      </c>
      <c r="AN358" s="53" t="n">
        <v>-21673646.0878545</v>
      </c>
      <c r="AO358" s="53" t="n">
        <v>-12276228.168832</v>
      </c>
    </row>
    <row r="359" customFormat="false" ht="12" hidden="false" customHeight="true" outlineLevel="0" collapsed="false">
      <c r="AL359" s="146" t="n">
        <v>37181</v>
      </c>
      <c r="AM359" s="147" t="s">
        <v>37</v>
      </c>
      <c r="AN359" s="53" t="n">
        <v>-21251520.5732214</v>
      </c>
      <c r="AO359" s="53" t="n">
        <v>-3492176.69365585</v>
      </c>
    </row>
    <row r="360" customFormat="false" ht="12" hidden="false" customHeight="true" outlineLevel="0" collapsed="false">
      <c r="AL360" s="146" t="n">
        <v>37182</v>
      </c>
      <c r="AM360" s="147" t="s">
        <v>37</v>
      </c>
      <c r="AN360" s="53" t="n">
        <v>-17417229.6822546</v>
      </c>
      <c r="AO360" s="53" t="n">
        <v>-3201457.48196604</v>
      </c>
    </row>
    <row r="361" customFormat="false" ht="12" hidden="false" customHeight="true" outlineLevel="0" collapsed="false">
      <c r="AL361" s="146" t="n">
        <v>37183</v>
      </c>
      <c r="AM361" s="147" t="s">
        <v>37</v>
      </c>
      <c r="AN361" s="53" t="n">
        <v>-22576065.6613206</v>
      </c>
      <c r="AO361" s="53" t="n">
        <v>-12529928.3367006</v>
      </c>
    </row>
    <row r="362" customFormat="false" ht="12" hidden="false" customHeight="true" outlineLevel="0" collapsed="false">
      <c r="AL362" s="146" t="n">
        <v>37186</v>
      </c>
      <c r="AM362" s="147" t="s">
        <v>37</v>
      </c>
      <c r="AN362" s="53" t="n">
        <v>-25837741.1783614</v>
      </c>
      <c r="AO362" s="53" t="n">
        <v>-10564682.1802465</v>
      </c>
    </row>
    <row r="363" customFormat="false" ht="12" hidden="false" customHeight="true" outlineLevel="0" collapsed="false">
      <c r="AL363" s="146" t="n">
        <v>37187</v>
      </c>
      <c r="AM363" s="147" t="s">
        <v>37</v>
      </c>
      <c r="AN363" s="53" t="n">
        <v>-22215925.5247176</v>
      </c>
      <c r="AO363" s="53" t="n">
        <v>8408235.55478166</v>
      </c>
    </row>
    <row r="364" customFormat="false" ht="12" hidden="false" customHeight="true" outlineLevel="0" collapsed="false">
      <c r="AL364" s="146" t="n">
        <v>37188</v>
      </c>
      <c r="AM364" s="147" t="s">
        <v>37</v>
      </c>
      <c r="AN364" s="53" t="n">
        <v>-30727498.775075</v>
      </c>
      <c r="AO364" s="53" t="n">
        <v>-57861214.0127542</v>
      </c>
    </row>
    <row r="365" customFormat="false" ht="12" hidden="false" customHeight="true" outlineLevel="0" collapsed="false">
      <c r="AL365" s="146" t="n">
        <v>37189</v>
      </c>
      <c r="AM365" s="147" t="s">
        <v>37</v>
      </c>
      <c r="AN365" s="53" t="n">
        <v>-29122474.6049095</v>
      </c>
      <c r="AO365" s="53" t="n">
        <v>14128531.8598705</v>
      </c>
    </row>
    <row r="366" customFormat="false" ht="12" hidden="false" customHeight="true" outlineLevel="0" collapsed="false">
      <c r="AL366" s="146" t="n">
        <v>37190</v>
      </c>
      <c r="AM366" s="147" t="s">
        <v>37</v>
      </c>
      <c r="AN366" s="53" t="n">
        <v>-21022495.0410404</v>
      </c>
      <c r="AO366" s="53" t="n">
        <v>-11337988.2222413</v>
      </c>
    </row>
    <row r="367" customFormat="false" ht="12" hidden="false" customHeight="true" outlineLevel="0" collapsed="false">
      <c r="AL367" s="146" t="n">
        <v>37193</v>
      </c>
      <c r="AM367" s="147" t="s">
        <v>37</v>
      </c>
      <c r="AN367" s="53" t="n">
        <v>-22557171.3225062</v>
      </c>
      <c r="AO367" s="53" t="n">
        <v>21529835.7605285</v>
      </c>
    </row>
    <row r="368" customFormat="false" ht="12" hidden="false" customHeight="true" outlineLevel="0" collapsed="false">
      <c r="AL368" s="146" t="n">
        <v>37194</v>
      </c>
      <c r="AM368" s="147" t="s">
        <v>37</v>
      </c>
      <c r="AN368" s="53" t="n">
        <v>-22287844.3561644</v>
      </c>
      <c r="AO368" s="53" t="n">
        <v>1915540.68863504</v>
      </c>
    </row>
    <row r="369" customFormat="false" ht="12" hidden="false" customHeight="true" outlineLevel="0" collapsed="false">
      <c r="AL369" s="146" t="n">
        <v>37195</v>
      </c>
      <c r="AM369" s="147" t="s">
        <v>37</v>
      </c>
      <c r="AN369" s="53" t="n">
        <v>-21422372.6989164</v>
      </c>
      <c r="AO369" s="53" t="n">
        <v>-4989704.79430273</v>
      </c>
    </row>
    <row r="370" customFormat="false" ht="12" hidden="false" customHeight="true" outlineLevel="0" collapsed="false">
      <c r="AL370" s="146" t="n">
        <v>37196</v>
      </c>
      <c r="AM370" s="147" t="s">
        <v>37</v>
      </c>
      <c r="AN370" s="53" t="n">
        <v>-22135904.0185985</v>
      </c>
      <c r="AO370" s="53" t="n">
        <v>2217198.7032959</v>
      </c>
    </row>
    <row r="371" customFormat="false" ht="12" hidden="false" customHeight="true" outlineLevel="0" collapsed="false">
      <c r="AL371" s="146" t="n">
        <v>37197</v>
      </c>
      <c r="AM371" s="147" t="s">
        <v>37</v>
      </c>
      <c r="AN371" s="53" t="n">
        <v>-18887402.4816167</v>
      </c>
      <c r="AO371" s="53" t="n">
        <v>-1351995.4979239</v>
      </c>
    </row>
    <row r="372" customFormat="false" ht="12" hidden="false" customHeight="true" outlineLevel="0" collapsed="false">
      <c r="AL372" s="146" t="n">
        <v>37200</v>
      </c>
      <c r="AM372" s="147" t="s">
        <v>37</v>
      </c>
      <c r="AN372" s="53" t="n">
        <v>-20175858.3315462</v>
      </c>
      <c r="AO372" s="53" t="n">
        <v>-10615300.6459242</v>
      </c>
    </row>
    <row r="373" customFormat="false" ht="12" hidden="false" customHeight="true" outlineLevel="0" collapsed="false">
      <c r="AL373" s="146" t="n">
        <v>37201</v>
      </c>
      <c r="AM373" s="147" t="s">
        <v>37</v>
      </c>
      <c r="AN373" s="53" t="n">
        <v>-17672043.592194</v>
      </c>
      <c r="AO373" s="53" t="n">
        <v>10018437.0422828</v>
      </c>
    </row>
    <row r="374" customFormat="false" ht="12" hidden="false" customHeight="true" outlineLevel="0" collapsed="false">
      <c r="AL374" s="146" t="n">
        <v>37202</v>
      </c>
      <c r="AM374" s="147" t="s">
        <v>37</v>
      </c>
      <c r="AN374" s="53" t="n">
        <v>-18535673.3888157</v>
      </c>
      <c r="AO374" s="53" t="n">
        <v>-8994790.93518981</v>
      </c>
    </row>
    <row r="375" customFormat="false" ht="12" hidden="false" customHeight="true" outlineLevel="0" collapsed="false">
      <c r="AL375" s="146" t="n">
        <v>37203</v>
      </c>
      <c r="AM375" s="147" t="s">
        <v>37</v>
      </c>
      <c r="AN375" s="53" t="n">
        <v>-21748788.8687057</v>
      </c>
      <c r="AO375" s="53" t="n">
        <v>5169175.24092914</v>
      </c>
    </row>
    <row r="376" customFormat="false" ht="12" hidden="false" customHeight="true" outlineLevel="0" collapsed="false">
      <c r="AL376" s="146" t="n">
        <v>37204</v>
      </c>
      <c r="AM376" s="147" t="s">
        <v>37</v>
      </c>
      <c r="AN376" s="53" t="n">
        <v>-25286275.3643444</v>
      </c>
      <c r="AO376" s="53" t="n">
        <v>25284613.3940799</v>
      </c>
    </row>
    <row r="377" customFormat="false" ht="12" hidden="false" customHeight="true" outlineLevel="0" collapsed="false">
      <c r="AL377" s="146" t="n">
        <v>37207</v>
      </c>
      <c r="AM377" s="147" t="s">
        <v>37</v>
      </c>
      <c r="AN377" s="53" t="n">
        <v>-22578454.4369406</v>
      </c>
      <c r="AO377" s="53" t="n">
        <v>-8368087.17947501</v>
      </c>
    </row>
    <row r="378" customFormat="false" ht="12" hidden="false" customHeight="true" outlineLevel="0" collapsed="false">
      <c r="AL378" s="146" t="n">
        <v>37208</v>
      </c>
      <c r="AM378" s="147" t="s">
        <v>37</v>
      </c>
      <c r="AN378" s="53" t="n">
        <v>-19479225.854905</v>
      </c>
      <c r="AO378" s="53" t="n">
        <v>-4500573.6352524</v>
      </c>
    </row>
    <row r="379" customFormat="false" ht="12" hidden="false" customHeight="true" outlineLevel="0" collapsed="false">
      <c r="AL379" s="146" t="n">
        <v>37209</v>
      </c>
      <c r="AM379" s="147" t="s">
        <v>37</v>
      </c>
      <c r="AN379" s="53" t="n">
        <v>-20408893.5025659</v>
      </c>
      <c r="AO379" s="53" t="n">
        <v>-5133289.82027853</v>
      </c>
    </row>
    <row r="380" customFormat="false" ht="12" hidden="false" customHeight="true" outlineLevel="0" collapsed="false">
      <c r="AL380" s="146" t="n">
        <v>37210</v>
      </c>
      <c r="AM380" s="147" t="s">
        <v>37</v>
      </c>
      <c r="AN380" s="53" t="n">
        <v>-19562758.457181</v>
      </c>
      <c r="AO380" s="53" t="n">
        <v>8216008.88644101</v>
      </c>
    </row>
    <row r="381" customFormat="false" ht="12" hidden="false" customHeight="true" outlineLevel="0" collapsed="false">
      <c r="AL381" s="146" t="n">
        <v>37211</v>
      </c>
      <c r="AM381" s="147" t="s">
        <v>37</v>
      </c>
      <c r="AN381" s="53" t="n">
        <v>-19270345.3803116</v>
      </c>
      <c r="AO381" s="53" t="n">
        <v>-14948751.7725117</v>
      </c>
    </row>
    <row r="382" customFormat="false" ht="12" hidden="false" customHeight="true" outlineLevel="0" collapsed="false">
      <c r="AL382" s="146" t="n">
        <v>37214</v>
      </c>
      <c r="AM382" s="147" t="s">
        <v>37</v>
      </c>
      <c r="AN382" s="53" t="n">
        <v>-20562710.7920867</v>
      </c>
      <c r="AO382" s="53" t="n">
        <v>-14984132.7001269</v>
      </c>
    </row>
    <row r="383" customFormat="false" ht="12" hidden="false" customHeight="true" outlineLevel="0" collapsed="false">
      <c r="AL383" s="146" t="n">
        <v>37215</v>
      </c>
      <c r="AM383" s="147" t="s">
        <v>37</v>
      </c>
      <c r="AN383" s="53" t="n">
        <v>-20352592.2245945</v>
      </c>
      <c r="AO383" s="53" t="n">
        <v>-17032262.7178647</v>
      </c>
    </row>
    <row r="384" customFormat="false" ht="12" hidden="false" customHeight="true" outlineLevel="0" collapsed="false">
      <c r="AL384" s="146" t="n">
        <v>37216</v>
      </c>
      <c r="AM384" s="147" t="s">
        <v>37</v>
      </c>
      <c r="AN384" s="53" t="n">
        <v>-18737013.3236819</v>
      </c>
      <c r="AO384" s="53" t="n">
        <v>-40725391.4662843</v>
      </c>
    </row>
    <row r="385" customFormat="false" ht="12" hidden="false" customHeight="true" outlineLevel="0" collapsed="false">
      <c r="AL385" s="146" t="n">
        <v>37217</v>
      </c>
      <c r="AM385" s="147" t="s">
        <v>37</v>
      </c>
      <c r="AN385" s="53" t="n">
        <v>-18876320.6330873</v>
      </c>
      <c r="AO385" s="53" t="n">
        <v>-40725391.4662843</v>
      </c>
    </row>
    <row r="386" customFormat="false" ht="12" hidden="false" customHeight="true" outlineLevel="0" collapsed="false">
      <c r="AL386" s="146" t="n">
        <v>37218</v>
      </c>
      <c r="AM386" s="147" t="s">
        <v>37</v>
      </c>
      <c r="AN386" s="53" t="n">
        <v>-18825753.1846384</v>
      </c>
      <c r="AO386" s="53" t="n">
        <v>-40725391.4662843</v>
      </c>
    </row>
    <row r="387" customFormat="false" ht="12" hidden="false" customHeight="true" outlineLevel="0" collapsed="false">
      <c r="AL387" s="146" t="n">
        <v>37221</v>
      </c>
      <c r="AM387" s="147" t="s">
        <v>37</v>
      </c>
      <c r="AN387" s="53" t="n">
        <v>-17435626.6157391</v>
      </c>
      <c r="AO387" s="53" t="n">
        <v>12450011.2086869</v>
      </c>
    </row>
    <row r="388" customFormat="false" ht="12" hidden="false" customHeight="true" outlineLevel="0" collapsed="false">
      <c r="AL388" s="146" t="n">
        <v>37222</v>
      </c>
      <c r="AM388" s="147" t="s">
        <v>37</v>
      </c>
      <c r="AN388" s="53" t="n">
        <v>-16819972.0602155</v>
      </c>
      <c r="AO388" s="53" t="n">
        <v>15863722.5590789</v>
      </c>
    </row>
    <row r="389" customFormat="false" ht="12" hidden="false" customHeight="true" outlineLevel="0" collapsed="false">
      <c r="AL389" s="146" t="n">
        <v>37223</v>
      </c>
      <c r="AM389" s="147" t="s">
        <v>37</v>
      </c>
      <c r="AN389" s="53" t="n">
        <v>-17106263.2502437</v>
      </c>
      <c r="AO389" s="53" t="n">
        <v>-9568022.57638814</v>
      </c>
    </row>
    <row r="390" customFormat="false" ht="12" hidden="false" customHeight="true" outlineLevel="0" collapsed="false">
      <c r="AL390" s="146" t="n">
        <v>37224</v>
      </c>
      <c r="AM390" s="147" t="s">
        <v>37</v>
      </c>
      <c r="AN390" s="53" t="n">
        <v>-16804512.1615961</v>
      </c>
      <c r="AO390" s="53" t="n">
        <v>14184983.0075168</v>
      </c>
    </row>
    <row r="391" customFormat="false" ht="12" hidden="false" customHeight="true" outlineLevel="0" collapsed="false">
      <c r="AL391" s="146" t="n">
        <v>37225</v>
      </c>
      <c r="AM391" s="147" t="s">
        <v>37</v>
      </c>
      <c r="AN391" s="53" t="n">
        <v>-15796068.1684153</v>
      </c>
      <c r="AO391" s="53" t="n">
        <v>-10142380.2456207</v>
      </c>
    </row>
    <row r="392" customFormat="false" ht="12" hidden="false" customHeight="true" outlineLevel="0" collapsed="false">
      <c r="AL392" s="146" t="n">
        <v>37228</v>
      </c>
      <c r="AM392" s="147" t="s">
        <v>37</v>
      </c>
      <c r="AN392" s="53" t="n">
        <v>-14067429.4571278</v>
      </c>
      <c r="AO392" s="53" t="n">
        <v>18169352.5165934</v>
      </c>
    </row>
    <row r="393" customFormat="false" ht="12" hidden="false" customHeight="true" outlineLevel="0" collapsed="false">
      <c r="AL393" s="146" t="n">
        <v>37229</v>
      </c>
      <c r="AM393" s="147" t="s">
        <v>37</v>
      </c>
      <c r="AN393" s="53" t="n">
        <v>-14529692.2425076</v>
      </c>
      <c r="AO393" s="53" t="n">
        <v>-518829.702114633</v>
      </c>
    </row>
    <row r="394" customFormat="false" ht="12" hidden="false" customHeight="true" outlineLevel="0" collapsed="false">
      <c r="AL394" s="146" t="n">
        <v>37230</v>
      </c>
      <c r="AM394" s="147" t="s">
        <v>37</v>
      </c>
      <c r="AN394" s="53" t="n">
        <v>-20945325.8700046</v>
      </c>
      <c r="AO394" s="53" t="n">
        <v>-19082101.3265185</v>
      </c>
    </row>
    <row r="395" customFormat="false" ht="12" hidden="false" customHeight="true" outlineLevel="0" collapsed="false">
      <c r="AL395" s="146" t="n">
        <v>37231</v>
      </c>
      <c r="AM395" s="147" t="s">
        <v>37</v>
      </c>
      <c r="AN395" s="53" t="n">
        <v>-21125344.5384697</v>
      </c>
      <c r="AO395" s="53" t="n">
        <v>-8200879.24630162</v>
      </c>
    </row>
    <row r="396" customFormat="false" ht="12" hidden="false" customHeight="true" outlineLevel="0" collapsed="false">
      <c r="AL396" s="146" t="n">
        <v>37232</v>
      </c>
      <c r="AM396" s="147" t="s">
        <v>37</v>
      </c>
      <c r="AN396" s="53" t="n">
        <v>-17156813.0359178</v>
      </c>
      <c r="AO396" s="53" t="n">
        <v>-5333030.49218501</v>
      </c>
    </row>
    <row r="397" customFormat="false" ht="12" hidden="false" customHeight="true" outlineLevel="0" collapsed="false">
      <c r="AL397" s="146" t="n">
        <v>37235</v>
      </c>
      <c r="AM397" s="147" t="s">
        <v>37</v>
      </c>
      <c r="AN397" s="53" t="n">
        <v>-50108421.2837001</v>
      </c>
      <c r="AO397" s="53" t="n">
        <v>-28790702.360831</v>
      </c>
    </row>
    <row r="398" customFormat="false" ht="12" hidden="false" customHeight="true" outlineLevel="0" collapsed="false">
      <c r="AL398" s="146" t="n">
        <v>37236</v>
      </c>
      <c r="AM398" s="147" t="s">
        <v>37</v>
      </c>
      <c r="AN398" s="53" t="n">
        <v>-53426150.3530954</v>
      </c>
      <c r="AO398" s="53" t="n">
        <v>29231442.6732761</v>
      </c>
    </row>
    <row r="399" customFormat="false" ht="12" hidden="false" customHeight="true" outlineLevel="0" collapsed="false">
      <c r="AL399" s="146" t="n">
        <v>37237</v>
      </c>
      <c r="AM399" s="147" t="s">
        <v>37</v>
      </c>
      <c r="AN399" s="53" t="n">
        <v>-51674662.4081402</v>
      </c>
      <c r="AO399" s="53" t="n">
        <v>14035062.2517176</v>
      </c>
    </row>
    <row r="400" customFormat="false" ht="12" hidden="false" customHeight="true" outlineLevel="0" collapsed="false">
      <c r="AL400" s="146" t="n">
        <v>37238</v>
      </c>
      <c r="AM400" s="147" t="s">
        <v>37</v>
      </c>
      <c r="AN400" s="53" t="n">
        <v>-53245236.5325187</v>
      </c>
      <c r="AO400" s="53" t="n">
        <v>-2188331.49049968</v>
      </c>
    </row>
  </sheetData>
  <mergeCells count="5">
    <mergeCell ref="A2:C2"/>
    <mergeCell ref="E2:F2"/>
    <mergeCell ref="A4:C4"/>
    <mergeCell ref="B17:F17"/>
    <mergeCell ref="Y17:AB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7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2" width="18.56"/>
    <col collapsed="false" customWidth="true" hidden="false" outlineLevel="0" max="2" min="2" style="153" width="14.41"/>
    <col collapsed="false" customWidth="true" hidden="false" outlineLevel="0" max="3" min="3" style="153" width="11.13"/>
    <col collapsed="false" customWidth="true" hidden="false" outlineLevel="0" max="4" min="4" style="153" width="11.7"/>
    <col collapsed="false" customWidth="true" hidden="false" outlineLevel="0" max="5" min="5" style="154" width="19.56"/>
    <col collapsed="false" customWidth="true" hidden="false" outlineLevel="0" max="6" min="6" style="154" width="14.99"/>
    <col collapsed="false" customWidth="true" hidden="false" outlineLevel="0" max="7" min="7" style="154" width="12.99"/>
    <col collapsed="false" customWidth="true" hidden="false" outlineLevel="0" max="8" min="8" style="155" width="12.7"/>
    <col collapsed="false" customWidth="true" hidden="false" outlineLevel="0" max="9" min="9" style="1" width="12.7"/>
    <col collapsed="false" customWidth="true" hidden="false" outlineLevel="0" max="10" min="10" style="0" width="12.7"/>
    <col collapsed="false" customWidth="true" hidden="false" outlineLevel="0" max="11" min="11" style="0" width="2.84"/>
    <col collapsed="false" customWidth="true" hidden="false" outlineLevel="0" max="12" min="12" style="0" width="12.7"/>
    <col collapsed="false" customWidth="true" hidden="false" outlineLevel="0" max="13" min="13" style="0" width="14.41"/>
    <col collapsed="false" customWidth="true" hidden="false" outlineLevel="0" max="14" min="14" style="0" width="15.56"/>
    <col collapsed="false" customWidth="true" hidden="false" outlineLevel="0" max="15" min="15" style="0" width="13.85"/>
    <col collapsed="false" customWidth="true" hidden="false" outlineLevel="0" max="16" min="16" style="0" width="12.28"/>
    <col collapsed="false" customWidth="true" hidden="false" outlineLevel="0" max="20" min="20" style="0" width="12.42"/>
    <col collapsed="false" customWidth="true" hidden="false" outlineLevel="0" max="22" min="21" style="0" width="14.28"/>
    <col collapsed="false" customWidth="true" hidden="false" outlineLevel="0" max="23" min="23" style="0" width="16.99"/>
    <col collapsed="false" customWidth="true" hidden="false" outlineLevel="0" max="24" min="24" style="0" width="11.56"/>
    <col collapsed="false" customWidth="true" hidden="false" outlineLevel="0" max="25" min="25" style="0" width="13.28"/>
    <col collapsed="false" customWidth="true" hidden="false" outlineLevel="0" max="26" min="26" style="0" width="13.56"/>
    <col collapsed="false" customWidth="true" hidden="false" outlineLevel="0" max="28" min="28" style="0" width="16.13"/>
    <col collapsed="false" customWidth="true" hidden="false" outlineLevel="0" max="29" min="29" style="0" width="15.56"/>
  </cols>
  <sheetData>
    <row r="1" customFormat="false" ht="13.5" hidden="false" customHeight="false" outlineLevel="0" collapsed="false">
      <c r="A1" s="103" t="s">
        <v>78</v>
      </c>
      <c r="B1" s="103"/>
      <c r="C1" s="103"/>
      <c r="D1" s="156"/>
      <c r="E1" s="104" t="s">
        <v>79</v>
      </c>
      <c r="F1" s="104"/>
      <c r="Y1" s="63"/>
    </row>
    <row r="2" customFormat="false" ht="13.5" hidden="false" customHeight="false" outlineLevel="0" collapsed="false">
      <c r="A2" s="105" t="s">
        <v>48</v>
      </c>
      <c r="B2" s="106" t="s">
        <v>49</v>
      </c>
      <c r="C2" s="106" t="s">
        <v>50</v>
      </c>
      <c r="D2" s="156"/>
      <c r="E2" s="105" t="s">
        <v>51</v>
      </c>
      <c r="F2" s="106" t="s">
        <v>52</v>
      </c>
      <c r="Y2" s="123"/>
    </row>
    <row r="3" customFormat="false" ht="13.5" hidden="false" customHeight="false" outlineLevel="0" collapsed="false">
      <c r="A3" s="133" t="s">
        <v>80</v>
      </c>
      <c r="B3" s="133"/>
      <c r="C3" s="133"/>
      <c r="D3" s="156"/>
      <c r="E3" s="108" t="s">
        <v>54</v>
      </c>
      <c r="F3" s="109"/>
      <c r="Y3" s="63"/>
    </row>
    <row r="4" customFormat="false" ht="12.75" hidden="false" customHeight="false" outlineLevel="0" collapsed="false">
      <c r="A4" s="120" t="s">
        <v>55</v>
      </c>
      <c r="B4" s="121" t="n">
        <f aca="false">COUNTIF(O271:O476,"var exceeded")</f>
        <v>25</v>
      </c>
      <c r="C4" s="121" t="n">
        <f aca="false">COUNTIF(P271:P476,"var exceeded")</f>
        <v>23</v>
      </c>
      <c r="D4" s="156"/>
      <c r="E4" s="110" t="s">
        <v>55</v>
      </c>
      <c r="F4" s="111" t="n">
        <f aca="false">COUNTIF(Y255:Y486,"var exceeded")</f>
        <v>22</v>
      </c>
      <c r="Y4" s="63"/>
    </row>
    <row r="5" customFormat="false" ht="12.75" hidden="false" customHeight="false" outlineLevel="0" collapsed="false">
      <c r="A5" s="110" t="s">
        <v>56</v>
      </c>
      <c r="B5" s="111" t="n">
        <v>210</v>
      </c>
      <c r="C5" s="111" t="n">
        <v>210</v>
      </c>
      <c r="D5" s="156"/>
      <c r="E5" s="110" t="s">
        <v>56</v>
      </c>
      <c r="F5" s="111" t="n">
        <v>232</v>
      </c>
      <c r="Y5" s="63"/>
    </row>
    <row r="6" customFormat="false" ht="13.5" hidden="false" customHeight="false" outlineLevel="0" collapsed="false">
      <c r="A6" s="114" t="s">
        <v>57</v>
      </c>
      <c r="B6" s="157" t="n">
        <f aca="false">B4/B5</f>
        <v>0.119047619047619</v>
      </c>
      <c r="C6" s="157" t="n">
        <f aca="false">C4/C5</f>
        <v>0.10952380952381</v>
      </c>
      <c r="D6" s="156"/>
      <c r="E6" s="110" t="s">
        <v>57</v>
      </c>
      <c r="F6" s="158" t="n">
        <f aca="false">F4/F5</f>
        <v>0.0948275862068966</v>
      </c>
      <c r="Y6" s="63"/>
    </row>
    <row r="7" customFormat="false" ht="13.5" hidden="false" customHeight="false" outlineLevel="0" collapsed="false">
      <c r="A7" s="133" t="s">
        <v>81</v>
      </c>
      <c r="B7" s="133"/>
      <c r="C7" s="133"/>
      <c r="D7" s="156"/>
      <c r="E7" s="159" t="s">
        <v>82</v>
      </c>
      <c r="F7" s="160"/>
      <c r="Y7" s="63"/>
    </row>
    <row r="8" customFormat="false" ht="12.75" hidden="false" customHeight="false" outlineLevel="0" collapsed="false">
      <c r="A8" s="120" t="s">
        <v>55</v>
      </c>
      <c r="B8" s="121" t="n">
        <f aca="false">COUNTIF(O22:O480,"var exceeded")</f>
        <v>36</v>
      </c>
      <c r="C8" s="121" t="n">
        <f aca="false">COUNTIF(P22:P480,"var exceeded")</f>
        <v>36</v>
      </c>
      <c r="D8" s="156"/>
      <c r="E8" s="110" t="s">
        <v>55</v>
      </c>
      <c r="F8" s="111" t="n">
        <f aca="false">COUNTIF(Y21:Y486,"var exceeded")</f>
        <v>33</v>
      </c>
      <c r="Y8" s="63"/>
    </row>
    <row r="9" customFormat="false" ht="12" hidden="false" customHeight="true" outlineLevel="0" collapsed="false">
      <c r="A9" s="110" t="s">
        <v>56</v>
      </c>
      <c r="B9" s="111" t="n">
        <v>458</v>
      </c>
      <c r="C9" s="111" t="n">
        <v>458</v>
      </c>
      <c r="D9" s="156"/>
      <c r="E9" s="110" t="s">
        <v>56</v>
      </c>
      <c r="F9" s="111" t="n">
        <v>471</v>
      </c>
      <c r="Y9" s="63"/>
    </row>
    <row r="10" customFormat="false" ht="12" hidden="false" customHeight="true" outlineLevel="0" collapsed="false">
      <c r="A10" s="112" t="s">
        <v>57</v>
      </c>
      <c r="B10" s="113" t="n">
        <f aca="false">B8/B9</f>
        <v>0.0786026200873363</v>
      </c>
      <c r="C10" s="113" t="n">
        <f aca="false">C8/C9</f>
        <v>0.0786026200873363</v>
      </c>
      <c r="D10" s="156"/>
      <c r="E10" s="112" t="s">
        <v>57</v>
      </c>
      <c r="F10" s="113" t="n">
        <f aca="false">F8/F9</f>
        <v>0.0700636942675159</v>
      </c>
      <c r="I10" s="0"/>
      <c r="Y10" s="63"/>
      <c r="Z10" s="161"/>
    </row>
    <row r="11" customFormat="false" ht="12" hidden="false" customHeight="true" outlineLevel="0" collapsed="false">
      <c r="A11" s="37"/>
      <c r="B11" s="156"/>
      <c r="C11" s="156"/>
      <c r="D11" s="156"/>
      <c r="E11" s="159" t="s">
        <v>83</v>
      </c>
      <c r="F11" s="160"/>
      <c r="I11" s="0"/>
      <c r="Y11" s="63"/>
    </row>
    <row r="12" customFormat="false" ht="12" hidden="false" customHeight="true" outlineLevel="0" collapsed="false">
      <c r="A12" s="37"/>
      <c r="B12" s="156"/>
      <c r="C12" s="156"/>
      <c r="D12" s="156"/>
      <c r="E12" s="110" t="s">
        <v>55</v>
      </c>
      <c r="F12" s="111" t="n">
        <v>5</v>
      </c>
      <c r="I12" s="0"/>
      <c r="Y12" s="125"/>
    </row>
    <row r="13" customFormat="false" ht="12" hidden="false" customHeight="true" outlineLevel="0" collapsed="false">
      <c r="A13" s="37"/>
      <c r="B13" s="156"/>
      <c r="C13" s="156"/>
      <c r="D13" s="156"/>
      <c r="E13" s="110" t="s">
        <v>56</v>
      </c>
      <c r="F13" s="111" t="n">
        <v>55</v>
      </c>
      <c r="I13" s="0"/>
      <c r="Y13" s="123"/>
    </row>
    <row r="14" customFormat="false" ht="12" hidden="false" customHeight="true" outlineLevel="0" collapsed="false">
      <c r="A14" s="37"/>
      <c r="B14" s="156"/>
      <c r="C14" s="156"/>
      <c r="D14" s="156"/>
      <c r="E14" s="112" t="s">
        <v>57</v>
      </c>
      <c r="F14" s="113" t="n">
        <f aca="false">F12/F13</f>
        <v>0.0909090909090909</v>
      </c>
      <c r="I14" s="0"/>
      <c r="Y14" s="63"/>
    </row>
    <row r="15" customFormat="false" ht="12" hidden="false" customHeight="true" outlineLevel="0" collapsed="false">
      <c r="A15" s="37"/>
      <c r="B15" s="156"/>
      <c r="C15" s="156"/>
      <c r="D15" s="156"/>
      <c r="E15" s="162" t="s">
        <v>59</v>
      </c>
      <c r="F15" s="162"/>
      <c r="I15" s="0"/>
      <c r="Y15" s="63"/>
    </row>
    <row r="16" customFormat="false" ht="12" hidden="false" customHeight="true" outlineLevel="0" collapsed="false">
      <c r="A16" s="37"/>
      <c r="B16" s="156"/>
      <c r="C16" s="156"/>
      <c r="D16" s="156"/>
      <c r="E16" s="162"/>
      <c r="F16" s="162"/>
      <c r="I16" s="0"/>
      <c r="Y16" s="63"/>
    </row>
    <row r="17" customFormat="false" ht="12" hidden="false" customHeight="true" outlineLevel="0" collapsed="false">
      <c r="A17" s="37"/>
      <c r="B17" s="156"/>
      <c r="C17" s="156"/>
      <c r="D17" s="156"/>
      <c r="E17" s="162"/>
      <c r="F17" s="162"/>
      <c r="I17" s="0"/>
      <c r="Y17" s="63"/>
    </row>
    <row r="18" customFormat="false" ht="12" hidden="false" customHeight="true" outlineLevel="0" collapsed="false">
      <c r="A18" s="37"/>
      <c r="B18" s="156"/>
      <c r="C18" s="156"/>
      <c r="D18" s="156"/>
      <c r="E18" s="162"/>
      <c r="F18" s="162"/>
      <c r="I18" s="0"/>
      <c r="Y18" s="125"/>
    </row>
    <row r="19" customFormat="false" ht="12" hidden="false" customHeight="true" outlineLevel="0" collapsed="false">
      <c r="A19" s="163" t="s">
        <v>84</v>
      </c>
      <c r="B19" s="163"/>
      <c r="C19" s="163"/>
      <c r="D19" s="163"/>
      <c r="E19" s="163"/>
      <c r="F19" s="131" t="s">
        <v>63</v>
      </c>
      <c r="T19" s="133" t="s">
        <v>64</v>
      </c>
      <c r="U19" s="133"/>
      <c r="V19" s="133"/>
      <c r="W19" s="133"/>
    </row>
    <row r="20" customFormat="false" ht="12" hidden="false" customHeight="true" outlineLevel="0" collapsed="false">
      <c r="A20" s="164"/>
      <c r="B20" s="165" t="s">
        <v>68</v>
      </c>
      <c r="C20" s="165" t="s">
        <v>65</v>
      </c>
      <c r="D20" s="165" t="s">
        <v>16</v>
      </c>
      <c r="E20" s="166" t="s">
        <v>85</v>
      </c>
      <c r="F20" s="137" t="s">
        <v>16</v>
      </c>
      <c r="P20" s="161"/>
      <c r="T20" s="167" t="s">
        <v>10</v>
      </c>
      <c r="U20" s="167" t="s">
        <v>11</v>
      </c>
      <c r="V20" s="167" t="s">
        <v>12</v>
      </c>
      <c r="W20" s="167" t="s">
        <v>13</v>
      </c>
      <c r="Z20" s="168" t="s">
        <v>86</v>
      </c>
      <c r="AA20" s="142"/>
      <c r="AB20" s="142"/>
      <c r="AC20" s="143"/>
      <c r="AG20" s="169" t="s">
        <v>10</v>
      </c>
      <c r="AH20" s="169" t="s">
        <v>11</v>
      </c>
      <c r="AI20" s="169" t="s">
        <v>12</v>
      </c>
      <c r="AJ20" s="169" t="s">
        <v>13</v>
      </c>
    </row>
    <row r="21" customFormat="false" ht="12" hidden="false" customHeight="true" outlineLevel="0" collapsed="false">
      <c r="A21" s="170"/>
      <c r="B21" s="171"/>
      <c r="C21" s="171"/>
      <c r="D21" s="171"/>
      <c r="F21" s="172"/>
      <c r="L21" s="169" t="s">
        <v>10</v>
      </c>
      <c r="M21" s="169" t="s">
        <v>11</v>
      </c>
      <c r="N21" s="169" t="s">
        <v>12</v>
      </c>
      <c r="O21" s="173" t="s">
        <v>87</v>
      </c>
      <c r="P21" s="174" t="s">
        <v>75</v>
      </c>
      <c r="T21" s="175" t="n">
        <v>36529</v>
      </c>
      <c r="U21" s="176" t="s">
        <v>88</v>
      </c>
      <c r="V21" s="53" t="n">
        <v>-6201912.75608392</v>
      </c>
      <c r="W21" s="53" t="n">
        <v>-163118.664199999</v>
      </c>
      <c r="Y21" s="150" t="str">
        <f aca="false">IF((V21)&gt;(W22),"var exceeded"," ")</f>
        <v> </v>
      </c>
      <c r="AG21" s="175" t="n">
        <v>36528</v>
      </c>
      <c r="AH21" s="176" t="s">
        <v>14</v>
      </c>
      <c r="AI21" s="177" t="n">
        <v>-1362352.18629742</v>
      </c>
      <c r="AJ21" s="177" t="n">
        <v>-38161.0976</v>
      </c>
    </row>
    <row r="22" customFormat="false" ht="12" hidden="false" customHeight="true" outlineLevel="0" collapsed="false">
      <c r="A22" s="75" t="n">
        <v>36529</v>
      </c>
      <c r="B22" s="178" t="n">
        <v>-6596.18517602691</v>
      </c>
      <c r="C22" s="178" t="n">
        <v>1760.15616382275</v>
      </c>
      <c r="D22" s="178" t="n">
        <v>-8356.34133984965</v>
      </c>
      <c r="F22" s="172" t="n">
        <f aca="false">D22-E22</f>
        <v>-8356.34133984965</v>
      </c>
      <c r="H22" s="179"/>
      <c r="L22" s="175" t="n">
        <v>36529</v>
      </c>
      <c r="M22" s="176" t="s">
        <v>88</v>
      </c>
      <c r="N22" s="53" t="n">
        <v>-6201912.75608392</v>
      </c>
      <c r="O22" s="0" t="str">
        <f aca="false">IF(($N$22)&gt;(D23*1000),"var exceeded"," ")</f>
        <v> </v>
      </c>
      <c r="P22" s="0" t="str">
        <f aca="false">IF(($N22)&gt;(F23*1000),"var exceeded"," ")</f>
        <v> </v>
      </c>
      <c r="T22" s="175" t="n">
        <v>36530</v>
      </c>
      <c r="U22" s="176" t="s">
        <v>88</v>
      </c>
      <c r="V22" s="53" t="n">
        <v>-8339805.12634866</v>
      </c>
      <c r="W22" s="53" t="n">
        <v>2777484.9227</v>
      </c>
      <c r="Y22" s="151" t="str">
        <f aca="false">IF((V22)&gt;(W23),"var exceeded"," ")</f>
        <v> </v>
      </c>
      <c r="AG22" s="175" t="n">
        <v>36529</v>
      </c>
      <c r="AH22" s="176" t="s">
        <v>14</v>
      </c>
      <c r="AI22" s="177" t="n">
        <v>-15744706.7188574</v>
      </c>
      <c r="AJ22" s="177" t="n">
        <v>1538519.23526136</v>
      </c>
    </row>
    <row r="23" customFormat="false" ht="12" hidden="false" customHeight="true" outlineLevel="0" collapsed="false">
      <c r="A23" s="75" t="n">
        <v>36530</v>
      </c>
      <c r="B23" s="178" t="n">
        <v>322.943076320557</v>
      </c>
      <c r="C23" s="178" t="n">
        <v>-6.83170602398967</v>
      </c>
      <c r="D23" s="178" t="n">
        <v>329.774782344547</v>
      </c>
      <c r="F23" s="172" t="n">
        <f aca="false">D23-E23</f>
        <v>329.774782344547</v>
      </c>
      <c r="H23" s="179"/>
      <c r="L23" s="175" t="n">
        <v>36530</v>
      </c>
      <c r="M23" s="176" t="s">
        <v>88</v>
      </c>
      <c r="N23" s="53" t="n">
        <v>-8339805.12634866</v>
      </c>
      <c r="O23" s="0" t="str">
        <f aca="false">IF((N23)&gt;(D24*1000),"var exceeded"," ")</f>
        <v> </v>
      </c>
      <c r="P23" s="0" t="str">
        <f aca="false">IF(($N23)&gt;(F24*1000),"var exceeded"," ")</f>
        <v> </v>
      </c>
      <c r="T23" s="175" t="n">
        <v>36531</v>
      </c>
      <c r="U23" s="176" t="s">
        <v>88</v>
      </c>
      <c r="V23" s="53" t="n">
        <v>-7957998.98149644</v>
      </c>
      <c r="W23" s="53" t="n">
        <v>-1569005.6477</v>
      </c>
      <c r="Y23" s="151" t="str">
        <f aca="false">IF((V23)&gt;(W24),"var exceeded"," ")</f>
        <v> </v>
      </c>
      <c r="AG23" s="175" t="n">
        <v>36530</v>
      </c>
      <c r="AH23" s="176" t="s">
        <v>14</v>
      </c>
      <c r="AI23" s="177" t="n">
        <v>-18244224.3037318</v>
      </c>
      <c r="AJ23" s="177" t="n">
        <v>3150650.12145023</v>
      </c>
    </row>
    <row r="24" customFormat="false" ht="12" hidden="false" customHeight="true" outlineLevel="0" collapsed="false">
      <c r="A24" s="75" t="n">
        <v>36531</v>
      </c>
      <c r="B24" s="178" t="n">
        <v>-798.454770399701</v>
      </c>
      <c r="C24" s="178" t="n">
        <v>-5423.7329798641</v>
      </c>
      <c r="D24" s="178" t="n">
        <v>4625.2782094644</v>
      </c>
      <c r="F24" s="172" t="n">
        <f aca="false">D24-E24</f>
        <v>4625.2782094644</v>
      </c>
      <c r="H24" s="179"/>
      <c r="L24" s="175" t="n">
        <v>36531</v>
      </c>
      <c r="M24" s="176" t="s">
        <v>88</v>
      </c>
      <c r="N24" s="53" t="n">
        <v>-7957998.98149644</v>
      </c>
      <c r="O24" s="0" t="str">
        <f aca="false">IF((N24)&gt;(D25*1000),"var exceeded"," ")</f>
        <v> </v>
      </c>
      <c r="P24" s="0" t="str">
        <f aca="false">IF(($N24)&gt;(F25*1000),"var exceeded"," ")</f>
        <v> </v>
      </c>
      <c r="T24" s="175" t="n">
        <v>36532</v>
      </c>
      <c r="U24" s="176" t="s">
        <v>88</v>
      </c>
      <c r="V24" s="53" t="n">
        <v>-4621706.18694032</v>
      </c>
      <c r="W24" s="53" t="n">
        <v>2671608.625</v>
      </c>
      <c r="Y24" s="151" t="str">
        <f aca="false">IF((V24)&gt;(W25),"var exceeded"," ")</f>
        <v> </v>
      </c>
      <c r="AG24" s="175" t="n">
        <v>36531</v>
      </c>
      <c r="AH24" s="176" t="s">
        <v>14</v>
      </c>
      <c r="AI24" s="177" t="n">
        <v>-17757573.1060035</v>
      </c>
      <c r="AJ24" s="177" t="n">
        <v>-818623.157240964</v>
      </c>
    </row>
    <row r="25" customFormat="false" ht="12" hidden="false" customHeight="true" outlineLevel="0" collapsed="false">
      <c r="A25" s="75" t="n">
        <v>36532</v>
      </c>
      <c r="B25" s="178" t="n">
        <v>1198.18305842501</v>
      </c>
      <c r="C25" s="178" t="n">
        <v>-62.6473966537535</v>
      </c>
      <c r="D25" s="178" t="n">
        <v>1260.83045507876</v>
      </c>
      <c r="F25" s="172" t="n">
        <f aca="false">D25-E25</f>
        <v>1260.83045507876</v>
      </c>
      <c r="H25" s="179"/>
      <c r="L25" s="175" t="n">
        <v>36532</v>
      </c>
      <c r="M25" s="176" t="s">
        <v>88</v>
      </c>
      <c r="N25" s="53" t="n">
        <v>-4621706.18694032</v>
      </c>
      <c r="O25" s="0" t="str">
        <f aca="false">IF((N25)&gt;(D26*1000),"var exceeded"," ")</f>
        <v> </v>
      </c>
      <c r="P25" s="0" t="str">
        <f aca="false">IF(($N25)&gt;(F26*1000),"var exceeded"," ")</f>
        <v> </v>
      </c>
      <c r="T25" s="175" t="n">
        <v>36535</v>
      </c>
      <c r="U25" s="176" t="s">
        <v>88</v>
      </c>
      <c r="V25" s="53" t="n">
        <v>-4105370.71894255</v>
      </c>
      <c r="W25" s="53" t="n">
        <v>1328418.5924</v>
      </c>
      <c r="Y25" s="151" t="str">
        <f aca="false">IF((V25)&gt;(W26),"var exceeded"," ")</f>
        <v> </v>
      </c>
      <c r="AG25" s="175" t="n">
        <v>36532</v>
      </c>
      <c r="AH25" s="176" t="s">
        <v>14</v>
      </c>
      <c r="AI25" s="177" t="n">
        <v>-11840441.0372701</v>
      </c>
      <c r="AJ25" s="177" t="n">
        <v>15144345.4556972</v>
      </c>
    </row>
    <row r="26" customFormat="false" ht="12" hidden="false" customHeight="true" outlineLevel="0" collapsed="false">
      <c r="A26" s="75" t="n">
        <v>36535</v>
      </c>
      <c r="B26" s="178" t="n">
        <v>-442.541846898134</v>
      </c>
      <c r="C26" s="178" t="n">
        <v>281.62632297606</v>
      </c>
      <c r="D26" s="178" t="n">
        <v>-724.168169874194</v>
      </c>
      <c r="F26" s="172" t="n">
        <f aca="false">D26-E26</f>
        <v>-724.168169874194</v>
      </c>
      <c r="H26" s="179"/>
      <c r="L26" s="175" t="n">
        <v>36535</v>
      </c>
      <c r="M26" s="176" t="s">
        <v>88</v>
      </c>
      <c r="N26" s="53" t="n">
        <v>-4105370.71894255</v>
      </c>
      <c r="O26" s="0" t="str">
        <f aca="false">IF((N26)&gt;(D27*1000),"var exceeded"," ")</f>
        <v> </v>
      </c>
      <c r="P26" s="0" t="str">
        <f aca="false">IF(($N26)&gt;(F27*1000),"var exceeded"," ")</f>
        <v> </v>
      </c>
      <c r="T26" s="175" t="n">
        <v>36536</v>
      </c>
      <c r="U26" s="176" t="s">
        <v>88</v>
      </c>
      <c r="V26" s="53" t="n">
        <v>-1476289.3363855</v>
      </c>
      <c r="W26" s="53" t="n">
        <v>-2087654.6124</v>
      </c>
      <c r="Y26" s="151" t="str">
        <f aca="false">IF((V26)&gt;(W27),"var exceeded"," ")</f>
        <v>var exceeded</v>
      </c>
      <c r="AG26" s="175" t="n">
        <v>36535</v>
      </c>
      <c r="AH26" s="176" t="s">
        <v>14</v>
      </c>
      <c r="AI26" s="177" t="n">
        <v>-16296751.3212919</v>
      </c>
      <c r="AJ26" s="177" t="n">
        <v>4181186.74807077</v>
      </c>
    </row>
    <row r="27" customFormat="false" ht="12" hidden="false" customHeight="true" outlineLevel="0" collapsed="false">
      <c r="A27" s="75" t="n">
        <v>36536</v>
      </c>
      <c r="B27" s="178" t="n">
        <v>-2672</v>
      </c>
      <c r="C27" s="178" t="n">
        <v>909.366870440887</v>
      </c>
      <c r="D27" s="178" t="n">
        <v>-3581.36687044089</v>
      </c>
      <c r="F27" s="172" t="n">
        <f aca="false">D27-E27</f>
        <v>-3581.36687044089</v>
      </c>
      <c r="H27" s="179"/>
      <c r="L27" s="175" t="n">
        <v>36536</v>
      </c>
      <c r="M27" s="176" t="s">
        <v>88</v>
      </c>
      <c r="N27" s="53" t="n">
        <v>-1476289.3363855</v>
      </c>
      <c r="O27" s="0" t="str">
        <f aca="false">IF((N27)&gt;(D28*1000),"var exceeded"," ")</f>
        <v>var exceeded</v>
      </c>
      <c r="P27" s="0" t="str">
        <f aca="false">IF(($N27)&gt;(F28*1000),"var exceeded"," ")</f>
        <v>var exceeded</v>
      </c>
      <c r="T27" s="175" t="n">
        <v>36537</v>
      </c>
      <c r="U27" s="176" t="s">
        <v>88</v>
      </c>
      <c r="V27" s="53" t="n">
        <v>-877881.874720025</v>
      </c>
      <c r="W27" s="53" t="n">
        <v>-2290677.2806</v>
      </c>
      <c r="Y27" s="151" t="str">
        <f aca="false">IF((V27)&gt;(W28),"var exceeded"," ")</f>
        <v>var exceeded</v>
      </c>
      <c r="AG27" s="175" t="n">
        <v>36536</v>
      </c>
      <c r="AH27" s="176" t="s">
        <v>14</v>
      </c>
      <c r="AI27" s="177" t="n">
        <v>-16139578.5942496</v>
      </c>
      <c r="AJ27" s="177" t="n">
        <v>-4792225.07952738</v>
      </c>
    </row>
    <row r="28" customFormat="false" ht="12" hidden="false" customHeight="true" outlineLevel="0" collapsed="false">
      <c r="A28" s="75" t="n">
        <v>36537</v>
      </c>
      <c r="B28" s="178" t="n">
        <v>1929.03018255584</v>
      </c>
      <c r="C28" s="178" t="n">
        <v>4058.24747888245</v>
      </c>
      <c r="D28" s="178" t="n">
        <v>-2129.21729632661</v>
      </c>
      <c r="F28" s="172" t="n">
        <f aca="false">D28-E28</f>
        <v>-2129.21729632661</v>
      </c>
      <c r="H28" s="179"/>
      <c r="L28" s="175" t="n">
        <v>36537</v>
      </c>
      <c r="M28" s="176" t="s">
        <v>88</v>
      </c>
      <c r="N28" s="53" t="n">
        <v>-877881.874720025</v>
      </c>
      <c r="O28" s="0" t="str">
        <f aca="false">IF((N28)&gt;(D29*1000),"var exceeded"," ")</f>
        <v>var exceeded</v>
      </c>
      <c r="P28" s="0" t="str">
        <f aca="false">IF(($N28)&gt;(F29*1000),"var exceeded"," ")</f>
        <v>var exceeded</v>
      </c>
      <c r="T28" s="175" t="n">
        <v>36538</v>
      </c>
      <c r="U28" s="176" t="s">
        <v>88</v>
      </c>
      <c r="V28" s="53" t="n">
        <v>-824868.923256343</v>
      </c>
      <c r="W28" s="53" t="n">
        <v>-1480090.9594</v>
      </c>
      <c r="Y28" s="151" t="str">
        <f aca="false">IF((V28)&gt;(W29),"var exceeded"," ")</f>
        <v> </v>
      </c>
      <c r="AG28" s="175" t="n">
        <v>36537</v>
      </c>
      <c r="AH28" s="176" t="s">
        <v>14</v>
      </c>
      <c r="AI28" s="177" t="n">
        <v>-14827487.463335</v>
      </c>
      <c r="AJ28" s="177" t="n">
        <v>-2228185.09939152</v>
      </c>
    </row>
    <row r="29" customFormat="false" ht="12" hidden="false" customHeight="true" outlineLevel="0" collapsed="false">
      <c r="A29" s="75" t="n">
        <v>36538</v>
      </c>
      <c r="B29" s="178" t="n">
        <v>-816.221714416841</v>
      </c>
      <c r="C29" s="178" t="n">
        <v>83.199156092679</v>
      </c>
      <c r="D29" s="178" t="n">
        <v>-899.42087050952</v>
      </c>
      <c r="F29" s="172" t="n">
        <f aca="false">D29-E29</f>
        <v>-899.42087050952</v>
      </c>
      <c r="H29" s="179"/>
      <c r="L29" s="175" t="n">
        <v>36538</v>
      </c>
      <c r="M29" s="176" t="s">
        <v>88</v>
      </c>
      <c r="N29" s="53" t="n">
        <v>-824868.923256343</v>
      </c>
      <c r="O29" s="0" t="str">
        <f aca="false">IF((N29)&gt;(D30*1000),"var exceeded"," ")</f>
        <v> </v>
      </c>
      <c r="P29" s="0" t="str">
        <f aca="false">IF(($N29)&gt;(F30*1000),"var exceeded"," ")</f>
        <v> </v>
      </c>
      <c r="T29" s="175" t="n">
        <v>36539</v>
      </c>
      <c r="U29" s="176" t="s">
        <v>88</v>
      </c>
      <c r="V29" s="53" t="n">
        <v>-2107686.68693511</v>
      </c>
      <c r="W29" s="53" t="n">
        <v>-607076.702799999</v>
      </c>
      <c r="Y29" s="151" t="str">
        <f aca="false">IF((V29)&gt;(W30),"var exceeded"," ")</f>
        <v> </v>
      </c>
      <c r="AG29" s="175" t="n">
        <v>36538</v>
      </c>
      <c r="AH29" s="176" t="s">
        <v>14</v>
      </c>
      <c r="AI29" s="177" t="n">
        <v>-16582157.9921587</v>
      </c>
      <c r="AJ29" s="177" t="n">
        <v>190200.825592187</v>
      </c>
    </row>
    <row r="30" customFormat="false" ht="12" hidden="false" customHeight="true" outlineLevel="0" collapsed="false">
      <c r="A30" s="75" t="n">
        <v>36539</v>
      </c>
      <c r="B30" s="178" t="n">
        <v>2892.51682398078</v>
      </c>
      <c r="C30" s="178" t="n">
        <v>2020.55012465064</v>
      </c>
      <c r="D30" s="178" t="n">
        <v>871.966699330142</v>
      </c>
      <c r="F30" s="172" t="n">
        <f aca="false">D30-E30</f>
        <v>871.966699330142</v>
      </c>
      <c r="H30" s="179"/>
      <c r="L30" s="175" t="n">
        <v>36539</v>
      </c>
      <c r="M30" s="176" t="s">
        <v>88</v>
      </c>
      <c r="N30" s="53" t="n">
        <v>-2107686.68693511</v>
      </c>
      <c r="O30" s="0" t="str">
        <f aca="false">IF((N30)&gt;(D31*1000),"var exceeded"," ")</f>
        <v> </v>
      </c>
      <c r="P30" s="0" t="str">
        <f aca="false">IF(($N30)&gt;(F31*1000),"var exceeded"," ")</f>
        <v> </v>
      </c>
      <c r="T30" s="175" t="n">
        <v>36543</v>
      </c>
      <c r="U30" s="176" t="s">
        <v>88</v>
      </c>
      <c r="V30" s="53" t="n">
        <v>-1548226.35171445</v>
      </c>
      <c r="W30" s="53" t="n">
        <v>-560994.073100001</v>
      </c>
      <c r="Y30" s="151" t="str">
        <f aca="false">IF((V30)&gt;(W31),"var exceeded"," ")</f>
        <v>var exceeded</v>
      </c>
      <c r="AG30" s="175" t="n">
        <v>36539</v>
      </c>
      <c r="AH30" s="176" t="s">
        <v>14</v>
      </c>
      <c r="AI30" s="177" t="n">
        <v>-16124999.2585271</v>
      </c>
      <c r="AJ30" s="177" t="n">
        <v>2652805.42384757</v>
      </c>
    </row>
    <row r="31" customFormat="false" ht="12" hidden="false" customHeight="true" outlineLevel="0" collapsed="false">
      <c r="A31" s="75" t="n">
        <v>36543</v>
      </c>
      <c r="B31" s="178" t="n">
        <v>796.769352080733</v>
      </c>
      <c r="C31" s="178" t="n">
        <v>137.802080990656</v>
      </c>
      <c r="D31" s="178" t="n">
        <v>658.967271090077</v>
      </c>
      <c r="F31" s="172" t="n">
        <f aca="false">D31-E31</f>
        <v>658.967271090077</v>
      </c>
      <c r="H31" s="179"/>
      <c r="L31" s="175" t="n">
        <v>36543</v>
      </c>
      <c r="M31" s="176" t="s">
        <v>88</v>
      </c>
      <c r="N31" s="53" t="n">
        <v>-1548226.35171445</v>
      </c>
      <c r="O31" s="0" t="str">
        <f aca="false">IF((N31)&gt;(D32*1000),"var exceeded"," ")</f>
        <v> </v>
      </c>
      <c r="P31" s="0" t="str">
        <f aca="false">IF(($N31)&gt;(F32*1000),"var exceeded"," ")</f>
        <v> </v>
      </c>
      <c r="T31" s="175" t="n">
        <v>36544</v>
      </c>
      <c r="U31" s="176" t="s">
        <v>88</v>
      </c>
      <c r="V31" s="53" t="n">
        <v>-2732616.3195705</v>
      </c>
      <c r="W31" s="53" t="n">
        <v>-2030192.3746</v>
      </c>
      <c r="Y31" s="151" t="str">
        <f aca="false">IF((V31)&gt;(W32),"var exceeded"," ")</f>
        <v> </v>
      </c>
      <c r="AG31" s="175" t="n">
        <v>36543</v>
      </c>
      <c r="AH31" s="176" t="s">
        <v>14</v>
      </c>
      <c r="AI31" s="177" t="n">
        <v>-16605195.1807134</v>
      </c>
      <c r="AJ31" s="177" t="n">
        <v>2247593.19149834</v>
      </c>
    </row>
    <row r="32" customFormat="false" ht="12" hidden="false" customHeight="true" outlineLevel="0" collapsed="false">
      <c r="A32" s="75" t="n">
        <v>36544</v>
      </c>
      <c r="B32" s="178" t="n">
        <v>3285</v>
      </c>
      <c r="C32" s="178" t="n">
        <v>1112.49042407305</v>
      </c>
      <c r="D32" s="178" t="n">
        <v>2172.50957592695</v>
      </c>
      <c r="F32" s="172" t="n">
        <f aca="false">D32-E32</f>
        <v>2172.50957592695</v>
      </c>
      <c r="H32" s="179"/>
      <c r="L32" s="175" t="n">
        <v>36544</v>
      </c>
      <c r="M32" s="176" t="s">
        <v>88</v>
      </c>
      <c r="N32" s="53" t="n">
        <v>-2732616.3195705</v>
      </c>
      <c r="O32" s="0" t="str">
        <f aca="false">IF((N32)&gt;(D33*1000),"var exceeded"," ")</f>
        <v> </v>
      </c>
      <c r="P32" s="0" t="str">
        <f aca="false">IF(($N32)&gt;(F33*1000),"var exceeded"," ")</f>
        <v> </v>
      </c>
      <c r="T32" s="175" t="n">
        <v>36545</v>
      </c>
      <c r="U32" s="176" t="s">
        <v>88</v>
      </c>
      <c r="V32" s="53" t="n">
        <v>-2383585.17680081</v>
      </c>
      <c r="W32" s="53" t="n">
        <v>3365473.8189</v>
      </c>
      <c r="Y32" s="151" t="str">
        <f aca="false">IF((V32)&gt;(W33),"var exceeded"," ")</f>
        <v> </v>
      </c>
      <c r="AG32" s="175" t="n">
        <v>36544</v>
      </c>
      <c r="AH32" s="176" t="s">
        <v>14</v>
      </c>
      <c r="AI32" s="177" t="n">
        <v>-19108212.4417082</v>
      </c>
      <c r="AJ32" s="177" t="n">
        <v>3885580.29751757</v>
      </c>
    </row>
    <row r="33" customFormat="false" ht="12" hidden="false" customHeight="true" outlineLevel="0" collapsed="false">
      <c r="A33" s="75" t="n">
        <v>36545</v>
      </c>
      <c r="B33" s="178" t="n">
        <v>12204</v>
      </c>
      <c r="C33" s="178" t="n">
        <v>3649.68186672643</v>
      </c>
      <c r="D33" s="178" t="n">
        <v>8554.31813327357</v>
      </c>
      <c r="F33" s="172" t="n">
        <f aca="false">D33-E33</f>
        <v>8554.31813327357</v>
      </c>
      <c r="H33" s="179"/>
      <c r="L33" s="175" t="n">
        <v>36545</v>
      </c>
      <c r="M33" s="176" t="s">
        <v>88</v>
      </c>
      <c r="N33" s="53" t="n">
        <v>-2383585.17680081</v>
      </c>
      <c r="O33" s="0" t="str">
        <f aca="false">IF((N33)&gt;(D34*1000),"var exceeded"," ")</f>
        <v> </v>
      </c>
      <c r="P33" s="0" t="str">
        <f aca="false">IF(($N33)&gt;(F34*1000),"var exceeded"," ")</f>
        <v> </v>
      </c>
      <c r="T33" s="175" t="n">
        <v>36546</v>
      </c>
      <c r="U33" s="176" t="s">
        <v>88</v>
      </c>
      <c r="V33" s="53" t="n">
        <v>-4558811.67651891</v>
      </c>
      <c r="W33" s="53" t="n">
        <v>-1476850.6212</v>
      </c>
      <c r="Y33" s="151" t="str">
        <f aca="false">IF((V33)&gt;(W34),"var exceeded"," ")</f>
        <v> </v>
      </c>
      <c r="AG33" s="175" t="n">
        <v>36545</v>
      </c>
      <c r="AH33" s="176" t="s">
        <v>14</v>
      </c>
      <c r="AI33" s="177" t="n">
        <v>-17175635.2117975</v>
      </c>
      <c r="AJ33" s="177" t="n">
        <v>4344097.67641361</v>
      </c>
    </row>
    <row r="34" customFormat="false" ht="12" hidden="false" customHeight="true" outlineLevel="0" collapsed="false">
      <c r="A34" s="75" t="n">
        <v>36546</v>
      </c>
      <c r="B34" s="178" t="n">
        <v>1173.84847248669</v>
      </c>
      <c r="C34" s="178" t="n">
        <v>1311.27188703563</v>
      </c>
      <c r="D34" s="178" t="n">
        <v>-137.423414548945</v>
      </c>
      <c r="F34" s="172" t="n">
        <f aca="false">D34-E34</f>
        <v>-137.423414548945</v>
      </c>
      <c r="H34" s="179"/>
      <c r="L34" s="175" t="n">
        <v>36546</v>
      </c>
      <c r="M34" s="176" t="s">
        <v>88</v>
      </c>
      <c r="N34" s="53" t="n">
        <v>-4558811.67651891</v>
      </c>
      <c r="O34" s="0" t="str">
        <f aca="false">IF((N34)&gt;(D35*1000),"var exceeded"," ")</f>
        <v> </v>
      </c>
      <c r="P34" s="0" t="str">
        <f aca="false">IF(($N34)&gt;(F35*1000),"var exceeded"," ")</f>
        <v> </v>
      </c>
      <c r="T34" s="175" t="n">
        <v>36549</v>
      </c>
      <c r="U34" s="176" t="s">
        <v>88</v>
      </c>
      <c r="V34" s="53" t="n">
        <v>-9160455.54349582</v>
      </c>
      <c r="W34" s="53" t="n">
        <v>-23771.8229999991</v>
      </c>
      <c r="Y34" s="151" t="str">
        <f aca="false">IF((V34)&gt;(W35),"var exceeded"," ")</f>
        <v> </v>
      </c>
      <c r="AG34" s="175" t="n">
        <v>36546</v>
      </c>
      <c r="AH34" s="176" t="s">
        <v>14</v>
      </c>
      <c r="AI34" s="177" t="n">
        <v>-5901470.10195346</v>
      </c>
      <c r="AJ34" s="177" t="n">
        <v>5615735.88174823</v>
      </c>
    </row>
    <row r="35" customFormat="false" ht="12" hidden="false" customHeight="true" outlineLevel="0" collapsed="false">
      <c r="A35" s="75" t="n">
        <v>36549</v>
      </c>
      <c r="B35" s="178" t="n">
        <v>-833.544821474586</v>
      </c>
      <c r="C35" s="178" t="n">
        <v>-3114.91892530359</v>
      </c>
      <c r="D35" s="178" t="n">
        <v>2281.374103829</v>
      </c>
      <c r="F35" s="172" t="n">
        <f aca="false">D35-E35</f>
        <v>2281.374103829</v>
      </c>
      <c r="H35" s="179"/>
      <c r="L35" s="175" t="n">
        <v>36549</v>
      </c>
      <c r="M35" s="176" t="s">
        <v>88</v>
      </c>
      <c r="N35" s="53" t="n">
        <v>-9160455.54349582</v>
      </c>
      <c r="O35" s="0" t="str">
        <f aca="false">IF((N35)&gt;(D36*1000),"var exceeded"," ")</f>
        <v> </v>
      </c>
      <c r="P35" s="0" t="str">
        <f aca="false">IF(($N35)&gt;(F36*1000),"var exceeded"," ")</f>
        <v> </v>
      </c>
      <c r="T35" s="175" t="n">
        <v>36550</v>
      </c>
      <c r="U35" s="176" t="s">
        <v>88</v>
      </c>
      <c r="V35" s="53" t="n">
        <v>-8434083.47058283</v>
      </c>
      <c r="W35" s="53" t="n">
        <v>5175156.65180001</v>
      </c>
      <c r="Y35" s="151" t="str">
        <f aca="false">IF((V35)&gt;(W36),"var exceeded"," ")</f>
        <v> </v>
      </c>
      <c r="AG35" s="175" t="n">
        <v>36549</v>
      </c>
      <c r="AH35" s="176" t="s">
        <v>14</v>
      </c>
      <c r="AI35" s="177" t="n">
        <v>-17514114.5165997</v>
      </c>
      <c r="AJ35" s="177" t="n">
        <v>519127.611593815</v>
      </c>
    </row>
    <row r="36" customFormat="false" ht="12" hidden="false" customHeight="true" outlineLevel="0" collapsed="false">
      <c r="A36" s="75" t="n">
        <v>36550</v>
      </c>
      <c r="B36" s="178" t="n">
        <v>5863.35553295651</v>
      </c>
      <c r="C36" s="178" t="n">
        <v>-77.8155123862603</v>
      </c>
      <c r="D36" s="178" t="n">
        <v>5941.17104534277</v>
      </c>
      <c r="F36" s="172" t="n">
        <f aca="false">D36-E36</f>
        <v>5941.17104534277</v>
      </c>
      <c r="H36" s="179"/>
      <c r="L36" s="175" t="n">
        <v>36550</v>
      </c>
      <c r="M36" s="176" t="s">
        <v>88</v>
      </c>
      <c r="N36" s="53" t="n">
        <v>-8434083.47058283</v>
      </c>
      <c r="O36" s="0" t="str">
        <f aca="false">IF((N36)&gt;(D37*1000),"var exceeded"," ")</f>
        <v> </v>
      </c>
      <c r="P36" s="0" t="str">
        <f aca="false">IF(($N36)&gt;(F37*1000),"var exceeded"," ")</f>
        <v> </v>
      </c>
      <c r="T36" s="175" t="n">
        <v>36551</v>
      </c>
      <c r="U36" s="176" t="s">
        <v>88</v>
      </c>
      <c r="V36" s="53" t="n">
        <v>-12336475.211982</v>
      </c>
      <c r="W36" s="53" t="n">
        <v>-2975641.4753</v>
      </c>
      <c r="Y36" s="151" t="str">
        <f aca="false">IF((V36)&gt;(W37),"var exceeded"," ")</f>
        <v> </v>
      </c>
      <c r="AG36" s="175" t="n">
        <v>36550</v>
      </c>
      <c r="AH36" s="176" t="s">
        <v>14</v>
      </c>
      <c r="AI36" s="177" t="n">
        <v>-17338327.6817824</v>
      </c>
      <c r="AJ36" s="177" t="n">
        <v>9050245.89487263</v>
      </c>
    </row>
    <row r="37" customFormat="false" ht="12" hidden="false" customHeight="true" outlineLevel="0" collapsed="false">
      <c r="A37" s="75" t="n">
        <v>36551</v>
      </c>
      <c r="B37" s="178" t="n">
        <v>-1186.33988817547</v>
      </c>
      <c r="C37" s="178" t="n">
        <v>-987.057739160005</v>
      </c>
      <c r="D37" s="178" t="n">
        <v>-199.282149015466</v>
      </c>
      <c r="F37" s="172" t="n">
        <f aca="false">D37-E37</f>
        <v>-199.282149015466</v>
      </c>
      <c r="H37" s="179"/>
      <c r="L37" s="175" t="n">
        <v>36551</v>
      </c>
      <c r="M37" s="176" t="s">
        <v>88</v>
      </c>
      <c r="N37" s="53" t="n">
        <v>-12336475.211982</v>
      </c>
      <c r="O37" s="0" t="str">
        <f aca="false">IF((N37)&gt;(D38*1000),"var exceeded"," ")</f>
        <v> </v>
      </c>
      <c r="P37" s="0" t="str">
        <f aca="false">IF(($N37)&gt;(F38*1000),"var exceeded"," ")</f>
        <v> </v>
      </c>
      <c r="T37" s="175" t="n">
        <v>36552</v>
      </c>
      <c r="U37" s="176" t="s">
        <v>88</v>
      </c>
      <c r="V37" s="53" t="n">
        <v>-13531977.8046304</v>
      </c>
      <c r="W37" s="53" t="n">
        <v>3093953.7069</v>
      </c>
      <c r="Y37" s="151" t="str">
        <f aca="false">IF((V37)&gt;(W38),"var exceeded"," ")</f>
        <v> </v>
      </c>
      <c r="AG37" s="175" t="n">
        <v>36551</v>
      </c>
      <c r="AH37" s="176" t="s">
        <v>14</v>
      </c>
      <c r="AI37" s="177" t="n">
        <v>-21126744.1978258</v>
      </c>
      <c r="AJ37" s="177" t="n">
        <v>6000782.16209148</v>
      </c>
    </row>
    <row r="38" customFormat="false" ht="12" hidden="false" customHeight="true" outlineLevel="0" collapsed="false">
      <c r="A38" s="75" t="n">
        <v>36552</v>
      </c>
      <c r="B38" s="178" t="n">
        <v>5103.99696469803</v>
      </c>
      <c r="C38" s="178" t="n">
        <v>929.589216365172</v>
      </c>
      <c r="D38" s="178" t="n">
        <v>4174.40774833285</v>
      </c>
      <c r="F38" s="172" t="n">
        <f aca="false">D38-E38</f>
        <v>4174.40774833285</v>
      </c>
      <c r="H38" s="179"/>
      <c r="L38" s="175" t="n">
        <v>36552</v>
      </c>
      <c r="M38" s="176" t="s">
        <v>88</v>
      </c>
      <c r="N38" s="53" t="n">
        <v>-13531977.8046304</v>
      </c>
      <c r="O38" s="0" t="str">
        <f aca="false">IF((N38)&gt;(D39*1000),"var exceeded"," ")</f>
        <v> </v>
      </c>
      <c r="P38" s="0" t="str">
        <f aca="false">IF(($N38)&gt;(F39*1000),"var exceeded"," ")</f>
        <v> </v>
      </c>
      <c r="T38" s="175" t="n">
        <v>36553</v>
      </c>
      <c r="U38" s="176" t="s">
        <v>88</v>
      </c>
      <c r="V38" s="53" t="n">
        <v>-19448742.3334458</v>
      </c>
      <c r="W38" s="53" t="n">
        <v>-3549873.8868</v>
      </c>
      <c r="Y38" s="151" t="str">
        <f aca="false">IF((V38)&gt;(W39),"var exceeded"," ")</f>
        <v> </v>
      </c>
      <c r="AG38" s="175" t="n">
        <v>36552</v>
      </c>
      <c r="AH38" s="176" t="s">
        <v>14</v>
      </c>
      <c r="AI38" s="177" t="n">
        <v>-25229590.2459058</v>
      </c>
      <c r="AJ38" s="177" t="n">
        <v>1278577.03678041</v>
      </c>
    </row>
    <row r="39" customFormat="false" ht="12" hidden="false" customHeight="true" outlineLevel="0" collapsed="false">
      <c r="A39" s="75" t="n">
        <v>36553</v>
      </c>
      <c r="B39" s="178" t="n">
        <v>-1402.38985311815</v>
      </c>
      <c r="C39" s="178" t="n">
        <v>895.729806089286</v>
      </c>
      <c r="D39" s="178" t="n">
        <v>-2298.11965920744</v>
      </c>
      <c r="F39" s="172" t="n">
        <f aca="false">D39-E39</f>
        <v>-2298.11965920744</v>
      </c>
      <c r="H39" s="179"/>
      <c r="L39" s="175" t="n">
        <v>36553</v>
      </c>
      <c r="M39" s="176" t="s">
        <v>88</v>
      </c>
      <c r="N39" s="53" t="n">
        <v>-19448742.3334458</v>
      </c>
      <c r="O39" s="0" t="str">
        <f aca="false">IF((N39)&gt;(D40*1000),"var exceeded"," ")</f>
        <v> </v>
      </c>
      <c r="P39" s="0" t="str">
        <f aca="false">IF(($N39)&gt;(F40*1000),"var exceeded"," ")</f>
        <v> </v>
      </c>
      <c r="T39" s="175" t="n">
        <v>36556</v>
      </c>
      <c r="U39" s="176" t="s">
        <v>88</v>
      </c>
      <c r="V39" s="53" t="n">
        <v>-20440660.1931258</v>
      </c>
      <c r="W39" s="53" t="n">
        <v>12736387.2088</v>
      </c>
      <c r="Y39" s="151" t="str">
        <f aca="false">IF((V39)&gt;(W40),"var exceeded"," ")</f>
        <v> </v>
      </c>
      <c r="AG39" s="175" t="n">
        <v>36553</v>
      </c>
      <c r="AH39" s="176" t="s">
        <v>14</v>
      </c>
      <c r="AI39" s="177" t="n">
        <v>-38033777.6170789</v>
      </c>
      <c r="AJ39" s="177" t="n">
        <v>-6093626.70882941</v>
      </c>
    </row>
    <row r="40" customFormat="false" ht="12" hidden="false" customHeight="true" outlineLevel="0" collapsed="false">
      <c r="A40" s="75" t="n">
        <v>36556</v>
      </c>
      <c r="B40" s="178" t="n">
        <v>15233.8211028455</v>
      </c>
      <c r="C40" s="178" t="n">
        <v>802.272296366705</v>
      </c>
      <c r="D40" s="178" t="n">
        <v>14431.5488064788</v>
      </c>
      <c r="F40" s="172" t="n">
        <f aca="false">D40-E40</f>
        <v>14431.5488064788</v>
      </c>
      <c r="H40" s="179"/>
      <c r="L40" s="175" t="n">
        <v>36556</v>
      </c>
      <c r="M40" s="176" t="s">
        <v>88</v>
      </c>
      <c r="N40" s="53" t="n">
        <v>-20440660.1931258</v>
      </c>
      <c r="O40" s="0" t="str">
        <f aca="false">IF((N40)&gt;(D41*1000),"var exceeded"," ")</f>
        <v> </v>
      </c>
      <c r="P40" s="0" t="str">
        <f aca="false">IF(($N40)&gt;(F41*1000),"var exceeded"," ")</f>
        <v> </v>
      </c>
      <c r="T40" s="175" t="n">
        <v>36557</v>
      </c>
      <c r="U40" s="176" t="s">
        <v>88</v>
      </c>
      <c r="V40" s="53" t="n">
        <v>-23642132.9731153</v>
      </c>
      <c r="W40" s="53" t="n">
        <v>-3130491.82976105</v>
      </c>
      <c r="Y40" s="151" t="str">
        <f aca="false">IF((V40)&gt;(W41),"var exceeded"," ")</f>
        <v> </v>
      </c>
      <c r="AG40" s="175" t="n">
        <v>36556</v>
      </c>
      <c r="AH40" s="176" t="s">
        <v>14</v>
      </c>
      <c r="AI40" s="177" t="n">
        <v>-23648141.9133958</v>
      </c>
      <c r="AJ40" s="177" t="n">
        <v>14008956.6295843</v>
      </c>
    </row>
    <row r="41" customFormat="false" ht="12" hidden="false" customHeight="true" outlineLevel="0" collapsed="false">
      <c r="A41" s="86" t="n">
        <v>36557</v>
      </c>
      <c r="B41" s="180" t="n">
        <v>12148</v>
      </c>
      <c r="C41" s="180" t="n">
        <v>1618</v>
      </c>
      <c r="D41" s="178" t="n">
        <v>10530</v>
      </c>
      <c r="F41" s="172" t="n">
        <f aca="false">D41-E41</f>
        <v>10530</v>
      </c>
      <c r="H41" s="179"/>
      <c r="L41" s="175" t="n">
        <v>36557</v>
      </c>
      <c r="M41" s="176" t="s">
        <v>88</v>
      </c>
      <c r="N41" s="53" t="n">
        <v>-23642132.9731153</v>
      </c>
      <c r="O41" s="0" t="str">
        <f aca="false">IF((N41)&gt;(D42*1000),"var exceeded"," ")</f>
        <v> </v>
      </c>
      <c r="P41" s="0" t="str">
        <f aca="false">IF(($N41)&gt;(F42*1000),"var exceeded"," ")</f>
        <v> </v>
      </c>
      <c r="T41" s="175" t="n">
        <v>36558</v>
      </c>
      <c r="U41" s="176" t="s">
        <v>88</v>
      </c>
      <c r="V41" s="53" t="n">
        <v>-27220953.6493963</v>
      </c>
      <c r="W41" s="53" t="n">
        <v>8500082.296</v>
      </c>
      <c r="Y41" s="151" t="str">
        <f aca="false">IF((V41)&gt;(W42),"var exceeded"," ")</f>
        <v> </v>
      </c>
      <c r="AG41" s="175" t="n">
        <v>36557</v>
      </c>
      <c r="AH41" s="176" t="s">
        <v>14</v>
      </c>
      <c r="AI41" s="177" t="n">
        <v>-26452557.7622938</v>
      </c>
      <c r="AJ41" s="177" t="n">
        <v>-9017352.2605157</v>
      </c>
    </row>
    <row r="42" customFormat="false" ht="12" hidden="false" customHeight="true" outlineLevel="0" collapsed="false">
      <c r="A42" s="86" t="n">
        <v>36558</v>
      </c>
      <c r="B42" s="180" t="n">
        <v>13020</v>
      </c>
      <c r="C42" s="180" t="n">
        <v>1273</v>
      </c>
      <c r="D42" s="178" t="n">
        <v>11747</v>
      </c>
      <c r="F42" s="172" t="n">
        <f aca="false">D42-E42</f>
        <v>11747</v>
      </c>
      <c r="H42" s="179"/>
      <c r="L42" s="175" t="n">
        <v>36558</v>
      </c>
      <c r="M42" s="176" t="s">
        <v>88</v>
      </c>
      <c r="N42" s="53" t="n">
        <v>-27220953.6493963</v>
      </c>
      <c r="O42" s="0" t="str">
        <f aca="false">IF((N42)&gt;(D43*1000),"var exceeded"," ")</f>
        <v> </v>
      </c>
      <c r="P42" s="0" t="str">
        <f aca="false">IF(($N42)&gt;(F43*1000),"var exceeded"," ")</f>
        <v> </v>
      </c>
      <c r="T42" s="175" t="n">
        <v>36559</v>
      </c>
      <c r="U42" s="176" t="s">
        <v>88</v>
      </c>
      <c r="V42" s="53" t="n">
        <v>-23954505.046828</v>
      </c>
      <c r="W42" s="53" t="n">
        <v>-7111574.4886</v>
      </c>
      <c r="Y42" s="151" t="str">
        <f aca="false">IF((V42)&gt;(W43),"var exceeded"," ")</f>
        <v> </v>
      </c>
      <c r="AG42" s="175" t="n">
        <v>36558</v>
      </c>
      <c r="AH42" s="176" t="s">
        <v>14</v>
      </c>
      <c r="AI42" s="177" t="n">
        <v>-27582352.5388083</v>
      </c>
      <c r="AJ42" s="177" t="n">
        <v>14359740.5339063</v>
      </c>
    </row>
    <row r="43" customFormat="false" ht="12" hidden="false" customHeight="true" outlineLevel="0" collapsed="false">
      <c r="A43" s="86" t="n">
        <v>36559</v>
      </c>
      <c r="B43" s="180" t="n">
        <v>-6780</v>
      </c>
      <c r="C43" s="180" t="n">
        <v>1666</v>
      </c>
      <c r="D43" s="178" t="n">
        <v>-8446</v>
      </c>
      <c r="F43" s="172" t="n">
        <f aca="false">D43-E43</f>
        <v>-8446</v>
      </c>
      <c r="H43" s="179"/>
      <c r="L43" s="175" t="n">
        <v>36559</v>
      </c>
      <c r="M43" s="176" t="s">
        <v>88</v>
      </c>
      <c r="N43" s="53" t="n">
        <v>-23954505.046828</v>
      </c>
      <c r="O43" s="0" t="str">
        <f aca="false">IF((N43)&gt;(D44*1000),"var exceeded"," ")</f>
        <v> </v>
      </c>
      <c r="P43" s="0" t="str">
        <f aca="false">IF(($N43)&gt;(F44*1000),"var exceeded"," ")</f>
        <v> </v>
      </c>
      <c r="T43" s="175" t="n">
        <v>36560</v>
      </c>
      <c r="U43" s="176" t="s">
        <v>88</v>
      </c>
      <c r="V43" s="53" t="n">
        <v>-21528929.3423252</v>
      </c>
      <c r="W43" s="53" t="n">
        <v>8814963.9807</v>
      </c>
      <c r="Y43" s="151" t="str">
        <f aca="false">IF((V43)&gt;(W44),"var exceeded"," ")</f>
        <v> </v>
      </c>
      <c r="AG43" s="175" t="n">
        <v>36559</v>
      </c>
      <c r="AH43" s="176" t="s">
        <v>14</v>
      </c>
      <c r="AI43" s="177" t="n">
        <v>-27348405.3440954</v>
      </c>
      <c r="AJ43" s="177" t="n">
        <v>-9607939.01973329</v>
      </c>
    </row>
    <row r="44" customFormat="false" ht="12" hidden="false" customHeight="true" outlineLevel="0" collapsed="false">
      <c r="A44" s="86" t="n">
        <v>36560</v>
      </c>
      <c r="B44" s="180" t="n">
        <v>11703</v>
      </c>
      <c r="C44" s="180" t="n">
        <v>484</v>
      </c>
      <c r="D44" s="178" t="n">
        <v>11219</v>
      </c>
      <c r="F44" s="172" t="n">
        <f aca="false">D44-E44</f>
        <v>11219</v>
      </c>
      <c r="H44" s="179"/>
      <c r="L44" s="175" t="n">
        <v>36560</v>
      </c>
      <c r="M44" s="176" t="s">
        <v>88</v>
      </c>
      <c r="N44" s="53" t="n">
        <v>-21528929.3423252</v>
      </c>
      <c r="O44" s="0" t="str">
        <f aca="false">IF((N44)&gt;(D45*1000),"var exceeded"," ")</f>
        <v> </v>
      </c>
      <c r="P44" s="0" t="str">
        <f aca="false">IF(($N44)&gt;(F45*1000),"var exceeded"," ")</f>
        <v> </v>
      </c>
      <c r="T44" s="175" t="n">
        <v>36563</v>
      </c>
      <c r="U44" s="176" t="s">
        <v>88</v>
      </c>
      <c r="V44" s="53" t="n">
        <v>-12866895.8122246</v>
      </c>
      <c r="W44" s="53" t="n">
        <v>-17575993.7001</v>
      </c>
      <c r="Y44" s="151" t="str">
        <f aca="false">IF((V44)&gt;(W45),"var exceeded"," ")</f>
        <v> </v>
      </c>
      <c r="AG44" s="175" t="n">
        <v>36560</v>
      </c>
      <c r="AH44" s="176" t="s">
        <v>14</v>
      </c>
      <c r="AI44" s="177" t="n">
        <v>-26860095.6829379</v>
      </c>
      <c r="AJ44" s="177" t="n">
        <v>4982167.94931614</v>
      </c>
    </row>
    <row r="45" customFormat="false" ht="12" hidden="false" customHeight="true" outlineLevel="0" collapsed="false">
      <c r="A45" s="86" t="n">
        <v>36563</v>
      </c>
      <c r="B45" s="180" t="n">
        <v>-13246</v>
      </c>
      <c r="C45" s="180" t="n">
        <v>5464</v>
      </c>
      <c r="D45" s="178" t="n">
        <v>-18710</v>
      </c>
      <c r="F45" s="172" t="n">
        <f aca="false">D45-E45</f>
        <v>-18710</v>
      </c>
      <c r="H45" s="179"/>
      <c r="L45" s="175" t="n">
        <v>36563</v>
      </c>
      <c r="M45" s="176" t="s">
        <v>88</v>
      </c>
      <c r="N45" s="53" t="n">
        <v>-12866895.8122246</v>
      </c>
      <c r="O45" s="0" t="str">
        <f aca="false">IF((N45)&gt;(D46*1000),"var exceeded"," ")</f>
        <v>var exceeded</v>
      </c>
      <c r="P45" s="0" t="str">
        <f aca="false">IF(($N45)&gt;(F46*1000),"var exceeded"," ")</f>
        <v>var exceeded</v>
      </c>
      <c r="T45" s="175" t="n">
        <v>36564</v>
      </c>
      <c r="U45" s="176" t="s">
        <v>88</v>
      </c>
      <c r="V45" s="53" t="n">
        <v>-9080130.28131645</v>
      </c>
      <c r="W45" s="53" t="n">
        <v>-11660964.0954</v>
      </c>
      <c r="Y45" s="151" t="str">
        <f aca="false">IF((V45)&gt;(W46),"var exceeded"," ")</f>
        <v> </v>
      </c>
      <c r="AG45" s="175" t="n">
        <v>36563</v>
      </c>
      <c r="AH45" s="176" t="s">
        <v>14</v>
      </c>
      <c r="AI45" s="177" t="n">
        <v>-19501549.5076685</v>
      </c>
      <c r="AJ45" s="177" t="n">
        <v>-15354042.0250678</v>
      </c>
    </row>
    <row r="46" customFormat="false" ht="12" hidden="false" customHeight="true" outlineLevel="0" collapsed="false">
      <c r="A46" s="86" t="n">
        <v>36564</v>
      </c>
      <c r="B46" s="180" t="n">
        <v>-18092</v>
      </c>
      <c r="C46" s="180" t="n">
        <v>2178</v>
      </c>
      <c r="D46" s="178" t="n">
        <v>-20270</v>
      </c>
      <c r="F46" s="172" t="n">
        <f aca="false">D46-E46</f>
        <v>-20270</v>
      </c>
      <c r="H46" s="179"/>
      <c r="L46" s="175" t="n">
        <v>36564</v>
      </c>
      <c r="M46" s="176" t="s">
        <v>88</v>
      </c>
      <c r="N46" s="53" t="n">
        <v>-9080130.28131645</v>
      </c>
      <c r="O46" s="0" t="str">
        <f aca="false">IF((N46)&gt;(D47*1000),"var exceeded"," ")</f>
        <v> </v>
      </c>
      <c r="P46" s="0" t="str">
        <f aca="false">IF(($N46)&gt;(F47*1000),"var exceeded"," ")</f>
        <v> </v>
      </c>
      <c r="T46" s="175" t="n">
        <v>36565</v>
      </c>
      <c r="U46" s="176" t="s">
        <v>88</v>
      </c>
      <c r="V46" s="53" t="n">
        <v>-6247062.91713548</v>
      </c>
      <c r="W46" s="53" t="n">
        <v>-378371.946499999</v>
      </c>
      <c r="Y46" s="151" t="str">
        <f aca="false">IF((V46)&gt;(W47),"var exceeded"," ")</f>
        <v> </v>
      </c>
      <c r="AG46" s="175" t="n">
        <v>36564</v>
      </c>
      <c r="AH46" s="176" t="s">
        <v>14</v>
      </c>
      <c r="AI46" s="177" t="n">
        <v>-18191912.5927525</v>
      </c>
      <c r="AJ46" s="177" t="n">
        <v>-12177071.8435623</v>
      </c>
    </row>
    <row r="47" customFormat="false" ht="12" hidden="false" customHeight="true" outlineLevel="0" collapsed="false">
      <c r="A47" s="86" t="n">
        <v>36565</v>
      </c>
      <c r="B47" s="180" t="n">
        <v>-2414</v>
      </c>
      <c r="C47" s="180" t="n">
        <v>735</v>
      </c>
      <c r="D47" s="178" t="n">
        <v>-3149</v>
      </c>
      <c r="F47" s="172" t="n">
        <f aca="false">D47-E47</f>
        <v>-3149</v>
      </c>
      <c r="H47" s="179"/>
      <c r="L47" s="175" t="n">
        <v>36565</v>
      </c>
      <c r="M47" s="176" t="s">
        <v>88</v>
      </c>
      <c r="N47" s="53" t="n">
        <v>-6247062.91713548</v>
      </c>
      <c r="O47" s="0" t="str">
        <f aca="false">IF((N47)&gt;(D48*1000),"var exceeded"," ")</f>
        <v> </v>
      </c>
      <c r="P47" s="0" t="str">
        <f aca="false">IF(($N47)&gt;(F48*1000),"var exceeded"," ")</f>
        <v> </v>
      </c>
      <c r="T47" s="175" t="n">
        <v>36566</v>
      </c>
      <c r="U47" s="176" t="s">
        <v>88</v>
      </c>
      <c r="V47" s="53" t="n">
        <v>-8748655.73675367</v>
      </c>
      <c r="W47" s="53" t="n">
        <v>5022920.4532</v>
      </c>
      <c r="Y47" s="151" t="str">
        <f aca="false">IF((V47)&gt;(W48),"var exceeded"," ")</f>
        <v> </v>
      </c>
      <c r="AG47" s="175" t="n">
        <v>36565</v>
      </c>
      <c r="AH47" s="176" t="s">
        <v>14</v>
      </c>
      <c r="AI47" s="177" t="n">
        <v>-18195353.1545216</v>
      </c>
      <c r="AJ47" s="177" t="n">
        <v>-2726062.18856423</v>
      </c>
    </row>
    <row r="48" customFormat="false" ht="12" hidden="false" customHeight="true" outlineLevel="0" collapsed="false">
      <c r="A48" s="86" t="n">
        <v>36566</v>
      </c>
      <c r="B48" s="180" t="n">
        <v>7903</v>
      </c>
      <c r="C48" s="180" t="n">
        <v>781</v>
      </c>
      <c r="D48" s="178" t="n">
        <v>7122</v>
      </c>
      <c r="F48" s="172" t="n">
        <f aca="false">D48-E48</f>
        <v>7122</v>
      </c>
      <c r="H48" s="179"/>
      <c r="L48" s="175" t="n">
        <v>36566</v>
      </c>
      <c r="M48" s="176" t="s">
        <v>88</v>
      </c>
      <c r="N48" s="53" t="n">
        <v>-8748655.73675367</v>
      </c>
      <c r="O48" s="0" t="str">
        <f aca="false">IF((N48)&gt;(D49*1000),"var exceeded"," ")</f>
        <v> </v>
      </c>
      <c r="P48" s="0" t="str">
        <f aca="false">IF(($N48)&gt;(F49*1000),"var exceeded"," ")</f>
        <v> </v>
      </c>
      <c r="T48" s="175" t="n">
        <v>36567</v>
      </c>
      <c r="U48" s="176" t="s">
        <v>88</v>
      </c>
      <c r="V48" s="53" t="n">
        <v>-7424704.52439963</v>
      </c>
      <c r="W48" s="53" t="n">
        <v>446120.649983757</v>
      </c>
      <c r="Y48" s="151" t="str">
        <f aca="false">IF((V48)&gt;(W49),"var exceeded"," ")</f>
        <v> </v>
      </c>
      <c r="AG48" s="175" t="n">
        <v>36566</v>
      </c>
      <c r="AH48" s="176" t="s">
        <v>14</v>
      </c>
      <c r="AI48" s="177" t="n">
        <v>-18304292.0894241</v>
      </c>
      <c r="AJ48" s="177" t="n">
        <v>6203467.84909124</v>
      </c>
    </row>
    <row r="49" customFormat="false" ht="12" hidden="false" customHeight="true" outlineLevel="0" collapsed="false">
      <c r="A49" s="86" t="n">
        <v>36567</v>
      </c>
      <c r="B49" s="180" t="n">
        <v>1085</v>
      </c>
      <c r="C49" s="180" t="n">
        <v>1288</v>
      </c>
      <c r="D49" s="178" t="n">
        <v>-203</v>
      </c>
      <c r="F49" s="172" t="n">
        <f aca="false">D49-E49</f>
        <v>-203</v>
      </c>
      <c r="H49" s="179"/>
      <c r="L49" s="175" t="n">
        <v>36567</v>
      </c>
      <c r="M49" s="176" t="s">
        <v>88</v>
      </c>
      <c r="N49" s="53" t="n">
        <v>-7424704.52439963</v>
      </c>
      <c r="O49" s="0" t="str">
        <f aca="false">IF((N49)&gt;(D50*1000),"var exceeded"," ")</f>
        <v> </v>
      </c>
      <c r="P49" s="0" t="str">
        <f aca="false">IF(($N49)&gt;(F50*1000),"var exceeded"," ")</f>
        <v> </v>
      </c>
      <c r="T49" s="175" t="n">
        <v>36570</v>
      </c>
      <c r="U49" s="176" t="s">
        <v>88</v>
      </c>
      <c r="V49" s="53" t="n">
        <v>-10870073.5983007</v>
      </c>
      <c r="W49" s="53" t="n">
        <v>-546184.5842</v>
      </c>
      <c r="Y49" s="151" t="str">
        <f aca="false">IF((V49)&gt;(W50),"var exceeded"," ")</f>
        <v> </v>
      </c>
      <c r="AG49" s="175" t="n">
        <v>36567</v>
      </c>
      <c r="AH49" s="176" t="s">
        <v>14</v>
      </c>
      <c r="AI49" s="177" t="n">
        <v>-20333992.5230965</v>
      </c>
      <c r="AJ49" s="177" t="n">
        <v>11855814.9598687</v>
      </c>
    </row>
    <row r="50" customFormat="false" ht="12" hidden="false" customHeight="true" outlineLevel="0" collapsed="false">
      <c r="A50" s="86" t="n">
        <v>36570</v>
      </c>
      <c r="B50" s="180" t="n">
        <v>-2940</v>
      </c>
      <c r="C50" s="180" t="n">
        <v>226</v>
      </c>
      <c r="D50" s="178" t="n">
        <v>-3166</v>
      </c>
      <c r="F50" s="172" t="n">
        <f aca="false">D50-E50</f>
        <v>-3166</v>
      </c>
      <c r="H50" s="179"/>
      <c r="L50" s="175" t="n">
        <v>36570</v>
      </c>
      <c r="M50" s="176" t="s">
        <v>88</v>
      </c>
      <c r="N50" s="53" t="n">
        <v>-10870073.5983007</v>
      </c>
      <c r="O50" s="0" t="str">
        <f aca="false">IF((N50)&gt;(D51*1000),"var exceeded"," ")</f>
        <v> </v>
      </c>
      <c r="P50" s="0" t="str">
        <f aca="false">IF(($N50)&gt;(F51*1000),"var exceeded"," ")</f>
        <v> </v>
      </c>
      <c r="T50" s="175" t="n">
        <v>36571</v>
      </c>
      <c r="U50" s="176" t="s">
        <v>88</v>
      </c>
      <c r="V50" s="53" t="n">
        <v>-11536974.3464163</v>
      </c>
      <c r="W50" s="53" t="n">
        <v>3127806.9916</v>
      </c>
      <c r="Y50" s="151" t="str">
        <f aca="false">IF((V50)&gt;(W51),"var exceeded"," ")</f>
        <v> </v>
      </c>
      <c r="AG50" s="175" t="n">
        <v>36568</v>
      </c>
      <c r="AH50" s="176" t="s">
        <v>14</v>
      </c>
      <c r="AI50" s="177" t="n">
        <v>0</v>
      </c>
      <c r="AJ50" s="177" t="n">
        <v>0</v>
      </c>
    </row>
    <row r="51" customFormat="false" ht="12" hidden="false" customHeight="true" outlineLevel="0" collapsed="false">
      <c r="A51" s="86" t="n">
        <v>36571</v>
      </c>
      <c r="B51" s="180" t="n">
        <v>4507</v>
      </c>
      <c r="C51" s="180" t="n">
        <v>834</v>
      </c>
      <c r="D51" s="178" t="n">
        <v>3673</v>
      </c>
      <c r="F51" s="172" t="n">
        <f aca="false">D51-E51</f>
        <v>3673</v>
      </c>
      <c r="H51" s="179"/>
      <c r="L51" s="175" t="n">
        <v>36571</v>
      </c>
      <c r="M51" s="176" t="s">
        <v>88</v>
      </c>
      <c r="N51" s="53" t="n">
        <v>-11536974.3464163</v>
      </c>
      <c r="O51" s="0" t="str">
        <f aca="false">IF((N51)&gt;(D52*1000),"var exceeded"," ")</f>
        <v> </v>
      </c>
      <c r="P51" s="0" t="str">
        <f aca="false">IF(($N51)&gt;(F52*1000),"var exceeded"," ")</f>
        <v> </v>
      </c>
      <c r="T51" s="175" t="n">
        <v>36572</v>
      </c>
      <c r="U51" s="176" t="s">
        <v>88</v>
      </c>
      <c r="V51" s="53" t="n">
        <v>-14366325.9576287</v>
      </c>
      <c r="W51" s="53" t="n">
        <v>-1245449.2771</v>
      </c>
      <c r="Y51" s="151" t="str">
        <f aca="false">IF((V51)&gt;(W52),"var exceeded"," ")</f>
        <v> </v>
      </c>
      <c r="AG51" s="175" t="n">
        <v>36570</v>
      </c>
      <c r="AH51" s="176" t="s">
        <v>14</v>
      </c>
      <c r="AI51" s="177" t="n">
        <v>-20678812.9102919</v>
      </c>
      <c r="AJ51" s="177" t="n">
        <v>3461324.95716171</v>
      </c>
    </row>
    <row r="52" customFormat="false" ht="12" hidden="false" customHeight="true" outlineLevel="0" collapsed="false">
      <c r="A52" s="86" t="n">
        <v>36572</v>
      </c>
      <c r="B52" s="180" t="n">
        <v>-3558</v>
      </c>
      <c r="C52" s="180" t="n">
        <v>-969</v>
      </c>
      <c r="D52" s="178" t="n">
        <v>-2589</v>
      </c>
      <c r="F52" s="172" t="n">
        <f aca="false">D52-E52</f>
        <v>-2589</v>
      </c>
      <c r="H52" s="179"/>
      <c r="L52" s="175" t="n">
        <v>36572</v>
      </c>
      <c r="M52" s="176" t="s">
        <v>88</v>
      </c>
      <c r="N52" s="53" t="n">
        <v>-14366325.9576287</v>
      </c>
      <c r="O52" s="0" t="str">
        <f aca="false">IF((N52)&gt;(D53*1000),"var exceeded"," ")</f>
        <v> </v>
      </c>
      <c r="P52" s="0" t="str">
        <f aca="false">IF(($N52)&gt;(F53*1000),"var exceeded"," ")</f>
        <v> </v>
      </c>
      <c r="T52" s="175" t="n">
        <v>36573</v>
      </c>
      <c r="U52" s="176" t="s">
        <v>88</v>
      </c>
      <c r="V52" s="53" t="n">
        <v>-15335118.9176631</v>
      </c>
      <c r="W52" s="53" t="n">
        <v>6084971.618</v>
      </c>
      <c r="Y52" s="151" t="str">
        <f aca="false">IF((V52)&gt;(W53),"var exceeded"," ")</f>
        <v> </v>
      </c>
      <c r="AG52" s="175" t="n">
        <v>36571</v>
      </c>
      <c r="AH52" s="176" t="s">
        <v>14</v>
      </c>
      <c r="AI52" s="177" t="n">
        <v>-21799868.6465041</v>
      </c>
      <c r="AJ52" s="177" t="n">
        <v>2693722.01237508</v>
      </c>
    </row>
    <row r="53" customFormat="false" ht="12" hidden="false" customHeight="true" outlineLevel="0" collapsed="false">
      <c r="A53" s="86" t="n">
        <v>36573</v>
      </c>
      <c r="B53" s="180" t="n">
        <v>14092</v>
      </c>
      <c r="C53" s="180" t="n">
        <v>1956</v>
      </c>
      <c r="D53" s="178" t="n">
        <v>12136</v>
      </c>
      <c r="F53" s="172" t="n">
        <f aca="false">D53-E53</f>
        <v>12136</v>
      </c>
      <c r="H53" s="179"/>
      <c r="L53" s="175" t="n">
        <v>36573</v>
      </c>
      <c r="M53" s="176" t="s">
        <v>88</v>
      </c>
      <c r="N53" s="53" t="n">
        <v>-15335118.9176631</v>
      </c>
      <c r="O53" s="0" t="str">
        <f aca="false">IF((N53)&gt;(D54*1000),"var exceeded"," ")</f>
        <v> </v>
      </c>
      <c r="P53" s="0" t="str">
        <f aca="false">IF(($N53)&gt;(F54*1000),"var exceeded"," ")</f>
        <v> </v>
      </c>
      <c r="T53" s="175" t="n">
        <v>36574</v>
      </c>
      <c r="U53" s="176" t="s">
        <v>88</v>
      </c>
      <c r="V53" s="53" t="n">
        <v>-16667785.6860487</v>
      </c>
      <c r="W53" s="53" t="n">
        <v>-1489117.7842</v>
      </c>
      <c r="Y53" s="151" t="str">
        <f aca="false">IF((V53)&gt;(W54),"var exceeded"," ")</f>
        <v> </v>
      </c>
      <c r="AG53" s="175" t="n">
        <v>36572</v>
      </c>
      <c r="AH53" s="176" t="s">
        <v>14</v>
      </c>
      <c r="AI53" s="177" t="n">
        <v>-22684022.3153995</v>
      </c>
      <c r="AJ53" s="177" t="n">
        <v>7330729.54335308</v>
      </c>
    </row>
    <row r="54" customFormat="false" ht="12" hidden="false" customHeight="true" outlineLevel="0" collapsed="false">
      <c r="A54" s="86" t="n">
        <v>36574</v>
      </c>
      <c r="B54" s="180" t="n">
        <v>-443</v>
      </c>
      <c r="C54" s="180" t="n">
        <v>976</v>
      </c>
      <c r="D54" s="178" t="n">
        <v>-1419</v>
      </c>
      <c r="F54" s="172" t="n">
        <f aca="false">D54-E54</f>
        <v>-1419</v>
      </c>
      <c r="H54" s="179"/>
      <c r="L54" s="175" t="n">
        <v>36574</v>
      </c>
      <c r="M54" s="176" t="s">
        <v>88</v>
      </c>
      <c r="N54" s="53" t="n">
        <v>-16667785.6860487</v>
      </c>
      <c r="O54" s="0" t="str">
        <f aca="false">IF((N54)&gt;(D55*1000),"var exceeded"," ")</f>
        <v> </v>
      </c>
      <c r="P54" s="0" t="str">
        <f aca="false">IF(($N54)&gt;(F55*1000),"var exceeded"," ")</f>
        <v> </v>
      </c>
      <c r="T54" s="175" t="n">
        <v>36579</v>
      </c>
      <c r="U54" s="176" t="s">
        <v>88</v>
      </c>
      <c r="V54" s="53" t="n">
        <v>-10014011.8973787</v>
      </c>
      <c r="W54" s="53" t="n">
        <v>-461956.368</v>
      </c>
      <c r="Y54" s="151" t="str">
        <f aca="false">IF((V54)&gt;(W55),"var exceeded"," ")</f>
        <v> </v>
      </c>
      <c r="AG54" s="175" t="n">
        <v>36573</v>
      </c>
      <c r="AH54" s="176" t="s">
        <v>14</v>
      </c>
      <c r="AI54" s="177" t="n">
        <v>-22908440.4806949</v>
      </c>
      <c r="AJ54" s="177" t="n">
        <v>6990469.4772925</v>
      </c>
    </row>
    <row r="55" customFormat="false" ht="12" hidden="false" customHeight="true" outlineLevel="0" collapsed="false">
      <c r="A55" s="86" t="n">
        <v>36578</v>
      </c>
      <c r="B55" s="180" t="n">
        <v>-9638</v>
      </c>
      <c r="C55" s="180" t="n">
        <v>1677</v>
      </c>
      <c r="D55" s="178" t="n">
        <v>-11315</v>
      </c>
      <c r="F55" s="172" t="n">
        <f aca="false">D55-E55</f>
        <v>-11315</v>
      </c>
      <c r="H55" s="179"/>
      <c r="L55" s="175" t="n">
        <v>36578</v>
      </c>
      <c r="M55" s="176" t="s">
        <v>88</v>
      </c>
      <c r="N55" s="53" t="n">
        <v>0</v>
      </c>
      <c r="P55" s="0" t="str">
        <f aca="false">IF(($N55)&gt;(F56*1000),"var exceeded"," ")</f>
        <v>var exceeded</v>
      </c>
      <c r="T55" s="175" t="n">
        <v>36580</v>
      </c>
      <c r="U55" s="176" t="s">
        <v>88</v>
      </c>
      <c r="V55" s="53" t="n">
        <v>-7915574.49592332</v>
      </c>
      <c r="W55" s="53" t="n">
        <v>316149.125591165</v>
      </c>
      <c r="Y55" s="151" t="str">
        <f aca="false">IF((V55)&gt;(W56),"var exceeded"," ")</f>
        <v> </v>
      </c>
      <c r="AG55" s="175" t="n">
        <v>36574</v>
      </c>
      <c r="AH55" s="176" t="s">
        <v>14</v>
      </c>
      <c r="AI55" s="177" t="n">
        <v>-24390299.5450076</v>
      </c>
      <c r="AJ55" s="177" t="n">
        <v>-3755456.59998984</v>
      </c>
    </row>
    <row r="56" customFormat="false" ht="12" hidden="false" customHeight="true" outlineLevel="0" collapsed="false">
      <c r="A56" s="86" t="n">
        <v>36579</v>
      </c>
      <c r="B56" s="180" t="n">
        <v>-1739</v>
      </c>
      <c r="C56" s="180" t="n">
        <v>-890</v>
      </c>
      <c r="D56" s="178" t="n">
        <v>-849</v>
      </c>
      <c r="F56" s="172" t="n">
        <f aca="false">D56-E56</f>
        <v>-849</v>
      </c>
      <c r="H56" s="179"/>
      <c r="L56" s="175" t="n">
        <v>36579</v>
      </c>
      <c r="M56" s="176" t="s">
        <v>88</v>
      </c>
      <c r="N56" s="53" t="n">
        <v>-10014011.8973787</v>
      </c>
      <c r="O56" s="0" t="str">
        <f aca="false">IF((N56)&gt;(D57*1000),"var exceeded"," ")</f>
        <v> </v>
      </c>
      <c r="P56" s="0" t="str">
        <f aca="false">IF(($N56)&gt;(F57*1000),"var exceeded"," ")</f>
        <v> </v>
      </c>
      <c r="T56" s="175" t="n">
        <v>36581</v>
      </c>
      <c r="U56" s="176" t="s">
        <v>88</v>
      </c>
      <c r="V56" s="53" t="n">
        <v>-4316448.95762397</v>
      </c>
      <c r="W56" s="53" t="n">
        <v>-839405.332522172</v>
      </c>
      <c r="Y56" s="151" t="str">
        <f aca="false">IF((V56)&gt;(W57),"var exceeded"," ")</f>
        <v> </v>
      </c>
      <c r="AG56" s="175" t="n">
        <v>36577</v>
      </c>
      <c r="AH56" s="176" t="s">
        <v>14</v>
      </c>
      <c r="AI56" s="177" t="n">
        <v>-3519623.82633456</v>
      </c>
      <c r="AJ56" s="177" t="n">
        <v>-1436093.0058</v>
      </c>
    </row>
    <row r="57" customFormat="false" ht="12" hidden="false" customHeight="true" outlineLevel="0" collapsed="false">
      <c r="A57" s="86" t="n">
        <v>36580</v>
      </c>
      <c r="B57" s="180" t="n">
        <v>-585</v>
      </c>
      <c r="C57" s="180" t="n">
        <v>-229</v>
      </c>
      <c r="D57" s="178" t="n">
        <v>-356</v>
      </c>
      <c r="F57" s="172" t="n">
        <f aca="false">D57-E57</f>
        <v>-356</v>
      </c>
      <c r="H57" s="179"/>
      <c r="L57" s="175" t="n">
        <v>36580</v>
      </c>
      <c r="M57" s="176" t="s">
        <v>88</v>
      </c>
      <c r="N57" s="53" t="n">
        <v>-7915574.49592332</v>
      </c>
      <c r="O57" s="0" t="str">
        <f aca="false">IF((N57)&gt;(D58*1000),"var exceeded"," ")</f>
        <v> </v>
      </c>
      <c r="P57" s="0" t="str">
        <f aca="false">IF(($N57)&gt;(F58*1000),"var exceeded"," ")</f>
        <v> </v>
      </c>
      <c r="T57" s="175" t="n">
        <v>36584</v>
      </c>
      <c r="U57" s="176" t="s">
        <v>88</v>
      </c>
      <c r="V57" s="53" t="n">
        <v>-3629542.30609633</v>
      </c>
      <c r="W57" s="53" t="n">
        <v>-2326031.4864</v>
      </c>
      <c r="Y57" s="151" t="str">
        <f aca="false">IF((V57)&gt;(W58),"var exceeded"," ")</f>
        <v> </v>
      </c>
      <c r="AG57" s="175" t="n">
        <v>36578</v>
      </c>
      <c r="AH57" s="176" t="s">
        <v>14</v>
      </c>
      <c r="AI57" s="177" t="n">
        <v>-3519623.82633456</v>
      </c>
      <c r="AJ57" s="177" t="n">
        <v>-1436093.0058</v>
      </c>
    </row>
    <row r="58" customFormat="false" ht="12" hidden="false" customHeight="true" outlineLevel="0" collapsed="false">
      <c r="A58" s="86" t="n">
        <v>36581</v>
      </c>
      <c r="B58" s="180" t="n">
        <v>695</v>
      </c>
      <c r="C58" s="180" t="n">
        <v>1861</v>
      </c>
      <c r="D58" s="178" t="n">
        <v>-1166</v>
      </c>
      <c r="F58" s="172" t="n">
        <f aca="false">D58-E58</f>
        <v>-1166</v>
      </c>
      <c r="H58" s="179"/>
      <c r="L58" s="175" t="n">
        <v>36581</v>
      </c>
      <c r="M58" s="176" t="s">
        <v>88</v>
      </c>
      <c r="N58" s="53" t="n">
        <v>-4316448.95762397</v>
      </c>
      <c r="O58" s="0" t="str">
        <f aca="false">IF((N58)&gt;(D59*1000),"var exceeded"," ")</f>
        <v> </v>
      </c>
      <c r="P58" s="0" t="str">
        <f aca="false">IF(($N58)&gt;(F59*1000),"var exceeded"," ")</f>
        <v> </v>
      </c>
      <c r="T58" s="175" t="n">
        <v>36585</v>
      </c>
      <c r="U58" s="176" t="s">
        <v>88</v>
      </c>
      <c r="V58" s="53" t="n">
        <v>-4746484.17205261</v>
      </c>
      <c r="W58" s="53" t="n">
        <v>1549938.778</v>
      </c>
      <c r="Y58" s="151" t="str">
        <f aca="false">IF((V58)&gt;(W59),"var exceeded"," ")</f>
        <v> </v>
      </c>
      <c r="AG58" s="175" t="n">
        <v>36579</v>
      </c>
      <c r="AH58" s="176" t="s">
        <v>14</v>
      </c>
      <c r="AI58" s="177" t="n">
        <v>-22026598.4131868</v>
      </c>
      <c r="AJ58" s="177" t="n">
        <v>-5850822.40157844</v>
      </c>
    </row>
    <row r="59" customFormat="false" ht="12" hidden="false" customHeight="true" outlineLevel="0" collapsed="false">
      <c r="A59" s="86" t="n">
        <v>36584</v>
      </c>
      <c r="B59" s="180" t="n">
        <v>3798</v>
      </c>
      <c r="C59" s="180" t="n">
        <v>4087</v>
      </c>
      <c r="D59" s="178" t="n">
        <v>-289</v>
      </c>
      <c r="F59" s="172" t="n">
        <f aca="false">D59-E59</f>
        <v>-289</v>
      </c>
      <c r="H59" s="179"/>
      <c r="L59" s="175" t="n">
        <v>36584</v>
      </c>
      <c r="M59" s="176" t="s">
        <v>88</v>
      </c>
      <c r="N59" s="53" t="n">
        <v>-3629542.30609633</v>
      </c>
      <c r="O59" s="0" t="str">
        <f aca="false">IF((N59)&gt;(D60*1000),"var exceeded"," ")</f>
        <v> </v>
      </c>
      <c r="P59" s="0" t="str">
        <f aca="false">IF(($N59)&gt;(F60*1000),"var exceeded"," ")</f>
        <v> </v>
      </c>
      <c r="T59" s="175" t="n">
        <v>36586</v>
      </c>
      <c r="U59" s="176" t="s">
        <v>88</v>
      </c>
      <c r="V59" s="53" t="n">
        <v>-6518078.90544661</v>
      </c>
      <c r="W59" s="53" t="n">
        <v>6031279.6213</v>
      </c>
      <c r="Y59" s="151" t="str">
        <f aca="false">IF((V59)&gt;(W60),"var exceeded"," ")</f>
        <v> </v>
      </c>
      <c r="AG59" s="175" t="n">
        <v>36580</v>
      </c>
      <c r="AH59" s="176" t="s">
        <v>14</v>
      </c>
      <c r="AI59" s="177" t="n">
        <v>-19801031.4407862</v>
      </c>
      <c r="AJ59" s="177" t="n">
        <v>2122483.2655196</v>
      </c>
    </row>
    <row r="60" customFormat="false" ht="12" hidden="false" customHeight="true" outlineLevel="0" collapsed="false">
      <c r="A60" s="86" t="n">
        <v>36585</v>
      </c>
      <c r="B60" s="180" t="n">
        <v>5768</v>
      </c>
      <c r="C60" s="180" t="n">
        <v>1612</v>
      </c>
      <c r="D60" s="178" t="n">
        <v>4156</v>
      </c>
      <c r="F60" s="172" t="n">
        <f aca="false">D60-E60</f>
        <v>4156</v>
      </c>
      <c r="H60" s="179"/>
      <c r="L60" s="175" t="n">
        <v>36585</v>
      </c>
      <c r="M60" s="176" t="s">
        <v>88</v>
      </c>
      <c r="N60" s="53" t="n">
        <v>-4746484.17205261</v>
      </c>
      <c r="O60" s="0" t="str">
        <f aca="false">IF((N60)&gt;(D61*1000),"var exceeded"," ")</f>
        <v> </v>
      </c>
      <c r="P60" s="0" t="str">
        <f aca="false">IF(($N60)&gt;(F61*1000),"var exceeded"," ")</f>
        <v> </v>
      </c>
      <c r="T60" s="175" t="n">
        <v>36587</v>
      </c>
      <c r="U60" s="176" t="s">
        <v>88</v>
      </c>
      <c r="V60" s="53" t="n">
        <v>-8635835.493227</v>
      </c>
      <c r="W60" s="53" t="n">
        <v>3656213.68877732</v>
      </c>
      <c r="Y60" s="151" t="str">
        <f aca="false">IF((V60)&gt;(W61),"var exceeded"," ")</f>
        <v> </v>
      </c>
      <c r="AG60" s="175" t="n">
        <v>36581</v>
      </c>
      <c r="AH60" s="176" t="s">
        <v>14</v>
      </c>
      <c r="AI60" s="177" t="n">
        <v>-19006956.4822617</v>
      </c>
      <c r="AJ60" s="177" t="n">
        <v>4226112.15187717</v>
      </c>
    </row>
    <row r="61" customFormat="false" ht="12" hidden="false" customHeight="true" outlineLevel="0" collapsed="false">
      <c r="A61" s="87" t="n">
        <v>36586</v>
      </c>
      <c r="B61" s="181" t="n">
        <v>2793.42742175667</v>
      </c>
      <c r="C61" s="182" t="n">
        <v>1134.24354509069</v>
      </c>
      <c r="D61" s="178" t="n">
        <v>1659.18387666598</v>
      </c>
      <c r="F61" s="172" t="n">
        <f aca="false">D61-E61</f>
        <v>1659.18387666598</v>
      </c>
      <c r="H61" s="179"/>
      <c r="L61" s="175" t="n">
        <v>36586</v>
      </c>
      <c r="M61" s="176" t="s">
        <v>88</v>
      </c>
      <c r="N61" s="53" t="n">
        <v>-6518078.90544661</v>
      </c>
      <c r="O61" s="0" t="str">
        <f aca="false">IF((N61)&gt;(D62*1000),"var exceeded"," ")</f>
        <v> </v>
      </c>
      <c r="P61" s="0" t="str">
        <f aca="false">IF(($N61)&gt;(F62*1000),"var exceeded"," ")</f>
        <v> </v>
      </c>
      <c r="T61" s="175" t="n">
        <v>36588</v>
      </c>
      <c r="U61" s="176" t="s">
        <v>88</v>
      </c>
      <c r="V61" s="53" t="n">
        <v>-9578299.6487054</v>
      </c>
      <c r="W61" s="53" t="n">
        <v>305363.7727</v>
      </c>
      <c r="Y61" s="151" t="str">
        <f aca="false">IF((V61)&gt;(W62),"var exceeded"," ")</f>
        <v> </v>
      </c>
      <c r="AG61" s="175" t="n">
        <v>36584</v>
      </c>
      <c r="AH61" s="176" t="s">
        <v>14</v>
      </c>
      <c r="AI61" s="177" t="n">
        <v>-18661137.4919047</v>
      </c>
      <c r="AJ61" s="177" t="n">
        <v>-1132100.15828346</v>
      </c>
    </row>
    <row r="62" customFormat="false" ht="12" hidden="false" customHeight="true" outlineLevel="0" collapsed="false">
      <c r="A62" s="87" t="n">
        <v>36587</v>
      </c>
      <c r="B62" s="181" t="n">
        <v>2894.9259531652</v>
      </c>
      <c r="C62" s="182" t="n">
        <v>-4796.89435160516</v>
      </c>
      <c r="D62" s="178" t="n">
        <v>7691.82030477036</v>
      </c>
      <c r="F62" s="172" t="n">
        <f aca="false">D62-E62</f>
        <v>7691.82030477036</v>
      </c>
      <c r="H62" s="179"/>
      <c r="L62" s="175" t="n">
        <v>36587</v>
      </c>
      <c r="M62" s="176" t="s">
        <v>88</v>
      </c>
      <c r="N62" s="53" t="n">
        <v>-8635835.493227</v>
      </c>
      <c r="O62" s="0" t="str">
        <f aca="false">IF((N62)&gt;(D63*1000),"var exceeded"," ")</f>
        <v> </v>
      </c>
      <c r="P62" s="0" t="str">
        <f aca="false">IF(($N62)&gt;(F63*1000),"var exceeded"," ")</f>
        <v> </v>
      </c>
      <c r="T62" s="175" t="n">
        <v>36591</v>
      </c>
      <c r="U62" s="176" t="s">
        <v>88</v>
      </c>
      <c r="V62" s="53" t="n">
        <v>-9099563.59792417</v>
      </c>
      <c r="W62" s="53" t="n">
        <v>4544682.2851</v>
      </c>
      <c r="Y62" s="151" t="str">
        <f aca="false">IF((V62)&gt;(W63),"var exceeded"," ")</f>
        <v> </v>
      </c>
      <c r="AG62" s="175" t="n">
        <v>36585</v>
      </c>
      <c r="AH62" s="176" t="s">
        <v>14</v>
      </c>
      <c r="AI62" s="177" t="n">
        <v>-18913434.7518375</v>
      </c>
      <c r="AJ62" s="177" t="n">
        <v>5802812.43449653</v>
      </c>
    </row>
    <row r="63" customFormat="false" ht="12" hidden="false" customHeight="true" outlineLevel="0" collapsed="false">
      <c r="A63" s="87" t="n">
        <v>36588</v>
      </c>
      <c r="B63" s="181" t="n">
        <v>-256.057209343202</v>
      </c>
      <c r="C63" s="182" t="n">
        <v>478.071312974429</v>
      </c>
      <c r="D63" s="178" t="n">
        <v>-734.128522317632</v>
      </c>
      <c r="F63" s="172" t="n">
        <f aca="false">D63-E63</f>
        <v>-734.128522317632</v>
      </c>
      <c r="H63" s="179"/>
      <c r="L63" s="175" t="n">
        <v>36588</v>
      </c>
      <c r="M63" s="176" t="s">
        <v>88</v>
      </c>
      <c r="N63" s="53" t="n">
        <v>-9578299.6487054</v>
      </c>
      <c r="O63" s="0" t="str">
        <f aca="false">IF((N63)&gt;(D64*1000),"var exceeded"," ")</f>
        <v> </v>
      </c>
      <c r="P63" s="0" t="str">
        <f aca="false">IF(($N63)&gt;(F64*1000),"var exceeded"," ")</f>
        <v> </v>
      </c>
      <c r="T63" s="175" t="n">
        <v>36592</v>
      </c>
      <c r="U63" s="176" t="s">
        <v>88</v>
      </c>
      <c r="V63" s="53" t="n">
        <v>-6430889.14642726</v>
      </c>
      <c r="W63" s="53" t="n">
        <v>2311692.8231</v>
      </c>
      <c r="Y63" s="151" t="str">
        <f aca="false">IF((V63)&gt;(W64),"var exceeded"," ")</f>
        <v> </v>
      </c>
      <c r="AG63" s="175" t="n">
        <v>36586</v>
      </c>
      <c r="AH63" s="176" t="s">
        <v>14</v>
      </c>
      <c r="AI63" s="177" t="n">
        <v>-20211758.4489852</v>
      </c>
      <c r="AJ63" s="177" t="n">
        <v>13439307.7155828</v>
      </c>
    </row>
    <row r="64" customFormat="false" ht="12" hidden="false" customHeight="true" outlineLevel="0" collapsed="false">
      <c r="A64" s="87" t="n">
        <v>36591</v>
      </c>
      <c r="B64" s="181" t="n">
        <v>6697.58223946078</v>
      </c>
      <c r="C64" s="182" t="n">
        <v>-55.2276229728091</v>
      </c>
      <c r="D64" s="178" t="n">
        <v>6752.80986243359</v>
      </c>
      <c r="F64" s="172" t="n">
        <f aca="false">D64-E64</f>
        <v>6752.80986243359</v>
      </c>
      <c r="H64" s="179"/>
      <c r="L64" s="175" t="n">
        <v>36591</v>
      </c>
      <c r="M64" s="176" t="s">
        <v>88</v>
      </c>
      <c r="N64" s="53" t="n">
        <v>-9099563.59792417</v>
      </c>
      <c r="O64" s="0" t="str">
        <f aca="false">IF((N64)&gt;(D65*1000),"var exceeded"," ")</f>
        <v> </v>
      </c>
      <c r="P64" s="0" t="str">
        <f aca="false">IF(($N64)&gt;(F65*1000),"var exceeded"," ")</f>
        <v> </v>
      </c>
      <c r="T64" s="175" t="n">
        <v>36593</v>
      </c>
      <c r="U64" s="176" t="s">
        <v>88</v>
      </c>
      <c r="V64" s="53" t="n">
        <v>-7274434.30981873</v>
      </c>
      <c r="W64" s="53" t="n">
        <v>4737657.6663396</v>
      </c>
      <c r="Y64" s="151" t="str">
        <f aca="false">IF((V64)&gt;(W65),"var exceeded"," ")</f>
        <v> </v>
      </c>
      <c r="AG64" s="175" t="n">
        <v>36587</v>
      </c>
      <c r="AH64" s="176" t="s">
        <v>14</v>
      </c>
      <c r="AI64" s="177" t="n">
        <v>-21492846.7250284</v>
      </c>
      <c r="AJ64" s="177" t="n">
        <v>6786308.02158332</v>
      </c>
    </row>
    <row r="65" customFormat="false" ht="12" hidden="false" customHeight="true" outlineLevel="0" collapsed="false">
      <c r="A65" s="87" t="n">
        <v>36592</v>
      </c>
      <c r="B65" s="181" t="n">
        <v>538.346312103515</v>
      </c>
      <c r="C65" s="182" t="n">
        <v>100.289680363795</v>
      </c>
      <c r="D65" s="178" t="n">
        <v>438.05663173972</v>
      </c>
      <c r="F65" s="172" t="n">
        <f aca="false">D65-E65</f>
        <v>438.05663173972</v>
      </c>
      <c r="H65" s="179"/>
      <c r="L65" s="175" t="n">
        <v>36592</v>
      </c>
      <c r="M65" s="176" t="s">
        <v>88</v>
      </c>
      <c r="N65" s="53" t="n">
        <v>-6430889.14642726</v>
      </c>
      <c r="O65" s="0" t="str">
        <f aca="false">IF((N65)&gt;(D66*1000),"var exceeded"," ")</f>
        <v> </v>
      </c>
      <c r="P65" s="0" t="str">
        <f aca="false">IF(($N65)&gt;(F66*1000),"var exceeded"," ")</f>
        <v> </v>
      </c>
      <c r="T65" s="175" t="n">
        <v>36594</v>
      </c>
      <c r="U65" s="176" t="s">
        <v>88</v>
      </c>
      <c r="V65" s="53" t="n">
        <v>-7924501.34239584</v>
      </c>
      <c r="W65" s="53" t="n">
        <v>-3395561.3960994</v>
      </c>
      <c r="Y65" s="151" t="str">
        <f aca="false">IF((V65)&gt;(W66),"var exceeded"," ")</f>
        <v> </v>
      </c>
      <c r="AG65" s="175" t="n">
        <v>36588</v>
      </c>
      <c r="AH65" s="176" t="s">
        <v>14</v>
      </c>
      <c r="AI65" s="177" t="n">
        <v>-21558881.3422294</v>
      </c>
      <c r="AJ65" s="177" t="n">
        <v>2152723.11785414</v>
      </c>
    </row>
    <row r="66" customFormat="false" ht="12" hidden="false" customHeight="true" outlineLevel="0" collapsed="false">
      <c r="A66" s="87" t="n">
        <v>36593</v>
      </c>
      <c r="B66" s="181" t="n">
        <v>5253.68734582158</v>
      </c>
      <c r="C66" s="182" t="n">
        <v>2026.16625793814</v>
      </c>
      <c r="D66" s="178" t="n">
        <v>3227.52108788343</v>
      </c>
      <c r="F66" s="172" t="n">
        <f aca="false">D66-E66</f>
        <v>3227.52108788343</v>
      </c>
      <c r="H66" s="179"/>
      <c r="L66" s="175" t="n">
        <v>36593</v>
      </c>
      <c r="M66" s="176" t="s">
        <v>88</v>
      </c>
      <c r="N66" s="53" t="n">
        <v>-7274434.30981873</v>
      </c>
      <c r="O66" s="0" t="str">
        <f aca="false">IF((N66)&gt;(D67*1000),"var exceeded"," ")</f>
        <v> </v>
      </c>
      <c r="P66" s="0" t="str">
        <f aca="false">IF(($N66)&gt;(F67*1000),"var exceeded"," ")</f>
        <v> </v>
      </c>
      <c r="T66" s="175" t="n">
        <v>36595</v>
      </c>
      <c r="U66" s="176" t="s">
        <v>88</v>
      </c>
      <c r="V66" s="53" t="n">
        <v>-8208121.67853303</v>
      </c>
      <c r="W66" s="53" t="n">
        <v>689370.462981475</v>
      </c>
      <c r="Y66" s="151" t="str">
        <f aca="false">IF((V66)&gt;(W67),"var exceeded"," ")</f>
        <v> </v>
      </c>
      <c r="AG66" s="175" t="n">
        <v>36591</v>
      </c>
      <c r="AH66" s="176" t="s">
        <v>14</v>
      </c>
      <c r="AI66" s="177" t="n">
        <v>-9700419.43999618</v>
      </c>
      <c r="AJ66" s="177" t="n">
        <v>10826174.4323919</v>
      </c>
    </row>
    <row r="67" customFormat="false" ht="12" hidden="false" customHeight="true" outlineLevel="0" collapsed="false">
      <c r="A67" s="87" t="n">
        <v>36594</v>
      </c>
      <c r="B67" s="181" t="n">
        <v>-4422.03371801517</v>
      </c>
      <c r="C67" s="182" t="n">
        <v>-64.7271655597372</v>
      </c>
      <c r="D67" s="178" t="n">
        <v>-4357.30655245543</v>
      </c>
      <c r="F67" s="172" t="n">
        <f aca="false">D67-E67</f>
        <v>-4357.30655245543</v>
      </c>
      <c r="H67" s="179"/>
      <c r="L67" s="175" t="n">
        <v>36594</v>
      </c>
      <c r="M67" s="176" t="s">
        <v>88</v>
      </c>
      <c r="N67" s="53" t="n">
        <v>-7924501.34239584</v>
      </c>
      <c r="O67" s="0" t="str">
        <f aca="false">IF((N67)&gt;(D68*1000),"var exceeded"," ")</f>
        <v> </v>
      </c>
      <c r="P67" s="0" t="str">
        <f aca="false">IF(($N67)&gt;(F68*1000),"var exceeded"," ")</f>
        <v> </v>
      </c>
      <c r="T67" s="175" t="n">
        <v>36598</v>
      </c>
      <c r="U67" s="176" t="s">
        <v>88</v>
      </c>
      <c r="V67" s="53" t="n">
        <v>-10214137.1393429</v>
      </c>
      <c r="W67" s="53" t="n">
        <v>-5462561.782</v>
      </c>
      <c r="Y67" s="151" t="str">
        <f aca="false">IF((V67)&gt;(W68),"var exceeded"," ")</f>
        <v> </v>
      </c>
      <c r="AG67" s="175" t="n">
        <v>36592</v>
      </c>
      <c r="AH67" s="176" t="s">
        <v>14</v>
      </c>
      <c r="AI67" s="177" t="n">
        <v>-20323220.8653478</v>
      </c>
      <c r="AJ67" s="177" t="n">
        <v>9025593.19597338</v>
      </c>
    </row>
    <row r="68" customFormat="false" ht="12" hidden="false" customHeight="true" outlineLevel="0" collapsed="false">
      <c r="A68" s="87" t="n">
        <v>36595</v>
      </c>
      <c r="B68" s="181" t="n">
        <v>3654.59090721951</v>
      </c>
      <c r="C68" s="182" t="n">
        <v>339.533924352591</v>
      </c>
      <c r="D68" s="178" t="n">
        <v>3315.05698286692</v>
      </c>
      <c r="F68" s="172" t="n">
        <f aca="false">D68-E68</f>
        <v>3315.05698286692</v>
      </c>
      <c r="H68" s="179"/>
      <c r="L68" s="175" t="n">
        <v>36595</v>
      </c>
      <c r="M68" s="176" t="s">
        <v>88</v>
      </c>
      <c r="N68" s="53" t="n">
        <v>-8208121.67853303</v>
      </c>
      <c r="O68" s="0" t="str">
        <f aca="false">IF((N68)&gt;(D69*1000),"var exceeded"," ")</f>
        <v> </v>
      </c>
      <c r="P68" s="0" t="str">
        <f aca="false">IF(($N68)&gt;(F69*1000),"var exceeded"," ")</f>
        <v> </v>
      </c>
      <c r="T68" s="175" t="n">
        <v>36599</v>
      </c>
      <c r="U68" s="176" t="s">
        <v>88</v>
      </c>
      <c r="V68" s="53" t="n">
        <v>-11377638.7917777</v>
      </c>
      <c r="W68" s="53" t="n">
        <v>4034759.4875</v>
      </c>
      <c r="Y68" s="151" t="str">
        <f aca="false">IF((V68)&gt;(W69),"var exceeded"," ")</f>
        <v> </v>
      </c>
      <c r="AG68" s="175" t="n">
        <v>36593</v>
      </c>
      <c r="AH68" s="176" t="s">
        <v>14</v>
      </c>
      <c r="AI68" s="177" t="n">
        <v>-20559065.0275795</v>
      </c>
      <c r="AJ68" s="177" t="n">
        <v>-4059921.76658868</v>
      </c>
    </row>
    <row r="69" customFormat="false" ht="12" hidden="false" customHeight="true" outlineLevel="0" collapsed="false">
      <c r="A69" s="87" t="n">
        <v>36598</v>
      </c>
      <c r="B69" s="181" t="n">
        <v>-2730.64806249902</v>
      </c>
      <c r="C69" s="182" t="n">
        <v>1607.15734693375</v>
      </c>
      <c r="D69" s="178" t="n">
        <v>-4337.80540943277</v>
      </c>
      <c r="F69" s="172" t="n">
        <f aca="false">D69-E69</f>
        <v>-4337.80540943277</v>
      </c>
      <c r="H69" s="179"/>
      <c r="L69" s="175" t="n">
        <v>36598</v>
      </c>
      <c r="M69" s="176" t="s">
        <v>88</v>
      </c>
      <c r="N69" s="53" t="n">
        <v>-10214137.1393429</v>
      </c>
      <c r="O69" s="0" t="str">
        <f aca="false">IF((N69)&gt;(D70*1000),"var exceeded"," ")</f>
        <v> </v>
      </c>
      <c r="P69" s="0" t="str">
        <f aca="false">IF(($N69)&gt;(F70*1000),"var exceeded"," ")</f>
        <v> </v>
      </c>
      <c r="T69" s="175" t="n">
        <v>36600</v>
      </c>
      <c r="U69" s="176" t="s">
        <v>88</v>
      </c>
      <c r="V69" s="53" t="n">
        <v>-13644745.3873513</v>
      </c>
      <c r="W69" s="53" t="n">
        <v>-246739.474366396</v>
      </c>
      <c r="Y69" s="151" t="str">
        <f aca="false">IF((V69)&gt;(W70),"var exceeded"," ")</f>
        <v> </v>
      </c>
      <c r="AG69" s="175" t="n">
        <v>36594</v>
      </c>
      <c r="AH69" s="176" t="s">
        <v>14</v>
      </c>
      <c r="AI69" s="177" t="n">
        <v>-20911201.0473906</v>
      </c>
      <c r="AJ69" s="177" t="n">
        <v>6225959.71560512</v>
      </c>
    </row>
    <row r="70" customFormat="false" ht="12" hidden="false" customHeight="true" outlineLevel="0" collapsed="false">
      <c r="A70" s="87" t="n">
        <v>36599</v>
      </c>
      <c r="B70" s="181" t="n">
        <v>4147.46552256576</v>
      </c>
      <c r="C70" s="182" t="n">
        <v>50.3224891251134</v>
      </c>
      <c r="D70" s="178" t="n">
        <v>4097.14303344065</v>
      </c>
      <c r="F70" s="172" t="n">
        <f aca="false">D70-E70</f>
        <v>4097.14303344065</v>
      </c>
      <c r="H70" s="179"/>
      <c r="L70" s="175" t="n">
        <v>36599</v>
      </c>
      <c r="M70" s="176" t="s">
        <v>88</v>
      </c>
      <c r="N70" s="53" t="n">
        <v>-11377638.7917777</v>
      </c>
      <c r="O70" s="0" t="str">
        <f aca="false">IF((N70)&gt;(D71*1000),"var exceeded"," ")</f>
        <v> </v>
      </c>
      <c r="P70" s="0" t="str">
        <f aca="false">IF(($N70)&gt;(F71*1000),"var exceeded"," ")</f>
        <v> </v>
      </c>
      <c r="T70" s="175" t="n">
        <v>36601</v>
      </c>
      <c r="U70" s="176" t="s">
        <v>88</v>
      </c>
      <c r="V70" s="53" t="n">
        <v>-13371748.3540758</v>
      </c>
      <c r="W70" s="53" t="n">
        <v>-1296647.5099</v>
      </c>
      <c r="Y70" s="151" t="str">
        <f aca="false">IF((V70)&gt;(W71),"var exceeded"," ")</f>
        <v> </v>
      </c>
      <c r="AG70" s="175" t="n">
        <v>36595</v>
      </c>
      <c r="AH70" s="176" t="s">
        <v>14</v>
      </c>
      <c r="AI70" s="177" t="n">
        <v>-21306162.6039052</v>
      </c>
      <c r="AJ70" s="177" t="n">
        <v>-9994663.35682197</v>
      </c>
    </row>
    <row r="71" customFormat="false" ht="12" hidden="false" customHeight="true" outlineLevel="0" collapsed="false">
      <c r="A71" s="87" t="n">
        <v>36600</v>
      </c>
      <c r="B71" s="181" t="n">
        <v>5255.46374935441</v>
      </c>
      <c r="C71" s="182" t="n">
        <v>3432.65475102874</v>
      </c>
      <c r="D71" s="178" t="n">
        <v>1822.80899832568</v>
      </c>
      <c r="F71" s="172" t="n">
        <f aca="false">D71-E71</f>
        <v>1822.80899832568</v>
      </c>
      <c r="H71" s="179"/>
      <c r="L71" s="175" t="n">
        <v>36600</v>
      </c>
      <c r="M71" s="176" t="s">
        <v>88</v>
      </c>
      <c r="N71" s="53" t="n">
        <v>-13644745.3873513</v>
      </c>
      <c r="O71" s="0" t="str">
        <f aca="false">IF((N71)&gt;(D72*1000),"var exceeded"," ")</f>
        <v> </v>
      </c>
      <c r="P71" s="0" t="str">
        <f aca="false">IF(($N71)&gt;(F72*1000),"var exceeded"," ")</f>
        <v> </v>
      </c>
      <c r="T71" s="175" t="n">
        <v>36602</v>
      </c>
      <c r="U71" s="176" t="s">
        <v>88</v>
      </c>
      <c r="V71" s="53" t="n">
        <v>-8153235.64475438</v>
      </c>
      <c r="W71" s="53" t="n">
        <v>1353152.1272</v>
      </c>
      <c r="Y71" s="151" t="str">
        <f aca="false">IF((V71)&gt;(W72),"var exceeded"," ")</f>
        <v> </v>
      </c>
      <c r="AG71" s="175" t="n">
        <v>36598</v>
      </c>
      <c r="AH71" s="176" t="s">
        <v>14</v>
      </c>
      <c r="AI71" s="177" t="n">
        <v>-21601700.7309461</v>
      </c>
      <c r="AJ71" s="177" t="n">
        <v>-3642670.15527377</v>
      </c>
    </row>
    <row r="72" customFormat="false" ht="12" hidden="false" customHeight="true" outlineLevel="0" collapsed="false">
      <c r="A72" s="87" t="n">
        <v>36601</v>
      </c>
      <c r="B72" s="181" t="n">
        <v>-1025.20439239211</v>
      </c>
      <c r="C72" s="182" t="n">
        <v>1114.74215202682</v>
      </c>
      <c r="D72" s="178" t="n">
        <v>-2139.94654441893</v>
      </c>
      <c r="F72" s="172" t="n">
        <f aca="false">D72-E72</f>
        <v>-2139.94654441893</v>
      </c>
      <c r="H72" s="179"/>
      <c r="L72" s="175" t="n">
        <v>36601</v>
      </c>
      <c r="M72" s="176" t="s">
        <v>88</v>
      </c>
      <c r="N72" s="53" t="n">
        <v>-13371748.3540758</v>
      </c>
      <c r="O72" s="0" t="str">
        <f aca="false">IF((N72)&gt;(D73*1000),"var exceeded"," ")</f>
        <v> </v>
      </c>
      <c r="P72" s="0" t="str">
        <f aca="false">IF(($N72)&gt;(F73*1000),"var exceeded"," ")</f>
        <v> </v>
      </c>
      <c r="T72" s="175" t="n">
        <v>36605</v>
      </c>
      <c r="U72" s="176" t="s">
        <v>88</v>
      </c>
      <c r="V72" s="53" t="n">
        <v>-13871513.6168303</v>
      </c>
      <c r="W72" s="53" t="n">
        <v>-105694.683200003</v>
      </c>
      <c r="Y72" s="151" t="str">
        <f aca="false">IF((V72)&gt;(W73),"var exceeded"," ")</f>
        <v> </v>
      </c>
      <c r="AG72" s="175" t="n">
        <v>36599</v>
      </c>
      <c r="AH72" s="176" t="s">
        <v>14</v>
      </c>
      <c r="AI72" s="177" t="n">
        <v>-22759509.1183265</v>
      </c>
      <c r="AJ72" s="177" t="n">
        <v>18071084.3745535</v>
      </c>
    </row>
    <row r="73" customFormat="false" ht="12" hidden="false" customHeight="true" outlineLevel="0" collapsed="false">
      <c r="A73" s="87" t="n">
        <v>36602</v>
      </c>
      <c r="B73" s="181" t="n">
        <v>1124.75372882562</v>
      </c>
      <c r="C73" s="182" t="n">
        <v>622.206749956815</v>
      </c>
      <c r="D73" s="178" t="n">
        <v>502.546978868805</v>
      </c>
      <c r="F73" s="172" t="n">
        <f aca="false">D73-E73</f>
        <v>502.546978868805</v>
      </c>
      <c r="H73" s="179"/>
      <c r="L73" s="175" t="n">
        <v>36602</v>
      </c>
      <c r="M73" s="176" t="s">
        <v>88</v>
      </c>
      <c r="N73" s="53" t="n">
        <v>-8153235.64475438</v>
      </c>
      <c r="O73" s="0" t="str">
        <f aca="false">IF((N73)&gt;(D74*1000),"var exceeded"," ")</f>
        <v> </v>
      </c>
      <c r="P73" s="0" t="str">
        <f aca="false">IF(($N73)&gt;(F74*1000),"var exceeded"," ")</f>
        <v> </v>
      </c>
      <c r="T73" s="175" t="n">
        <v>36606</v>
      </c>
      <c r="U73" s="176" t="s">
        <v>88</v>
      </c>
      <c r="V73" s="53" t="n">
        <v>-16873064.9499402</v>
      </c>
      <c r="W73" s="53" t="n">
        <v>1116640.6703</v>
      </c>
      <c r="Y73" s="151" t="str">
        <f aca="false">IF((V73)&gt;(W74),"var exceeded"," ")</f>
        <v> </v>
      </c>
      <c r="AG73" s="175" t="n">
        <v>36600</v>
      </c>
      <c r="AH73" s="176" t="s">
        <v>14</v>
      </c>
      <c r="AI73" s="177" t="n">
        <v>-23453636.0629488</v>
      </c>
      <c r="AJ73" s="177" t="n">
        <v>7501608.41519784</v>
      </c>
    </row>
    <row r="74" customFormat="false" ht="12" hidden="false" customHeight="true" outlineLevel="0" collapsed="false">
      <c r="A74" s="87" t="n">
        <v>36605</v>
      </c>
      <c r="B74" s="181" t="n">
        <v>-337.913242898438</v>
      </c>
      <c r="C74" s="182" t="n">
        <v>612.011627839991</v>
      </c>
      <c r="D74" s="178" t="n">
        <v>-949.924870738429</v>
      </c>
      <c r="F74" s="172" t="n">
        <f aca="false">D74-E74</f>
        <v>-949.924870738429</v>
      </c>
      <c r="H74" s="179"/>
      <c r="L74" s="175" t="n">
        <v>36605</v>
      </c>
      <c r="M74" s="176" t="s">
        <v>88</v>
      </c>
      <c r="N74" s="53" t="n">
        <v>-13871513.6168303</v>
      </c>
      <c r="O74" s="0" t="str">
        <f aca="false">IF((N74)&gt;(D75*1000),"var exceeded"," ")</f>
        <v> </v>
      </c>
      <c r="P74" s="0" t="str">
        <f aca="false">IF(($N74)&gt;(F75*1000),"var exceeded"," ")</f>
        <v> </v>
      </c>
      <c r="T74" s="175" t="n">
        <v>36607</v>
      </c>
      <c r="U74" s="176" t="s">
        <v>88</v>
      </c>
      <c r="V74" s="53" t="n">
        <v>-15813607.3637974</v>
      </c>
      <c r="W74" s="53" t="n">
        <v>2751446.59833456</v>
      </c>
      <c r="Y74" s="151" t="str">
        <f aca="false">IF((V74)&gt;(W75),"var exceeded"," ")</f>
        <v> </v>
      </c>
      <c r="AG74" s="175" t="n">
        <v>36601</v>
      </c>
      <c r="AH74" s="176" t="s">
        <v>14</v>
      </c>
      <c r="AI74" s="177" t="n">
        <v>-23753024.2163085</v>
      </c>
      <c r="AJ74" s="177" t="n">
        <v>1892031.91360787</v>
      </c>
    </row>
    <row r="75" customFormat="false" ht="12" hidden="false" customHeight="true" outlineLevel="0" collapsed="false">
      <c r="A75" s="87" t="n">
        <v>36606</v>
      </c>
      <c r="B75" s="181" t="n">
        <v>2174.11406300023</v>
      </c>
      <c r="C75" s="182" t="n">
        <v>959.21353881363</v>
      </c>
      <c r="D75" s="178" t="n">
        <v>1214.9005241866</v>
      </c>
      <c r="F75" s="172" t="n">
        <f aca="false">D75-E75</f>
        <v>1214.9005241866</v>
      </c>
      <c r="H75" s="179"/>
      <c r="L75" s="175" t="n">
        <v>36606</v>
      </c>
      <c r="M75" s="176" t="s">
        <v>88</v>
      </c>
      <c r="N75" s="53" t="n">
        <v>-16873064.9499402</v>
      </c>
      <c r="O75" s="0" t="str">
        <f aca="false">IF((N75)&gt;(D76*1000),"var exceeded"," ")</f>
        <v> </v>
      </c>
      <c r="P75" s="0" t="str">
        <f aca="false">IF(($N75)&gt;(F76*1000),"var exceeded"," ")</f>
        <v> </v>
      </c>
      <c r="T75" s="175" t="n">
        <v>36608</v>
      </c>
      <c r="U75" s="176" t="s">
        <v>88</v>
      </c>
      <c r="V75" s="53" t="n">
        <v>-14892193.4600251</v>
      </c>
      <c r="W75" s="53" t="n">
        <v>1666544.930361</v>
      </c>
      <c r="Y75" s="151" t="str">
        <f aca="false">IF((V75)&gt;(W76),"var exceeded"," ")</f>
        <v> </v>
      </c>
      <c r="AG75" s="175" t="n">
        <v>36602</v>
      </c>
      <c r="AH75" s="176" t="s">
        <v>14</v>
      </c>
      <c r="AI75" s="177" t="n">
        <v>-21978501.5323169</v>
      </c>
      <c r="AJ75" s="177" t="n">
        <v>1912453.34670015</v>
      </c>
    </row>
    <row r="76" customFormat="false" ht="12" hidden="false" customHeight="true" outlineLevel="0" collapsed="false">
      <c r="A76" s="87" t="n">
        <v>36607</v>
      </c>
      <c r="B76" s="181" t="n">
        <v>2713.73025732833</v>
      </c>
      <c r="C76" s="182" t="n">
        <v>572.450695252557</v>
      </c>
      <c r="D76" s="178" t="n">
        <v>2141.27956207578</v>
      </c>
      <c r="F76" s="172" t="n">
        <f aca="false">D76-E76</f>
        <v>2141.27956207578</v>
      </c>
      <c r="H76" s="179"/>
      <c r="L76" s="175" t="n">
        <v>36607</v>
      </c>
      <c r="M76" s="176" t="s">
        <v>88</v>
      </c>
      <c r="N76" s="53" t="n">
        <v>-15813607.3637974</v>
      </c>
      <c r="O76" s="0" t="str">
        <f aca="false">IF((N76)&gt;(D77*1000),"var exceeded"," ")</f>
        <v> </v>
      </c>
      <c r="P76" s="0" t="str">
        <f aca="false">IF(($N76)&gt;(F77*1000),"var exceeded"," ")</f>
        <v> </v>
      </c>
      <c r="T76" s="175" t="n">
        <v>36609</v>
      </c>
      <c r="U76" s="176" t="s">
        <v>88</v>
      </c>
      <c r="V76" s="53" t="n">
        <v>-18769542.271822</v>
      </c>
      <c r="W76" s="53" t="n">
        <v>-2873651.75058123</v>
      </c>
      <c r="Y76" s="151" t="str">
        <f aca="false">IF((V76)&gt;(W77),"var exceeded"," ")</f>
        <v> </v>
      </c>
      <c r="AG76" s="175" t="n">
        <v>36605</v>
      </c>
      <c r="AH76" s="176" t="s">
        <v>14</v>
      </c>
      <c r="AI76" s="177" t="n">
        <v>-24893338.8899601</v>
      </c>
      <c r="AJ76" s="177" t="n">
        <v>410471.462770975</v>
      </c>
    </row>
    <row r="77" customFormat="false" ht="12" hidden="false" customHeight="true" outlineLevel="0" collapsed="false">
      <c r="A77" s="87" t="n">
        <v>36608</v>
      </c>
      <c r="B77" s="181" t="n">
        <v>4993.47637648107</v>
      </c>
      <c r="C77" s="182" t="n">
        <v>2155.40624999523</v>
      </c>
      <c r="D77" s="178" t="n">
        <v>2838.07012648584</v>
      </c>
      <c r="F77" s="172" t="n">
        <f aca="false">D77-E77</f>
        <v>2838.07012648584</v>
      </c>
      <c r="H77" s="179"/>
      <c r="L77" s="175" t="n">
        <v>36608</v>
      </c>
      <c r="M77" s="176" t="s">
        <v>88</v>
      </c>
      <c r="N77" s="53" t="n">
        <v>-14892193.4600251</v>
      </c>
      <c r="O77" s="0" t="str">
        <f aca="false">IF((N77)&gt;(D78*1000),"var exceeded"," ")</f>
        <v> </v>
      </c>
      <c r="P77" s="0" t="str">
        <f aca="false">IF(($N77)&gt;(F78*1000),"var exceeded"," ")</f>
        <v> </v>
      </c>
      <c r="T77" s="175" t="n">
        <v>36612</v>
      </c>
      <c r="U77" s="176" t="s">
        <v>88</v>
      </c>
      <c r="V77" s="53" t="n">
        <v>-21365239.1125812</v>
      </c>
      <c r="W77" s="53" t="n">
        <v>5264215.5138</v>
      </c>
      <c r="Y77" s="151" t="str">
        <f aca="false">IF((V77)&gt;(W78),"var exceeded"," ")</f>
        <v> </v>
      </c>
      <c r="AG77" s="175" t="n">
        <v>36606</v>
      </c>
      <c r="AH77" s="176" t="s">
        <v>14</v>
      </c>
      <c r="AI77" s="177" t="n">
        <v>-26004517.110762</v>
      </c>
      <c r="AJ77" s="177" t="n">
        <v>5883751.83587408</v>
      </c>
    </row>
    <row r="78" customFormat="false" ht="12" hidden="false" customHeight="true" outlineLevel="0" collapsed="false">
      <c r="A78" s="87" t="n">
        <v>36609</v>
      </c>
      <c r="B78" s="181" t="n">
        <v>-3183.25442604559</v>
      </c>
      <c r="C78" s="182" t="n">
        <v>1088.66447014292</v>
      </c>
      <c r="D78" s="178" t="n">
        <v>-4271.91889618851</v>
      </c>
      <c r="F78" s="172" t="n">
        <f aca="false">D78-E78</f>
        <v>-4271.91889618851</v>
      </c>
      <c r="H78" s="179"/>
      <c r="L78" s="175" t="n">
        <v>36609</v>
      </c>
      <c r="M78" s="176" t="s">
        <v>88</v>
      </c>
      <c r="N78" s="53" t="n">
        <v>-18769542.271822</v>
      </c>
      <c r="O78" s="0" t="str">
        <f aca="false">IF((N78)&gt;(D79*1000),"var exceeded"," ")</f>
        <v> </v>
      </c>
      <c r="P78" s="0" t="str">
        <f aca="false">IF(($N78)&gt;(F79*1000),"var exceeded"," ")</f>
        <v> </v>
      </c>
      <c r="T78" s="175" t="n">
        <v>36613</v>
      </c>
      <c r="U78" s="176" t="s">
        <v>88</v>
      </c>
      <c r="V78" s="53" t="n">
        <v>-18689704.1610685</v>
      </c>
      <c r="W78" s="53" t="n">
        <v>3167574.0443</v>
      </c>
      <c r="Y78" s="151" t="str">
        <f aca="false">IF((V78)&gt;(W79),"var exceeded"," ")</f>
        <v> </v>
      </c>
      <c r="AG78" s="175" t="n">
        <v>36607</v>
      </c>
      <c r="AH78" s="176" t="s">
        <v>14</v>
      </c>
      <c r="AI78" s="177" t="n">
        <v>-28930602.9966596</v>
      </c>
      <c r="AJ78" s="177" t="n">
        <v>7636770.4148024</v>
      </c>
    </row>
    <row r="79" customFormat="false" ht="12" hidden="false" customHeight="true" outlineLevel="0" collapsed="false">
      <c r="A79" s="87" t="n">
        <v>36612</v>
      </c>
      <c r="B79" s="181" t="n">
        <v>6934.98766593804</v>
      </c>
      <c r="C79" s="182" t="n">
        <v>-25.5115020028788</v>
      </c>
      <c r="D79" s="178" t="n">
        <v>6960.49916794092</v>
      </c>
      <c r="F79" s="172" t="n">
        <f aca="false">D79-E79</f>
        <v>6960.49916794092</v>
      </c>
      <c r="H79" s="179"/>
      <c r="L79" s="175" t="n">
        <v>36612</v>
      </c>
      <c r="M79" s="176" t="s">
        <v>88</v>
      </c>
      <c r="N79" s="53" t="n">
        <v>-21365239.1125812</v>
      </c>
      <c r="O79" s="0" t="str">
        <f aca="false">IF((N79)&gt;(D80*1000),"var exceeded"," ")</f>
        <v> </v>
      </c>
      <c r="P79" s="0" t="str">
        <f aca="false">IF(($N79)&gt;(F80*1000),"var exceeded"," ")</f>
        <v> </v>
      </c>
      <c r="T79" s="175" t="n">
        <v>36614</v>
      </c>
      <c r="U79" s="176" t="s">
        <v>88</v>
      </c>
      <c r="V79" s="53" t="n">
        <v>-16513706.9487384</v>
      </c>
      <c r="W79" s="53" t="n">
        <v>-2644501.4461</v>
      </c>
      <c r="Y79" s="151" t="str">
        <f aca="false">IF((V79)&gt;(W80),"var exceeded"," ")</f>
        <v> </v>
      </c>
      <c r="AG79" s="175" t="n">
        <v>36608</v>
      </c>
      <c r="AH79" s="176" t="s">
        <v>14</v>
      </c>
      <c r="AI79" s="177" t="n">
        <v>-25525772.7985986</v>
      </c>
      <c r="AJ79" s="177" t="n">
        <v>2644644.60371489</v>
      </c>
    </row>
    <row r="80" customFormat="false" ht="12" hidden="false" customHeight="true" outlineLevel="0" collapsed="false">
      <c r="A80" s="87" t="n">
        <v>36613</v>
      </c>
      <c r="B80" s="181" t="n">
        <v>4706.79589929907</v>
      </c>
      <c r="C80" s="182" t="n">
        <v>524.573574178522</v>
      </c>
      <c r="D80" s="178" t="n">
        <v>4182.22232512055</v>
      </c>
      <c r="F80" s="172" t="n">
        <f aca="false">D80-E80</f>
        <v>4182.22232512055</v>
      </c>
      <c r="H80" s="179"/>
      <c r="L80" s="175" t="n">
        <v>36613</v>
      </c>
      <c r="M80" s="176" t="s">
        <v>88</v>
      </c>
      <c r="N80" s="53" t="n">
        <v>-18689704.1610685</v>
      </c>
      <c r="O80" s="0" t="str">
        <f aca="false">IF((N80)&gt;(D81*1000),"var exceeded"," ")</f>
        <v> </v>
      </c>
      <c r="P80" s="0" t="str">
        <f aca="false">IF(($N80)&gt;(F81*1000),"var exceeded"," ")</f>
        <v> </v>
      </c>
      <c r="T80" s="175" t="n">
        <v>36615</v>
      </c>
      <c r="U80" s="176" t="s">
        <v>88</v>
      </c>
      <c r="V80" s="53" t="n">
        <v>-12609359.7569908</v>
      </c>
      <c r="W80" s="53" t="n">
        <v>-1516479.2502</v>
      </c>
      <c r="Y80" s="151" t="str">
        <f aca="false">IF((V80)&gt;(W81),"var exceeded"," ")</f>
        <v> </v>
      </c>
      <c r="AG80" s="175" t="n">
        <v>36609</v>
      </c>
      <c r="AH80" s="176" t="s">
        <v>14</v>
      </c>
      <c r="AI80" s="177" t="n">
        <v>-28341390.1456071</v>
      </c>
      <c r="AJ80" s="177" t="n">
        <v>-1440357.45689012</v>
      </c>
    </row>
    <row r="81" customFormat="false" ht="12" hidden="false" customHeight="true" outlineLevel="0" collapsed="false">
      <c r="A81" s="87" t="n">
        <v>36614</v>
      </c>
      <c r="B81" s="181" t="n">
        <v>399.91165002295</v>
      </c>
      <c r="C81" s="182" t="n">
        <v>2274.06517251329</v>
      </c>
      <c r="D81" s="178" t="n">
        <v>-1874.15352249034</v>
      </c>
      <c r="F81" s="172" t="n">
        <f aca="false">D81-E81</f>
        <v>-1874.15352249034</v>
      </c>
      <c r="H81" s="179"/>
      <c r="L81" s="175" t="n">
        <v>36614</v>
      </c>
      <c r="M81" s="176" t="s">
        <v>88</v>
      </c>
      <c r="N81" s="53" t="n">
        <v>-16513706.9487384</v>
      </c>
      <c r="O81" s="0" t="str">
        <f aca="false">IF((N81)&gt;(D82*1000),"var exceeded"," ")</f>
        <v> </v>
      </c>
      <c r="P81" s="0" t="str">
        <f aca="false">IF(($N81)&gt;(F82*1000),"var exceeded"," ")</f>
        <v> </v>
      </c>
      <c r="T81" s="175" t="n">
        <v>36616</v>
      </c>
      <c r="U81" s="176" t="s">
        <v>88</v>
      </c>
      <c r="V81" s="53" t="n">
        <v>-16272851.3406282</v>
      </c>
      <c r="W81" s="53" t="n">
        <v>-1154602.0452</v>
      </c>
      <c r="Y81" s="151" t="str">
        <f aca="false">IF((V81)&gt;(W82),"var exceeded"," ")</f>
        <v> </v>
      </c>
      <c r="AG81" s="175" t="n">
        <v>36612</v>
      </c>
      <c r="AH81" s="176" t="s">
        <v>14</v>
      </c>
      <c r="AI81" s="177" t="n">
        <v>-28161203.1765212</v>
      </c>
      <c r="AJ81" s="177" t="n">
        <v>5533903.66462139</v>
      </c>
    </row>
    <row r="82" customFormat="false" ht="12" hidden="false" customHeight="true" outlineLevel="0" collapsed="false">
      <c r="A82" s="87" t="n">
        <v>36615</v>
      </c>
      <c r="B82" s="181" t="n">
        <v>-2927.10732618954</v>
      </c>
      <c r="C82" s="182" t="n">
        <v>32.8402635659657</v>
      </c>
      <c r="D82" s="178" t="n">
        <v>-2959.94758975551</v>
      </c>
      <c r="F82" s="172" t="n">
        <f aca="false">D82-E82</f>
        <v>-2959.94758975551</v>
      </c>
      <c r="H82" s="179"/>
      <c r="L82" s="175" t="n">
        <v>36615</v>
      </c>
      <c r="M82" s="176" t="s">
        <v>88</v>
      </c>
      <c r="N82" s="53" t="n">
        <v>-12609359.7569908</v>
      </c>
      <c r="O82" s="0" t="str">
        <f aca="false">IF((N82)&gt;(D83*1000),"var exceeded"," ")</f>
        <v> </v>
      </c>
      <c r="P82" s="0" t="str">
        <f aca="false">IF(($N82)&gt;(F83*1000),"var exceeded"," ")</f>
        <v> </v>
      </c>
      <c r="T82" s="175" t="n">
        <v>36619</v>
      </c>
      <c r="U82" s="176" t="s">
        <v>88</v>
      </c>
      <c r="V82" s="53" t="n">
        <v>-17956594.0303848</v>
      </c>
      <c r="W82" s="53" t="n">
        <v>-911967.344699999</v>
      </c>
      <c r="Y82" s="151" t="str">
        <f aca="false">IF((V82)&gt;(W83),"var exceeded"," ")</f>
        <v> </v>
      </c>
      <c r="AG82" s="175" t="n">
        <v>36613</v>
      </c>
      <c r="AH82" s="176" t="s">
        <v>14</v>
      </c>
      <c r="AI82" s="177" t="n">
        <v>-27264170.7872195</v>
      </c>
      <c r="AJ82" s="177" t="n">
        <v>3535435.36398618</v>
      </c>
    </row>
    <row r="83" customFormat="false" ht="12" hidden="false" customHeight="true" outlineLevel="0" collapsed="false">
      <c r="A83" s="87" t="n">
        <v>36616</v>
      </c>
      <c r="B83" s="181" t="n">
        <v>202.604918374178</v>
      </c>
      <c r="C83" s="182" t="n">
        <v>1733.11909444483</v>
      </c>
      <c r="D83" s="178" t="n">
        <v>-1530.51417607065</v>
      </c>
      <c r="F83" s="172" t="n">
        <f aca="false">D83-E83</f>
        <v>-1530.51417607065</v>
      </c>
      <c r="H83" s="179"/>
      <c r="L83" s="175" t="n">
        <v>36616</v>
      </c>
      <c r="M83" s="176" t="s">
        <v>88</v>
      </c>
      <c r="N83" s="53" t="n">
        <v>-16272851.3406282</v>
      </c>
      <c r="O83" s="0" t="str">
        <f aca="false">IF((N83)&gt;(D84*1000),"var exceeded"," ")</f>
        <v> </v>
      </c>
      <c r="P83" s="0" t="str">
        <f aca="false">IF(($N83)&gt;(F84*1000),"var exceeded"," ")</f>
        <v> </v>
      </c>
      <c r="T83" s="175" t="n">
        <v>36620</v>
      </c>
      <c r="U83" s="176" t="s">
        <v>88</v>
      </c>
      <c r="V83" s="53" t="n">
        <v>-16569356.003756</v>
      </c>
      <c r="W83" s="53" t="n">
        <v>-1702499.2524</v>
      </c>
      <c r="Y83" s="151" t="str">
        <f aca="false">IF((V83)&gt;(W84),"var exceeded"," ")</f>
        <v> </v>
      </c>
      <c r="AG83" s="175" t="n">
        <v>36614</v>
      </c>
      <c r="AH83" s="176" t="s">
        <v>14</v>
      </c>
      <c r="AI83" s="177" t="n">
        <v>-26011547.6499624</v>
      </c>
      <c r="AJ83" s="177" t="n">
        <v>290445.362164235</v>
      </c>
    </row>
    <row r="84" customFormat="false" ht="12" hidden="false" customHeight="true" outlineLevel="0" collapsed="false">
      <c r="A84" s="86" t="n">
        <v>36619</v>
      </c>
      <c r="B84" s="182" t="n">
        <v>-4694</v>
      </c>
      <c r="C84" s="182" t="n">
        <v>1024</v>
      </c>
      <c r="D84" s="178" t="n">
        <v>-5718</v>
      </c>
      <c r="F84" s="172" t="n">
        <f aca="false">D84-E84</f>
        <v>-5718</v>
      </c>
      <c r="H84" s="179"/>
      <c r="L84" s="175" t="n">
        <v>36619</v>
      </c>
      <c r="M84" s="176" t="s">
        <v>88</v>
      </c>
      <c r="N84" s="53" t="n">
        <v>-17956594.0303848</v>
      </c>
      <c r="O84" s="0" t="str">
        <f aca="false">IF((N84)&gt;(D85*1000),"var exceeded"," ")</f>
        <v> </v>
      </c>
      <c r="P84" s="0" t="str">
        <f aca="false">IF(($N84)&gt;(F85*1000),"var exceeded"," ")</f>
        <v> </v>
      </c>
      <c r="T84" s="175" t="n">
        <v>36621</v>
      </c>
      <c r="U84" s="176" t="s">
        <v>88</v>
      </c>
      <c r="V84" s="53" t="n">
        <v>-18037132.717241</v>
      </c>
      <c r="W84" s="53" t="n">
        <v>-386607.958100001</v>
      </c>
      <c r="Y84" s="151" t="str">
        <f aca="false">IF((V84)&gt;(W85),"var exceeded"," ")</f>
        <v> </v>
      </c>
      <c r="AG84" s="175" t="n">
        <v>36615</v>
      </c>
      <c r="AH84" s="176" t="s">
        <v>14</v>
      </c>
      <c r="AI84" s="177" t="n">
        <v>-25161351.7432493</v>
      </c>
      <c r="AJ84" s="177" t="n">
        <v>-4974638.85768134</v>
      </c>
    </row>
    <row r="85" customFormat="false" ht="12" hidden="false" customHeight="true" outlineLevel="0" collapsed="false">
      <c r="A85" s="86" t="n">
        <v>36620</v>
      </c>
      <c r="B85" s="182" t="n">
        <v>-1442</v>
      </c>
      <c r="C85" s="182" t="n">
        <v>1484</v>
      </c>
      <c r="D85" s="178" t="n">
        <v>-2926</v>
      </c>
      <c r="F85" s="172" t="n">
        <f aca="false">D85-E85</f>
        <v>-2926</v>
      </c>
      <c r="H85" s="179"/>
      <c r="L85" s="175" t="n">
        <v>36620</v>
      </c>
      <c r="M85" s="176" t="s">
        <v>88</v>
      </c>
      <c r="N85" s="53" t="n">
        <v>-16569356.003756</v>
      </c>
      <c r="O85" s="0" t="str">
        <f aca="false">IF((N85)&gt;(D86*1000),"var exceeded"," ")</f>
        <v> </v>
      </c>
      <c r="P85" s="0" t="str">
        <f aca="false">IF(($N85)&gt;(F86*1000),"var exceeded"," ")</f>
        <v> </v>
      </c>
      <c r="T85" s="175" t="n">
        <v>36622</v>
      </c>
      <c r="U85" s="176" t="s">
        <v>88</v>
      </c>
      <c r="V85" s="53" t="n">
        <v>-24182829.2871931</v>
      </c>
      <c r="W85" s="53" t="n">
        <v>1693150.3935</v>
      </c>
      <c r="Y85" s="151" t="str">
        <f aca="false">IF((V85)&gt;(W86),"var exceeded"," ")</f>
        <v> </v>
      </c>
      <c r="AG85" s="175" t="n">
        <v>36616</v>
      </c>
      <c r="AH85" s="176" t="s">
        <v>14</v>
      </c>
      <c r="AI85" s="177" t="n">
        <v>-21987383.6448601</v>
      </c>
      <c r="AJ85" s="177" t="n">
        <v>1225167.4227204</v>
      </c>
    </row>
    <row r="86" customFormat="false" ht="12" hidden="false" customHeight="true" outlineLevel="0" collapsed="false">
      <c r="A86" s="86" t="n">
        <v>36621</v>
      </c>
      <c r="B86" s="182" t="n">
        <v>2413</v>
      </c>
      <c r="C86" s="182" t="n">
        <v>923</v>
      </c>
      <c r="D86" s="178" t="n">
        <v>1490</v>
      </c>
      <c r="F86" s="172" t="n">
        <f aca="false">D86-E86</f>
        <v>1490</v>
      </c>
      <c r="H86" s="179"/>
      <c r="L86" s="175" t="n">
        <v>36621</v>
      </c>
      <c r="M86" s="176" t="s">
        <v>88</v>
      </c>
      <c r="N86" s="53" t="n">
        <v>-18037132.717241</v>
      </c>
      <c r="O86" s="0" t="str">
        <f aca="false">IF((N86)&gt;(D87*1000),"var exceeded"," ")</f>
        <v> </v>
      </c>
      <c r="P86" s="0" t="str">
        <f aca="false">IF(($N86)&gt;(F87*1000),"var exceeded"," ")</f>
        <v> </v>
      </c>
      <c r="T86" s="175" t="n">
        <v>36623</v>
      </c>
      <c r="U86" s="176" t="s">
        <v>88</v>
      </c>
      <c r="V86" s="53" t="n">
        <v>-29931258.4886988</v>
      </c>
      <c r="W86" s="53" t="n">
        <v>2942302.9331</v>
      </c>
      <c r="Y86" s="151" t="str">
        <f aca="false">IF((V86)&gt;(W87),"var exceeded"," ")</f>
        <v> </v>
      </c>
      <c r="AG86" s="175" t="n">
        <v>36617</v>
      </c>
      <c r="AH86" s="176" t="s">
        <v>14</v>
      </c>
      <c r="AI86" s="177" t="n">
        <v>-1549.37567924087</v>
      </c>
      <c r="AJ86" s="177" t="n">
        <v>0</v>
      </c>
    </row>
    <row r="87" customFormat="false" ht="12" hidden="false" customHeight="true" outlineLevel="0" collapsed="false">
      <c r="A87" s="86" t="n">
        <v>36622</v>
      </c>
      <c r="B87" s="182" t="n">
        <v>5204</v>
      </c>
      <c r="C87" s="182" t="n">
        <v>1728</v>
      </c>
      <c r="D87" s="178" t="n">
        <v>3476</v>
      </c>
      <c r="F87" s="172" t="n">
        <f aca="false">D87-E87</f>
        <v>3476</v>
      </c>
      <c r="H87" s="179"/>
      <c r="L87" s="175" t="n">
        <v>36622</v>
      </c>
      <c r="M87" s="176" t="s">
        <v>88</v>
      </c>
      <c r="N87" s="53" t="n">
        <v>-24182829.2871931</v>
      </c>
      <c r="O87" s="0" t="str">
        <f aca="false">IF((N87)&gt;(D88*1000),"var exceeded"," ")</f>
        <v> </v>
      </c>
      <c r="P87" s="0" t="str">
        <f aca="false">IF(($N87)&gt;(F88*1000),"var exceeded"," ")</f>
        <v> </v>
      </c>
      <c r="T87" s="175" t="n">
        <v>36626</v>
      </c>
      <c r="U87" s="176" t="s">
        <v>88</v>
      </c>
      <c r="V87" s="53" t="n">
        <v>-39356306.1636314</v>
      </c>
      <c r="W87" s="53" t="n">
        <v>2051200.2552</v>
      </c>
      <c r="Y87" s="151" t="str">
        <f aca="false">IF((V87)&gt;(W88),"var exceeded"," ")</f>
        <v> </v>
      </c>
      <c r="AG87" s="175" t="n">
        <v>36619</v>
      </c>
      <c r="AH87" s="176" t="s">
        <v>14</v>
      </c>
      <c r="AI87" s="177" t="n">
        <v>-29507466.8763386</v>
      </c>
      <c r="AJ87" s="177" t="n">
        <v>-6075533.85106966</v>
      </c>
    </row>
    <row r="88" customFormat="false" ht="12" hidden="false" customHeight="true" outlineLevel="0" collapsed="false">
      <c r="A88" s="86" t="n">
        <v>36623</v>
      </c>
      <c r="B88" s="182" t="n">
        <v>5981</v>
      </c>
      <c r="C88" s="182" t="n">
        <v>714</v>
      </c>
      <c r="D88" s="178" t="n">
        <v>5267</v>
      </c>
      <c r="F88" s="172" t="n">
        <f aca="false">D88-E88</f>
        <v>5267</v>
      </c>
      <c r="H88" s="179"/>
      <c r="L88" s="175" t="n">
        <v>36623</v>
      </c>
      <c r="M88" s="176" t="s">
        <v>88</v>
      </c>
      <c r="N88" s="53" t="n">
        <v>-29931258.4886988</v>
      </c>
      <c r="O88" s="0" t="str">
        <f aca="false">IF((N88)&gt;(D89*1000),"var exceeded"," ")</f>
        <v> </v>
      </c>
      <c r="P88" s="0" t="str">
        <f aca="false">IF(($N88)&gt;(F89*1000),"var exceeded"," ")</f>
        <v> </v>
      </c>
      <c r="T88" s="175" t="n">
        <v>36627</v>
      </c>
      <c r="U88" s="176" t="s">
        <v>88</v>
      </c>
      <c r="V88" s="53" t="n">
        <v>-35040674.6494005</v>
      </c>
      <c r="W88" s="53" t="n">
        <v>-4517568.3459</v>
      </c>
      <c r="Y88" s="151" t="str">
        <f aca="false">IF((V88)&gt;(W89),"var exceeded"," ")</f>
        <v> </v>
      </c>
      <c r="AG88" s="175" t="n">
        <v>36620</v>
      </c>
      <c r="AH88" s="176" t="s">
        <v>14</v>
      </c>
      <c r="AI88" s="177" t="n">
        <v>-29114252.9410143</v>
      </c>
      <c r="AJ88" s="177" t="n">
        <v>-13124732.3633561</v>
      </c>
    </row>
    <row r="89" customFormat="false" ht="12" hidden="false" customHeight="true" outlineLevel="0" collapsed="false">
      <c r="A89" s="86" t="n">
        <v>36626</v>
      </c>
      <c r="B89" s="182" t="n">
        <v>-389</v>
      </c>
      <c r="C89" s="182" t="n">
        <v>-337</v>
      </c>
      <c r="D89" s="178" t="n">
        <v>-52</v>
      </c>
      <c r="F89" s="172" t="n">
        <f aca="false">D89-E89</f>
        <v>-52</v>
      </c>
      <c r="H89" s="179"/>
      <c r="L89" s="175" t="n">
        <v>36626</v>
      </c>
      <c r="M89" s="176" t="s">
        <v>88</v>
      </c>
      <c r="N89" s="53" t="n">
        <v>-39356306.1636314</v>
      </c>
      <c r="O89" s="0" t="str">
        <f aca="false">IF((N89)&gt;(D90*1000),"var exceeded"," ")</f>
        <v> </v>
      </c>
      <c r="P89" s="0" t="str">
        <f aca="false">IF(($N89)&gt;(F90*1000),"var exceeded"," ")</f>
        <v> </v>
      </c>
      <c r="T89" s="175" t="n">
        <v>36628</v>
      </c>
      <c r="U89" s="176" t="s">
        <v>88</v>
      </c>
      <c r="V89" s="53" t="n">
        <v>-34921421.5883841</v>
      </c>
      <c r="W89" s="53" t="n">
        <v>15008624.2431</v>
      </c>
      <c r="Y89" s="151" t="str">
        <f aca="false">IF((V89)&gt;(W90),"var exceeded"," ")</f>
        <v> </v>
      </c>
      <c r="AG89" s="175" t="n">
        <v>36621</v>
      </c>
      <c r="AH89" s="176" t="s">
        <v>14</v>
      </c>
      <c r="AI89" s="177" t="n">
        <v>-29034512.4665466</v>
      </c>
      <c r="AJ89" s="177" t="n">
        <v>-1748911.47265094</v>
      </c>
    </row>
    <row r="90" customFormat="false" ht="12" hidden="false" customHeight="true" outlineLevel="0" collapsed="false">
      <c r="A90" s="86" t="n">
        <v>36627</v>
      </c>
      <c r="B90" s="182" t="n">
        <v>-5439</v>
      </c>
      <c r="C90" s="182" t="n">
        <v>903</v>
      </c>
      <c r="D90" s="178" t="n">
        <v>-6342</v>
      </c>
      <c r="F90" s="172" t="n">
        <f aca="false">D90-E90</f>
        <v>-6342</v>
      </c>
      <c r="H90" s="179"/>
      <c r="L90" s="175" t="n">
        <v>36627</v>
      </c>
      <c r="M90" s="176" t="s">
        <v>88</v>
      </c>
      <c r="N90" s="53" t="n">
        <v>-35040674.6494005</v>
      </c>
      <c r="O90" s="0" t="str">
        <f aca="false">IF((N90)&gt;(D91*1000),"var exceeded"," ")</f>
        <v> </v>
      </c>
      <c r="P90" s="0" t="str">
        <f aca="false">IF(($N90)&gt;(F91*1000),"var exceeded"," ")</f>
        <v> </v>
      </c>
      <c r="T90" s="175" t="n">
        <v>36629</v>
      </c>
      <c r="U90" s="176" t="s">
        <v>88</v>
      </c>
      <c r="V90" s="53" t="n">
        <v>-35630463.8658055</v>
      </c>
      <c r="W90" s="53" t="n">
        <v>16359383.8176</v>
      </c>
      <c r="Y90" s="151" t="str">
        <f aca="false">IF((V90)&gt;(W91),"var exceeded"," ")</f>
        <v> </v>
      </c>
      <c r="AG90" s="175" t="n">
        <v>36622</v>
      </c>
      <c r="AH90" s="176" t="s">
        <v>14</v>
      </c>
      <c r="AI90" s="177" t="n">
        <v>-32210350.414903</v>
      </c>
      <c r="AJ90" s="177" t="n">
        <v>1233039.63657832</v>
      </c>
    </row>
    <row r="91" customFormat="false" ht="12" hidden="false" customHeight="true" outlineLevel="0" collapsed="false">
      <c r="A91" s="86" t="n">
        <v>36628</v>
      </c>
      <c r="B91" s="182" t="n">
        <v>15840</v>
      </c>
      <c r="C91" s="182" t="n">
        <v>208</v>
      </c>
      <c r="D91" s="178" t="n">
        <v>15632</v>
      </c>
      <c r="F91" s="172" t="n">
        <f aca="false">D91-E91</f>
        <v>15632</v>
      </c>
      <c r="H91" s="179"/>
      <c r="L91" s="175" t="n">
        <v>36628</v>
      </c>
      <c r="M91" s="176" t="s">
        <v>88</v>
      </c>
      <c r="N91" s="53" t="n">
        <v>-34921421.5883841</v>
      </c>
      <c r="O91" s="0" t="str">
        <f aca="false">IF((N91)&gt;(D92*1000),"var exceeded"," ")</f>
        <v> </v>
      </c>
      <c r="P91" s="0" t="str">
        <f aca="false">IF(($N91)&gt;(F92*1000),"var exceeded"," ")</f>
        <v> </v>
      </c>
      <c r="T91" s="175" t="n">
        <v>36630</v>
      </c>
      <c r="U91" s="176" t="s">
        <v>88</v>
      </c>
      <c r="V91" s="53" t="n">
        <v>-36523413.0641205</v>
      </c>
      <c r="W91" s="53" t="n">
        <v>-3428368.2738</v>
      </c>
      <c r="Y91" s="151" t="str">
        <f aca="false">IF((V91)&gt;(W92),"var exceeded"," ")</f>
        <v> </v>
      </c>
      <c r="AG91" s="175" t="n">
        <v>36623</v>
      </c>
      <c r="AH91" s="176" t="s">
        <v>14</v>
      </c>
      <c r="AI91" s="177" t="n">
        <v>-37016384.2074671</v>
      </c>
      <c r="AJ91" s="177" t="n">
        <v>-997879.517553288</v>
      </c>
    </row>
    <row r="92" customFormat="false" ht="12" hidden="false" customHeight="true" outlineLevel="0" collapsed="false">
      <c r="A92" s="86" t="n">
        <v>36629</v>
      </c>
      <c r="B92" s="182" t="n">
        <v>16383</v>
      </c>
      <c r="C92" s="182" t="n">
        <v>975</v>
      </c>
      <c r="D92" s="178" t="n">
        <v>15408</v>
      </c>
      <c r="F92" s="172" t="n">
        <f aca="false">D92-E92</f>
        <v>15408</v>
      </c>
      <c r="H92" s="179"/>
      <c r="L92" s="175" t="n">
        <v>36629</v>
      </c>
      <c r="M92" s="176" t="s">
        <v>88</v>
      </c>
      <c r="N92" s="53" t="n">
        <v>-35630463.8658055</v>
      </c>
      <c r="O92" s="0" t="str">
        <f aca="false">IF((N92)&gt;(D93*1000),"var exceeded"," ")</f>
        <v> </v>
      </c>
      <c r="P92" s="0" t="str">
        <f aca="false">IF(($N92)&gt;(F93*1000),"var exceeded"," ")</f>
        <v> </v>
      </c>
      <c r="T92" s="175" t="n">
        <v>36633</v>
      </c>
      <c r="U92" s="176" t="s">
        <v>88</v>
      </c>
      <c r="V92" s="53" t="n">
        <v>-42832587.5453486</v>
      </c>
      <c r="W92" s="53" t="n">
        <v>22475588.9553</v>
      </c>
      <c r="Y92" s="151" t="str">
        <f aca="false">IF((V92)&gt;(W93),"var exceeded"," ")</f>
        <v> </v>
      </c>
      <c r="AG92" s="175" t="n">
        <v>36626</v>
      </c>
      <c r="AH92" s="176" t="s">
        <v>14</v>
      </c>
      <c r="AI92" s="177" t="n">
        <v>-44992308.9607336</v>
      </c>
      <c r="AJ92" s="177" t="n">
        <v>-5570858.15024597</v>
      </c>
    </row>
    <row r="93" customFormat="false" ht="12" hidden="false" customHeight="true" outlineLevel="0" collapsed="false">
      <c r="A93" s="86" t="n">
        <v>36630</v>
      </c>
      <c r="B93" s="182" t="n">
        <v>-3921</v>
      </c>
      <c r="C93" s="182" t="n">
        <v>338</v>
      </c>
      <c r="D93" s="178" t="n">
        <v>-4259</v>
      </c>
      <c r="F93" s="172" t="n">
        <f aca="false">D93-E93</f>
        <v>-4259</v>
      </c>
      <c r="H93" s="179"/>
      <c r="L93" s="175" t="n">
        <v>36630</v>
      </c>
      <c r="M93" s="176" t="s">
        <v>88</v>
      </c>
      <c r="N93" s="53" t="n">
        <v>-36523413.0641205</v>
      </c>
      <c r="O93" s="0" t="str">
        <f aca="false">IF((N93)&gt;(D94*1000),"var exceeded"," ")</f>
        <v> </v>
      </c>
      <c r="P93" s="0" t="str">
        <f aca="false">IF(($N93)&gt;(F94*1000),"var exceeded"," ")</f>
        <v> </v>
      </c>
      <c r="T93" s="175" t="n">
        <v>36634</v>
      </c>
      <c r="U93" s="176" t="s">
        <v>88</v>
      </c>
      <c r="V93" s="53" t="n">
        <v>-40350959.6473999</v>
      </c>
      <c r="W93" s="53" t="n">
        <v>-15335240.4192</v>
      </c>
      <c r="Y93" s="151" t="str">
        <f aca="false">IF((V93)&gt;(W94),"var exceeded"," ")</f>
        <v> </v>
      </c>
      <c r="AG93" s="175" t="n">
        <v>36627</v>
      </c>
      <c r="AH93" s="176" t="s">
        <v>14</v>
      </c>
      <c r="AI93" s="177" t="n">
        <v>-40289278.689217</v>
      </c>
      <c r="AJ93" s="177" t="n">
        <v>-11748367.6767525</v>
      </c>
    </row>
    <row r="94" customFormat="false" ht="12" hidden="false" customHeight="true" outlineLevel="0" collapsed="false">
      <c r="A94" s="86" t="n">
        <v>36633</v>
      </c>
      <c r="B94" s="182" t="n">
        <v>24905</v>
      </c>
      <c r="C94" s="182" t="n">
        <v>2119</v>
      </c>
      <c r="D94" s="178" t="n">
        <v>22786</v>
      </c>
      <c r="F94" s="172" t="n">
        <f aca="false">D94-E94</f>
        <v>22786</v>
      </c>
      <c r="H94" s="179"/>
      <c r="L94" s="175" t="n">
        <v>36633</v>
      </c>
      <c r="M94" s="176" t="s">
        <v>88</v>
      </c>
      <c r="N94" s="53" t="n">
        <v>-42832587.5453486</v>
      </c>
      <c r="O94" s="0" t="str">
        <f aca="false">IF((N94)&gt;(D95*1000),"var exceeded"," ")</f>
        <v> </v>
      </c>
      <c r="P94" s="0" t="str">
        <f aca="false">IF(($N94)&gt;(F95*1000),"var exceeded"," ")</f>
        <v> </v>
      </c>
      <c r="T94" s="175" t="n">
        <v>36635</v>
      </c>
      <c r="U94" s="176" t="s">
        <v>88</v>
      </c>
      <c r="V94" s="53" t="n">
        <v>-38130376.5092628</v>
      </c>
      <c r="W94" s="53" t="n">
        <v>-12542503.3514</v>
      </c>
      <c r="Y94" s="151" t="str">
        <f aca="false">IF((V94)&gt;(W95),"var exceeded"," ")</f>
        <v> </v>
      </c>
      <c r="AG94" s="175" t="n">
        <v>36628</v>
      </c>
      <c r="AH94" s="176" t="s">
        <v>14</v>
      </c>
      <c r="AI94" s="177" t="n">
        <v>-39574141.9754884</v>
      </c>
      <c r="AJ94" s="177" t="n">
        <v>25759977.1159607</v>
      </c>
    </row>
    <row r="95" customFormat="false" ht="12" hidden="false" customHeight="true" outlineLevel="0" collapsed="false">
      <c r="A95" s="86" t="n">
        <v>36634</v>
      </c>
      <c r="B95" s="182" t="n">
        <v>-11820</v>
      </c>
      <c r="C95" s="182" t="n">
        <v>1013</v>
      </c>
      <c r="D95" s="178" t="n">
        <v>-12833</v>
      </c>
      <c r="F95" s="172" t="n">
        <f aca="false">D95-E95</f>
        <v>-12833</v>
      </c>
      <c r="H95" s="179"/>
      <c r="L95" s="175" t="n">
        <v>36634</v>
      </c>
      <c r="M95" s="176" t="s">
        <v>88</v>
      </c>
      <c r="N95" s="53" t="n">
        <v>-40350959.6473999</v>
      </c>
      <c r="O95" s="0" t="str">
        <f aca="false">IF((N95)&gt;(D96*1000),"var exceeded"," ")</f>
        <v> </v>
      </c>
      <c r="P95" s="0" t="str">
        <f aca="false">IF(($N95)&gt;(F96*1000),"var exceeded"," ")</f>
        <v> </v>
      </c>
      <c r="T95" s="175" t="n">
        <v>36636</v>
      </c>
      <c r="U95" s="176" t="s">
        <v>88</v>
      </c>
      <c r="V95" s="53" t="n">
        <v>-39026232.8112132</v>
      </c>
      <c r="W95" s="53" t="n">
        <v>4807468.8471</v>
      </c>
      <c r="Y95" s="151" t="str">
        <f aca="false">IF((V95)&gt;(W96),"var exceeded"," ")</f>
        <v> </v>
      </c>
      <c r="AG95" s="175" t="n">
        <v>36629</v>
      </c>
      <c r="AH95" s="176" t="s">
        <v>14</v>
      </c>
      <c r="AI95" s="177" t="n">
        <v>-40437557.2455948</v>
      </c>
      <c r="AJ95" s="177" t="n">
        <v>13228763.9219149</v>
      </c>
    </row>
    <row r="96" customFormat="false" ht="12" hidden="false" customHeight="true" outlineLevel="0" collapsed="false">
      <c r="A96" s="86" t="n">
        <v>36635</v>
      </c>
      <c r="B96" s="182" t="n">
        <v>-10373</v>
      </c>
      <c r="C96" s="182" t="n">
        <v>-502</v>
      </c>
      <c r="D96" s="178" t="n">
        <v>-9871</v>
      </c>
      <c r="F96" s="172" t="n">
        <f aca="false">D96-E96</f>
        <v>-9871</v>
      </c>
      <c r="H96" s="179"/>
      <c r="L96" s="175" t="n">
        <v>36635</v>
      </c>
      <c r="M96" s="176" t="s">
        <v>88</v>
      </c>
      <c r="N96" s="53" t="n">
        <v>-38130376.5092628</v>
      </c>
      <c r="O96" s="0" t="str">
        <f aca="false">IF((N96)&gt;(D97*1000),"var exceeded"," ")</f>
        <v> </v>
      </c>
      <c r="P96" s="0" t="str">
        <f aca="false">IF(($N96)&gt;(F97*1000),"var exceeded"," ")</f>
        <v> </v>
      </c>
      <c r="T96" s="175" t="n">
        <v>36640</v>
      </c>
      <c r="U96" s="176" t="s">
        <v>88</v>
      </c>
      <c r="V96" s="53" t="n">
        <v>-43229828.7909232</v>
      </c>
      <c r="W96" s="53" t="n">
        <v>16088263.453</v>
      </c>
      <c r="Y96" s="151" t="str">
        <f aca="false">IF((V96)&gt;(W97),"var exceeded"," ")</f>
        <v> </v>
      </c>
      <c r="AG96" s="175" t="n">
        <v>36630</v>
      </c>
      <c r="AH96" s="176" t="s">
        <v>14</v>
      </c>
      <c r="AI96" s="177" t="n">
        <v>-42023642.308598</v>
      </c>
      <c r="AJ96" s="177" t="n">
        <v>-5524839.01162095</v>
      </c>
    </row>
    <row r="97" customFormat="false" ht="12" hidden="false" customHeight="true" outlineLevel="0" collapsed="false">
      <c r="A97" s="86" t="n">
        <v>36636</v>
      </c>
      <c r="B97" s="182" t="n">
        <v>5624</v>
      </c>
      <c r="C97" s="182" t="n">
        <v>1118</v>
      </c>
      <c r="D97" s="178" t="n">
        <v>4506</v>
      </c>
      <c r="F97" s="172" t="n">
        <f aca="false">D97-E97</f>
        <v>4506</v>
      </c>
      <c r="H97" s="179"/>
      <c r="L97" s="175" t="n">
        <v>36636</v>
      </c>
      <c r="M97" s="176" t="s">
        <v>88</v>
      </c>
      <c r="N97" s="53" t="n">
        <v>-39026232.8112132</v>
      </c>
      <c r="O97" s="0" t="str">
        <f aca="false">IF((N97)&gt;(D98*1000),"var exceeded"," ")</f>
        <v> </v>
      </c>
      <c r="P97" s="0" t="str">
        <f aca="false">IF(($N97)&gt;(F98*1000),"var exceeded"," ")</f>
        <v> </v>
      </c>
      <c r="T97" s="175" t="n">
        <v>36641</v>
      </c>
      <c r="U97" s="176" t="s">
        <v>88</v>
      </c>
      <c r="V97" s="53" t="n">
        <v>-35852889.9167842</v>
      </c>
      <c r="W97" s="53" t="n">
        <v>-5753723.8807</v>
      </c>
      <c r="Y97" s="151" t="str">
        <f aca="false">IF((V97)&gt;(W98),"var exceeded"," ")</f>
        <v> </v>
      </c>
      <c r="AG97" s="175" t="n">
        <v>36633</v>
      </c>
      <c r="AH97" s="176" t="s">
        <v>14</v>
      </c>
      <c r="AI97" s="177" t="n">
        <v>-48041932.1177795</v>
      </c>
      <c r="AJ97" s="177" t="n">
        <v>20094014.6681468</v>
      </c>
    </row>
    <row r="98" customFormat="false" ht="12" hidden="false" customHeight="true" outlineLevel="0" collapsed="false">
      <c r="A98" s="86" t="n">
        <v>36640</v>
      </c>
      <c r="B98" s="182" t="n">
        <v>15178</v>
      </c>
      <c r="C98" s="182" t="n">
        <v>672</v>
      </c>
      <c r="D98" s="178" t="n">
        <v>14506</v>
      </c>
      <c r="F98" s="172" t="n">
        <f aca="false">D98-E98</f>
        <v>14506</v>
      </c>
      <c r="H98" s="179"/>
      <c r="L98" s="175" t="n">
        <v>36640</v>
      </c>
      <c r="M98" s="176" t="s">
        <v>88</v>
      </c>
      <c r="N98" s="53" t="n">
        <v>-43229828.7909232</v>
      </c>
      <c r="O98" s="0" t="str">
        <f aca="false">IF((N98)&gt;(D99*1000),"var exceeded"," ")</f>
        <v> </v>
      </c>
      <c r="P98" s="0" t="str">
        <f aca="false">IF(($N98)&gt;(F99*1000),"var exceeded"," ")</f>
        <v> </v>
      </c>
      <c r="T98" s="175" t="n">
        <v>36642</v>
      </c>
      <c r="U98" s="176" t="s">
        <v>88</v>
      </c>
      <c r="V98" s="53" t="n">
        <v>-34631732.8173223</v>
      </c>
      <c r="W98" s="53" t="n">
        <v>-9581642.1183</v>
      </c>
      <c r="Y98" s="151" t="str">
        <f aca="false">IF((V98)&gt;(W99),"var exceeded"," ")</f>
        <v> </v>
      </c>
      <c r="AG98" s="175" t="n">
        <v>36634</v>
      </c>
      <c r="AH98" s="176" t="s">
        <v>14</v>
      </c>
      <c r="AI98" s="177" t="n">
        <v>-46521542.6082332</v>
      </c>
      <c r="AJ98" s="177" t="n">
        <v>-16192613.1289059</v>
      </c>
    </row>
    <row r="99" customFormat="false" ht="12" hidden="false" customHeight="true" outlineLevel="0" collapsed="false">
      <c r="A99" s="86" t="n">
        <v>36641</v>
      </c>
      <c r="B99" s="182" t="n">
        <v>-8076</v>
      </c>
      <c r="C99" s="182" t="n">
        <v>-39</v>
      </c>
      <c r="D99" s="178" t="n">
        <v>-8037</v>
      </c>
      <c r="F99" s="172" t="n">
        <f aca="false">D99-E99</f>
        <v>-8037</v>
      </c>
      <c r="H99" s="179"/>
      <c r="L99" s="175" t="n">
        <v>36641</v>
      </c>
      <c r="M99" s="176" t="s">
        <v>88</v>
      </c>
      <c r="N99" s="53" t="n">
        <v>-35852889.9167842</v>
      </c>
      <c r="O99" s="0" t="str">
        <f aca="false">IF((N99)&gt;(D100*1000),"var exceeded"," ")</f>
        <v> </v>
      </c>
      <c r="P99" s="0" t="str">
        <f aca="false">IF(($N99)&gt;(F100*1000),"var exceeded"," ")</f>
        <v> </v>
      </c>
      <c r="T99" s="175" t="n">
        <v>36643</v>
      </c>
      <c r="U99" s="176" t="s">
        <v>88</v>
      </c>
      <c r="V99" s="53" t="n">
        <v>-31154217.1789958</v>
      </c>
      <c r="W99" s="53" t="n">
        <v>-3073890.6414</v>
      </c>
      <c r="Y99" s="151" t="str">
        <f aca="false">IF((V99)&gt;(W100),"var exceeded"," ")</f>
        <v> </v>
      </c>
      <c r="AG99" s="175" t="n">
        <v>36635</v>
      </c>
      <c r="AH99" s="176" t="s">
        <v>14</v>
      </c>
      <c r="AI99" s="177" t="n">
        <v>-45922436.3033024</v>
      </c>
      <c r="AJ99" s="177" t="n">
        <v>-7333577.3814774</v>
      </c>
    </row>
    <row r="100" customFormat="false" ht="12" hidden="false" customHeight="true" outlineLevel="0" collapsed="false">
      <c r="A100" s="86" t="n">
        <v>36642</v>
      </c>
      <c r="B100" s="182" t="n">
        <v>-8480</v>
      </c>
      <c r="C100" s="182" t="n">
        <v>1579</v>
      </c>
      <c r="D100" s="178" t="n">
        <v>-10059</v>
      </c>
      <c r="F100" s="172" t="n">
        <f aca="false">D100-E100</f>
        <v>-10059</v>
      </c>
      <c r="H100" s="179"/>
      <c r="L100" s="175" t="n">
        <v>36642</v>
      </c>
      <c r="M100" s="176" t="s">
        <v>88</v>
      </c>
      <c r="N100" s="53" t="n">
        <v>-34631732.8173223</v>
      </c>
      <c r="O100" s="0" t="str">
        <f aca="false">IF((N100)&gt;(D101*1000),"var exceeded"," ")</f>
        <v> </v>
      </c>
      <c r="P100" s="0" t="str">
        <f aca="false">IF(($N100)&gt;(F101*1000),"var exceeded"," ")</f>
        <v> </v>
      </c>
      <c r="T100" s="175" t="n">
        <v>36644</v>
      </c>
      <c r="U100" s="176" t="s">
        <v>88</v>
      </c>
      <c r="V100" s="53" t="n">
        <v>-39884589.6151616</v>
      </c>
      <c r="W100" s="53" t="n">
        <v>21820509.4127</v>
      </c>
      <c r="Y100" s="151" t="str">
        <f aca="false">IF((V100)&gt;(W101),"var exceeded"," ")</f>
        <v> </v>
      </c>
      <c r="AG100" s="175" t="n">
        <v>36636</v>
      </c>
      <c r="AH100" s="176" t="s">
        <v>14</v>
      </c>
      <c r="AI100" s="177" t="n">
        <v>-43585960.3666089</v>
      </c>
      <c r="AJ100" s="177" t="n">
        <v>3889449.79345795</v>
      </c>
    </row>
    <row r="101" customFormat="false" ht="12" hidden="false" customHeight="true" outlineLevel="0" collapsed="false">
      <c r="A101" s="86" t="n">
        <v>36643</v>
      </c>
      <c r="B101" s="182" t="n">
        <v>-5622</v>
      </c>
      <c r="C101" s="182" t="n">
        <v>411</v>
      </c>
      <c r="D101" s="178" t="n">
        <v>-6033</v>
      </c>
      <c r="F101" s="172" t="n">
        <f aca="false">D101-E101</f>
        <v>-6033</v>
      </c>
      <c r="H101" s="179"/>
      <c r="L101" s="175" t="n">
        <v>36643</v>
      </c>
      <c r="M101" s="176" t="s">
        <v>88</v>
      </c>
      <c r="N101" s="53" t="n">
        <v>-31154217.1789958</v>
      </c>
      <c r="O101" s="0" t="str">
        <f aca="false">IF((N101)&gt;(D102*1000),"var exceeded"," ")</f>
        <v> </v>
      </c>
      <c r="P101" s="0" t="str">
        <f aca="false">IF(($N101)&gt;(F102*1000),"var exceeded"," ")</f>
        <v> </v>
      </c>
      <c r="T101" s="175" t="n">
        <v>36647</v>
      </c>
      <c r="U101" s="176" t="s">
        <v>88</v>
      </c>
      <c r="V101" s="53" t="n">
        <v>-33801225.2310294</v>
      </c>
      <c r="W101" s="53" t="n">
        <v>13465389.6328</v>
      </c>
      <c r="Y101" s="151" t="str">
        <f aca="false">IF((V101)&gt;(W102),"var exceeded"," ")</f>
        <v> </v>
      </c>
      <c r="AG101" s="175" t="n">
        <v>36640</v>
      </c>
      <c r="AH101" s="176" t="s">
        <v>14</v>
      </c>
      <c r="AI101" s="177" t="n">
        <v>-49326806.8444471</v>
      </c>
      <c r="AJ101" s="177" t="n">
        <v>20875468.1155385</v>
      </c>
    </row>
    <row r="102" customFormat="false" ht="12" hidden="false" customHeight="true" outlineLevel="0" collapsed="false">
      <c r="A102" s="86" t="n">
        <v>36644</v>
      </c>
      <c r="B102" s="182" t="n">
        <v>20089</v>
      </c>
      <c r="C102" s="182" t="n">
        <v>1017</v>
      </c>
      <c r="D102" s="178" t="n">
        <v>19072</v>
      </c>
      <c r="F102" s="172" t="n">
        <f aca="false">D102-E102</f>
        <v>19072</v>
      </c>
      <c r="H102" s="179"/>
      <c r="L102" s="175" t="n">
        <v>36644</v>
      </c>
      <c r="M102" s="176" t="s">
        <v>88</v>
      </c>
      <c r="N102" s="53" t="n">
        <v>-39884589.6151616</v>
      </c>
      <c r="O102" s="0" t="str">
        <f aca="false">IF((N102)&gt;(D103*1000),"var exceeded"," ")</f>
        <v> </v>
      </c>
      <c r="P102" s="0" t="str">
        <f aca="false">IF(($N102)&gt;(F103*1000),"var exceeded"," ")</f>
        <v> </v>
      </c>
      <c r="T102" s="175" t="n">
        <v>36648</v>
      </c>
      <c r="U102" s="176" t="s">
        <v>88</v>
      </c>
      <c r="V102" s="53" t="n">
        <v>-29096229.5330267</v>
      </c>
      <c r="W102" s="53" t="n">
        <v>135683.5138</v>
      </c>
      <c r="Y102" s="151" t="str">
        <f aca="false">IF((V102)&gt;(W103),"var exceeded"," ")</f>
        <v> </v>
      </c>
      <c r="AG102" s="175" t="n">
        <v>36641</v>
      </c>
      <c r="AH102" s="176" t="s">
        <v>14</v>
      </c>
      <c r="AI102" s="177" t="n">
        <v>-43947069.011821</v>
      </c>
      <c r="AJ102" s="177" t="n">
        <v>-7990381.14669716</v>
      </c>
    </row>
    <row r="103" customFormat="false" ht="12" hidden="false" customHeight="true" outlineLevel="0" collapsed="false">
      <c r="A103" s="86" t="n">
        <v>36647</v>
      </c>
      <c r="B103" s="180" t="n">
        <v>17413</v>
      </c>
      <c r="C103" s="180" t="n">
        <v>-36.6333338205327</v>
      </c>
      <c r="D103" s="178" t="n">
        <v>17449.6333338205</v>
      </c>
      <c r="F103" s="172" t="n">
        <f aca="false">D103-E103</f>
        <v>17449.6333338205</v>
      </c>
      <c r="H103" s="179"/>
      <c r="L103" s="175" t="n">
        <v>36647</v>
      </c>
      <c r="M103" s="176" t="s">
        <v>88</v>
      </c>
      <c r="N103" s="53" t="n">
        <v>-33801225.2310294</v>
      </c>
      <c r="O103" s="0" t="str">
        <f aca="false">IF((N103)&gt;(D104*1000),"var exceeded"," ")</f>
        <v> </v>
      </c>
      <c r="P103" s="0" t="str">
        <f aca="false">IF(($N103)&gt;(F104*1000),"var exceeded"," ")</f>
        <v> </v>
      </c>
      <c r="T103" s="175" t="n">
        <v>36649</v>
      </c>
      <c r="U103" s="176" t="s">
        <v>88</v>
      </c>
      <c r="V103" s="53" t="n">
        <v>-25209616.6834022</v>
      </c>
      <c r="W103" s="53" t="n">
        <v>-13600506.4762</v>
      </c>
      <c r="Y103" s="151" t="str">
        <f aca="false">IF((V103)&gt;(W104),"var exceeded"," ")</f>
        <v> </v>
      </c>
      <c r="AG103" s="175" t="n">
        <v>36642</v>
      </c>
      <c r="AH103" s="176" t="s">
        <v>14</v>
      </c>
      <c r="AI103" s="177" t="n">
        <v>-42527536.480736</v>
      </c>
      <c r="AJ103" s="177" t="n">
        <v>-6029650.86100425</v>
      </c>
    </row>
    <row r="104" customFormat="false" ht="12" hidden="false" customHeight="true" outlineLevel="0" collapsed="false">
      <c r="A104" s="86" t="n">
        <v>36648</v>
      </c>
      <c r="B104" s="180" t="n">
        <v>1238.24562242144</v>
      </c>
      <c r="C104" s="180" t="n">
        <v>1245.86380060375</v>
      </c>
      <c r="D104" s="178" t="n">
        <v>-7.61817818231089</v>
      </c>
      <c r="F104" s="172" t="n">
        <f aca="false">D104-E104</f>
        <v>-7.61817818231089</v>
      </c>
      <c r="H104" s="179"/>
      <c r="L104" s="175" t="n">
        <v>36648</v>
      </c>
      <c r="M104" s="176" t="s">
        <v>88</v>
      </c>
      <c r="N104" s="53" t="n">
        <v>-29096229.5330267</v>
      </c>
      <c r="O104" s="0" t="str">
        <f aca="false">IF((N104)&gt;(D105*1000),"var exceeded"," ")</f>
        <v> </v>
      </c>
      <c r="P104" s="0" t="str">
        <f aca="false">IF(($N104)&gt;(F105*1000),"var exceeded"," ")</f>
        <v> </v>
      </c>
      <c r="T104" s="175" t="n">
        <v>36650</v>
      </c>
      <c r="U104" s="176" t="s">
        <v>88</v>
      </c>
      <c r="V104" s="53" t="n">
        <v>-17558509.2562859</v>
      </c>
      <c r="W104" s="53" t="n">
        <v>-325635.093</v>
      </c>
      <c r="Y104" s="151" t="str">
        <f aca="false">IF((V104)&gt;(W105),"var exceeded"," ")</f>
        <v> </v>
      </c>
      <c r="AG104" s="175" t="n">
        <v>36643</v>
      </c>
      <c r="AH104" s="176" t="s">
        <v>14</v>
      </c>
      <c r="AI104" s="177" t="n">
        <v>-39276558.8797358</v>
      </c>
      <c r="AJ104" s="177" t="n">
        <v>2860143.1259613</v>
      </c>
    </row>
    <row r="105" customFormat="false" ht="12" hidden="false" customHeight="true" outlineLevel="0" collapsed="false">
      <c r="A105" s="86" t="n">
        <v>36649</v>
      </c>
      <c r="B105" s="180" t="n">
        <v>-17374.8615808213</v>
      </c>
      <c r="C105" s="180" t="n">
        <v>1730.41489057725</v>
      </c>
      <c r="D105" s="178" t="n">
        <v>-19105.2764713985</v>
      </c>
      <c r="F105" s="172" t="n">
        <f aca="false">D105-E105</f>
        <v>-19105.2764713985</v>
      </c>
      <c r="H105" s="179"/>
      <c r="L105" s="175" t="n">
        <v>36649</v>
      </c>
      <c r="M105" s="176" t="s">
        <v>88</v>
      </c>
      <c r="N105" s="53" t="n">
        <v>-25209616.6834022</v>
      </c>
      <c r="O105" s="0" t="str">
        <f aca="false">IF((N105)&gt;(D106*1000),"var exceeded"," ")</f>
        <v> </v>
      </c>
      <c r="P105" s="0" t="str">
        <f aca="false">IF(($N105)&gt;(F106*1000),"var exceeded"," ")</f>
        <v> </v>
      </c>
      <c r="T105" s="175" t="n">
        <v>36651</v>
      </c>
      <c r="U105" s="176" t="s">
        <v>88</v>
      </c>
      <c r="V105" s="53" t="n">
        <v>-16921185.6095762</v>
      </c>
      <c r="W105" s="53" t="n">
        <v>-3776151.7752</v>
      </c>
      <c r="Y105" s="151" t="str">
        <f aca="false">IF((V105)&gt;(W106),"var exceeded"," ")</f>
        <v> </v>
      </c>
      <c r="AG105" s="175" t="n">
        <v>36644</v>
      </c>
      <c r="AH105" s="176" t="s">
        <v>14</v>
      </c>
      <c r="AI105" s="177" t="n">
        <v>-41945854.6486553</v>
      </c>
      <c r="AJ105" s="177" t="n">
        <v>33569788.3896001</v>
      </c>
    </row>
    <row r="106" customFormat="false" ht="12" hidden="false" customHeight="true" outlineLevel="0" collapsed="false">
      <c r="A106" s="86" t="n">
        <v>36650</v>
      </c>
      <c r="B106" s="180" t="n">
        <v>-2010.24672104758</v>
      </c>
      <c r="C106" s="180" t="n">
        <v>-322.76720275345</v>
      </c>
      <c r="D106" s="178" t="n">
        <v>-1687.47951829413</v>
      </c>
      <c r="F106" s="172" t="n">
        <f aca="false">D106-E106</f>
        <v>-1687.47951829413</v>
      </c>
      <c r="H106" s="179"/>
      <c r="L106" s="175" t="n">
        <v>36650</v>
      </c>
      <c r="M106" s="176" t="s">
        <v>88</v>
      </c>
      <c r="N106" s="53" t="n">
        <v>-17558509.2562859</v>
      </c>
      <c r="O106" s="0" t="str">
        <f aca="false">IF((N106)&gt;(D107*1000),"var exceeded"," ")</f>
        <v> </v>
      </c>
      <c r="P106" s="0" t="str">
        <f aca="false">IF(($N106)&gt;(F107*1000),"var exceeded"," ")</f>
        <v> </v>
      </c>
      <c r="T106" s="175" t="n">
        <v>36658</v>
      </c>
      <c r="U106" s="176" t="s">
        <v>88</v>
      </c>
      <c r="V106" s="53" t="n">
        <v>-15637507.8869244</v>
      </c>
      <c r="W106" s="53" t="n">
        <v>1266088.3074</v>
      </c>
      <c r="Y106" s="151" t="str">
        <f aca="false">IF((V106)&gt;(W107),"var exceeded"," ")</f>
        <v> </v>
      </c>
      <c r="AG106" s="175" t="n">
        <v>36646</v>
      </c>
      <c r="AH106" s="176" t="s">
        <v>14</v>
      </c>
      <c r="AI106" s="177" t="n">
        <v>0</v>
      </c>
      <c r="AJ106" s="177" t="n">
        <v>0</v>
      </c>
    </row>
    <row r="107" customFormat="false" ht="12" hidden="false" customHeight="true" outlineLevel="0" collapsed="false">
      <c r="A107" s="86" t="n">
        <v>36651</v>
      </c>
      <c r="B107" s="180" t="n">
        <v>-5534.25361762176</v>
      </c>
      <c r="C107" s="180" t="n">
        <v>1316.12781709576</v>
      </c>
      <c r="D107" s="178" t="n">
        <v>-6850.38143471752</v>
      </c>
      <c r="F107" s="172" t="n">
        <f aca="false">D107-E107</f>
        <v>-6850.38143471752</v>
      </c>
      <c r="H107" s="179"/>
      <c r="L107" s="175" t="n">
        <v>36651</v>
      </c>
      <c r="M107" s="176" t="s">
        <v>88</v>
      </c>
      <c r="N107" s="53" t="n">
        <v>-16921185.6095762</v>
      </c>
      <c r="O107" s="0" t="str">
        <f aca="false">IF((N107)&gt;(D108*1000),"var exceeded"," ")</f>
        <v> </v>
      </c>
      <c r="P107" s="0" t="str">
        <f aca="false">IF(($N107)&gt;(F108*1000),"var exceeded"," ")</f>
        <v> </v>
      </c>
      <c r="T107" s="175" t="n">
        <v>36661</v>
      </c>
      <c r="U107" s="176" t="s">
        <v>88</v>
      </c>
      <c r="V107" s="53" t="n">
        <v>-15947223.8435606</v>
      </c>
      <c r="W107" s="53" t="n">
        <v>154160.1081</v>
      </c>
      <c r="Y107" s="151" t="str">
        <f aca="false">IF((V107)&gt;(W108),"var exceeded"," ")</f>
        <v> </v>
      </c>
      <c r="AG107" s="175" t="n">
        <v>36647</v>
      </c>
      <c r="AH107" s="176" t="s">
        <v>14</v>
      </c>
      <c r="AI107" s="177" t="n">
        <v>-35303350.0878996</v>
      </c>
      <c r="AJ107" s="177" t="n">
        <v>29609954.1410203</v>
      </c>
    </row>
    <row r="108" customFormat="false" ht="12" hidden="false" customHeight="true" outlineLevel="0" collapsed="false">
      <c r="A108" s="86" t="n">
        <v>36654</v>
      </c>
      <c r="B108" s="180" t="n">
        <v>14824.9058014386</v>
      </c>
      <c r="C108" s="180" t="n">
        <v>1934.97447120772</v>
      </c>
      <c r="D108" s="178" t="n">
        <v>12889.9313302309</v>
      </c>
      <c r="F108" s="172" t="n">
        <f aca="false">D108-E108</f>
        <v>12889.9313302309</v>
      </c>
      <c r="H108" s="179"/>
      <c r="L108" s="175" t="n">
        <v>36654</v>
      </c>
      <c r="M108" s="176" t="s">
        <v>88</v>
      </c>
      <c r="N108" s="53" t="n">
        <v>0</v>
      </c>
      <c r="O108" s="0" t="str">
        <f aca="false">IF((N108)&gt;(D109*1000),"var exceeded"," ")</f>
        <v> </v>
      </c>
      <c r="P108" s="0" t="str">
        <f aca="false">IF(($N108)&gt;(F109*1000),"var exceeded"," ")</f>
        <v> </v>
      </c>
      <c r="T108" s="175" t="n">
        <v>36662</v>
      </c>
      <c r="U108" s="176" t="s">
        <v>88</v>
      </c>
      <c r="V108" s="53" t="n">
        <v>-21511107.9813226</v>
      </c>
      <c r="W108" s="53" t="n">
        <v>3962588.64040001</v>
      </c>
      <c r="Y108" s="151" t="str">
        <f aca="false">IF((V108)&gt;(W109),"var exceeded"," ")</f>
        <v> </v>
      </c>
      <c r="AG108" s="175" t="n">
        <v>36648</v>
      </c>
      <c r="AH108" s="176" t="s">
        <v>14</v>
      </c>
      <c r="AI108" s="177" t="n">
        <v>-33848374.060715</v>
      </c>
      <c r="AJ108" s="177" t="n">
        <v>15538103.0444031</v>
      </c>
    </row>
    <row r="109" customFormat="false" ht="12" hidden="false" customHeight="true" outlineLevel="0" collapsed="false">
      <c r="A109" s="86" t="n">
        <v>36655</v>
      </c>
      <c r="B109" s="180" t="n">
        <v>2069.73673682396</v>
      </c>
      <c r="C109" s="180" t="n">
        <v>1108.48463557815</v>
      </c>
      <c r="D109" s="178" t="n">
        <v>961.252101245815</v>
      </c>
      <c r="F109" s="172" t="n">
        <f aca="false">D109-E109</f>
        <v>961.252101245815</v>
      </c>
      <c r="H109" s="179"/>
      <c r="L109" s="175" t="n">
        <v>36655</v>
      </c>
      <c r="M109" s="176" t="s">
        <v>88</v>
      </c>
      <c r="N109" s="53" t="n">
        <v>0</v>
      </c>
      <c r="O109" s="0" t="str">
        <f aca="false">IF((N109)&gt;(D110*1000),"var exceeded"," ")</f>
        <v> </v>
      </c>
      <c r="P109" s="0" t="str">
        <f aca="false">IF(($N109)&gt;(F110*1000),"var exceeded"," ")</f>
        <v> </v>
      </c>
      <c r="T109" s="175" t="n">
        <v>36663</v>
      </c>
      <c r="U109" s="176" t="s">
        <v>88</v>
      </c>
      <c r="V109" s="53" t="n">
        <v>-28705038.7606785</v>
      </c>
      <c r="W109" s="53" t="n">
        <v>26622843.248</v>
      </c>
      <c r="Y109" s="151" t="str">
        <f aca="false">IF((V109)&gt;(W110),"var exceeded"," ")</f>
        <v> </v>
      </c>
      <c r="AG109" s="175" t="n">
        <v>36649</v>
      </c>
      <c r="AH109" s="176" t="s">
        <v>14</v>
      </c>
      <c r="AI109" s="177" t="n">
        <v>-30345155.7293137</v>
      </c>
      <c r="AJ109" s="177" t="n">
        <v>-31350532.4828539</v>
      </c>
    </row>
    <row r="110" customFormat="false" ht="12" hidden="false" customHeight="true" outlineLevel="0" collapsed="false">
      <c r="A110" s="86" t="n">
        <v>36656</v>
      </c>
      <c r="B110" s="180" t="n">
        <v>28506.8038508501</v>
      </c>
      <c r="C110" s="180" t="n">
        <v>8219.00652709319</v>
      </c>
      <c r="D110" s="178" t="n">
        <v>20287.7973237569</v>
      </c>
      <c r="F110" s="172" t="n">
        <f aca="false">D110-E110</f>
        <v>20287.7973237569</v>
      </c>
      <c r="H110" s="179"/>
      <c r="L110" s="175" t="n">
        <v>36656</v>
      </c>
      <c r="M110" s="176" t="s">
        <v>88</v>
      </c>
      <c r="N110" s="53" t="n">
        <v>0</v>
      </c>
      <c r="O110" s="0" t="str">
        <f aca="false">IF((N110)&gt;(D111*1000),"var exceeded"," ")</f>
        <v> </v>
      </c>
      <c r="P110" s="0" t="str">
        <f aca="false">IF(($N110)&gt;(F111*1000),"var exceeded"," ")</f>
        <v> </v>
      </c>
      <c r="T110" s="175" t="n">
        <v>36664</v>
      </c>
      <c r="U110" s="176" t="s">
        <v>88</v>
      </c>
      <c r="V110" s="53" t="n">
        <v>-30967849.1657472</v>
      </c>
      <c r="W110" s="53" t="n">
        <v>-10397344.955</v>
      </c>
      <c r="Y110" s="151" t="str">
        <f aca="false">IF((V110)&gt;(W111),"var exceeded"," ")</f>
        <v> </v>
      </c>
      <c r="AG110" s="175" t="n">
        <v>36650</v>
      </c>
      <c r="AH110" s="176" t="s">
        <v>14</v>
      </c>
      <c r="AI110" s="177" t="n">
        <v>-24054825.5119412</v>
      </c>
      <c r="AJ110" s="177" t="n">
        <v>-492795.095490731</v>
      </c>
    </row>
    <row r="111" customFormat="false" ht="12" hidden="false" customHeight="true" outlineLevel="0" collapsed="false">
      <c r="A111" s="86" t="n">
        <v>36657</v>
      </c>
      <c r="B111" s="180" t="n">
        <v>15041.6131129498</v>
      </c>
      <c r="C111" s="180" t="n">
        <v>515.049859492193</v>
      </c>
      <c r="D111" s="178" t="n">
        <v>14526.5632534576</v>
      </c>
      <c r="F111" s="172" t="n">
        <f aca="false">D111-E111</f>
        <v>14526.5632534576</v>
      </c>
      <c r="H111" s="179"/>
      <c r="L111" s="175" t="n">
        <v>36657</v>
      </c>
      <c r="M111" s="176" t="s">
        <v>88</v>
      </c>
      <c r="N111" s="53" t="n">
        <v>0</v>
      </c>
      <c r="O111" s="0" t="str">
        <f aca="false">IF((N111)&gt;(D112*1000),"var exceeded"," ")</f>
        <v> </v>
      </c>
      <c r="P111" s="0" t="str">
        <f aca="false">IF(($N111)&gt;(F112*1000),"var exceeded"," ")</f>
        <v> </v>
      </c>
      <c r="T111" s="175" t="n">
        <v>36668</v>
      </c>
      <c r="U111" s="176" t="s">
        <v>88</v>
      </c>
      <c r="V111" s="53" t="n">
        <v>-52328303.8842816</v>
      </c>
      <c r="W111" s="53" t="n">
        <v>-6594136.3538</v>
      </c>
      <c r="Y111" s="151" t="str">
        <f aca="false">IF((V111)&gt;(W112),"var exceeded"," ")</f>
        <v> </v>
      </c>
      <c r="AG111" s="175" t="n">
        <v>36651</v>
      </c>
      <c r="AH111" s="176" t="s">
        <v>14</v>
      </c>
      <c r="AI111" s="177" t="n">
        <v>-23731287.9266784</v>
      </c>
      <c r="AJ111" s="177" t="n">
        <v>-3226916.18177259</v>
      </c>
    </row>
    <row r="112" customFormat="false" ht="12" hidden="false" customHeight="true" outlineLevel="0" collapsed="false">
      <c r="A112" s="86" t="n">
        <v>36658</v>
      </c>
      <c r="B112" s="180" t="n">
        <v>1434.34526464126</v>
      </c>
      <c r="C112" s="180" t="n">
        <v>-90.1428452167943</v>
      </c>
      <c r="D112" s="178" t="n">
        <v>1524.48810985806</v>
      </c>
      <c r="F112" s="172" t="n">
        <f aca="false">D112-E112</f>
        <v>1524.48810985806</v>
      </c>
      <c r="H112" s="179"/>
      <c r="L112" s="175" t="n">
        <v>36658</v>
      </c>
      <c r="M112" s="176" t="s">
        <v>88</v>
      </c>
      <c r="N112" s="53" t="n">
        <v>-15637507.8869244</v>
      </c>
      <c r="O112" s="0" t="str">
        <f aca="false">IF((N112)&gt;(D113*1000),"var exceeded"," ")</f>
        <v> </v>
      </c>
      <c r="P112" s="0" t="str">
        <f aca="false">IF(($N112)&gt;(F113*1000),"var exceeded"," ")</f>
        <v> </v>
      </c>
      <c r="T112" s="175" t="n">
        <v>36669</v>
      </c>
      <c r="U112" s="176" t="s">
        <v>88</v>
      </c>
      <c r="V112" s="53" t="n">
        <v>-48952571.5897013</v>
      </c>
      <c r="W112" s="53" t="n">
        <v>8349817.8541</v>
      </c>
      <c r="Y112" s="151" t="str">
        <f aca="false">IF((V112)&gt;(W113),"var exceeded"," ")</f>
        <v> </v>
      </c>
      <c r="AG112" s="175" t="n">
        <v>36652</v>
      </c>
      <c r="AH112" s="176" t="s">
        <v>14</v>
      </c>
      <c r="AI112" s="177" t="n">
        <v>0</v>
      </c>
      <c r="AJ112" s="177" t="n">
        <v>0</v>
      </c>
    </row>
    <row r="113" customFormat="false" ht="12" hidden="false" customHeight="true" outlineLevel="0" collapsed="false">
      <c r="A113" s="86" t="n">
        <v>36661</v>
      </c>
      <c r="B113" s="180" t="n">
        <v>1903.23617360494</v>
      </c>
      <c r="C113" s="180" t="n">
        <v>394.679273988112</v>
      </c>
      <c r="D113" s="178" t="n">
        <v>1508.55689961683</v>
      </c>
      <c r="F113" s="172" t="n">
        <f aca="false">D113-E113</f>
        <v>1508.55689961683</v>
      </c>
      <c r="H113" s="179"/>
      <c r="L113" s="175" t="n">
        <v>36661</v>
      </c>
      <c r="M113" s="176" t="s">
        <v>88</v>
      </c>
      <c r="N113" s="53" t="n">
        <v>-15947223.8435606</v>
      </c>
      <c r="O113" s="0" t="str">
        <f aca="false">IF((N113)&gt;(D114*1000),"var exceeded"," ")</f>
        <v> </v>
      </c>
      <c r="P113" s="0" t="str">
        <f aca="false">IF(($N113)&gt;(F114*1000),"var exceeded"," ")</f>
        <v> </v>
      </c>
      <c r="T113" s="175" t="n">
        <v>36670</v>
      </c>
      <c r="U113" s="176" t="s">
        <v>88</v>
      </c>
      <c r="V113" s="53" t="n">
        <v>-38242455.7536185</v>
      </c>
      <c r="W113" s="53" t="n">
        <v>58492368.6671</v>
      </c>
      <c r="Y113" s="151" t="str">
        <f aca="false">IF((V113)&gt;(W114),"var exceeded"," ")</f>
        <v> </v>
      </c>
      <c r="AG113" s="175" t="n">
        <v>36654</v>
      </c>
      <c r="AH113" s="176" t="s">
        <v>14</v>
      </c>
      <c r="AI113" s="177" t="n">
        <v>0</v>
      </c>
      <c r="AJ113" s="177" t="n">
        <v>0</v>
      </c>
    </row>
    <row r="114" customFormat="false" ht="12" hidden="false" customHeight="true" outlineLevel="0" collapsed="false">
      <c r="A114" s="86" t="n">
        <v>36662</v>
      </c>
      <c r="B114" s="180" t="n">
        <v>5095.38003128581</v>
      </c>
      <c r="C114" s="180" t="n">
        <v>289.142434094889</v>
      </c>
      <c r="D114" s="178" t="n">
        <v>4806.23759719092</v>
      </c>
      <c r="F114" s="172" t="n">
        <f aca="false">D114-E114</f>
        <v>4806.23759719092</v>
      </c>
      <c r="H114" s="179"/>
      <c r="L114" s="175" t="n">
        <v>36662</v>
      </c>
      <c r="M114" s="176" t="s">
        <v>88</v>
      </c>
      <c r="N114" s="53" t="n">
        <v>-21511107.9813226</v>
      </c>
      <c r="O114" s="0" t="str">
        <f aca="false">IF((N114)&gt;(D115*1000),"var exceeded"," ")</f>
        <v> </v>
      </c>
      <c r="P114" s="0" t="str">
        <f aca="false">IF(($N114)&gt;(F115*1000),"var exceeded"," ")</f>
        <v> </v>
      </c>
      <c r="T114" s="175" t="n">
        <v>36671</v>
      </c>
      <c r="U114" s="176" t="s">
        <v>88</v>
      </c>
      <c r="V114" s="53" t="n">
        <v>-37632609.1616228</v>
      </c>
      <c r="W114" s="53" t="n">
        <v>23204375.2292</v>
      </c>
      <c r="Y114" s="151" t="str">
        <f aca="false">IF((V114)&gt;(W115),"var exceeded"," ")</f>
        <v> </v>
      </c>
      <c r="AG114" s="175" t="n">
        <v>36655</v>
      </c>
      <c r="AH114" s="176" t="s">
        <v>14</v>
      </c>
      <c r="AI114" s="177" t="n">
        <v>0</v>
      </c>
      <c r="AJ114" s="177" t="n">
        <v>0</v>
      </c>
    </row>
    <row r="115" customFormat="false" ht="12" hidden="false" customHeight="true" outlineLevel="0" collapsed="false">
      <c r="A115" s="86" t="n">
        <v>36663</v>
      </c>
      <c r="B115" s="180" t="n">
        <v>39772.6437508562</v>
      </c>
      <c r="C115" s="180" t="n">
        <v>6148.50849138548</v>
      </c>
      <c r="D115" s="178" t="n">
        <v>33624.1352594707</v>
      </c>
      <c r="F115" s="172" t="n">
        <f aca="false">D115-E115</f>
        <v>33624.1352594707</v>
      </c>
      <c r="H115" s="179"/>
      <c r="L115" s="175" t="n">
        <v>36663</v>
      </c>
      <c r="M115" s="176" t="s">
        <v>88</v>
      </c>
      <c r="N115" s="53" t="n">
        <v>-28705038.7606785</v>
      </c>
      <c r="O115" s="0" t="str">
        <f aca="false">IF((N115)&gt;(D116*1000),"var exceeded"," ")</f>
        <v> </v>
      </c>
      <c r="P115" s="0" t="str">
        <f aca="false">IF(($N115)&gt;(F116*1000),"var exceeded"," ")</f>
        <v> </v>
      </c>
      <c r="T115" s="175" t="n">
        <v>36672</v>
      </c>
      <c r="U115" s="176" t="s">
        <v>88</v>
      </c>
      <c r="V115" s="53" t="n">
        <v>-48086063.0925301</v>
      </c>
      <c r="W115" s="53" t="n">
        <v>6485843.0783</v>
      </c>
      <c r="Y115" s="151" t="str">
        <f aca="false">IF((V115)&gt;(W116),"var exceeded"," ")</f>
        <v> </v>
      </c>
      <c r="AG115" s="175" t="n">
        <v>36656</v>
      </c>
      <c r="AH115" s="176" t="s">
        <v>14</v>
      </c>
      <c r="AI115" s="177" t="n">
        <v>0</v>
      </c>
      <c r="AJ115" s="177" t="n">
        <v>0</v>
      </c>
    </row>
    <row r="116" customFormat="false" ht="12" hidden="false" customHeight="true" outlineLevel="0" collapsed="false">
      <c r="A116" s="86" t="n">
        <v>36664</v>
      </c>
      <c r="B116" s="180" t="n">
        <v>-4692.72211451917</v>
      </c>
      <c r="C116" s="180" t="n">
        <v>4605.53345043389</v>
      </c>
      <c r="D116" s="178" t="n">
        <v>-9298.25556495306</v>
      </c>
      <c r="F116" s="172" t="n">
        <f aca="false">D116-E116</f>
        <v>-9298.25556495306</v>
      </c>
      <c r="H116" s="179"/>
      <c r="L116" s="175" t="n">
        <v>36664</v>
      </c>
      <c r="M116" s="176" t="s">
        <v>88</v>
      </c>
      <c r="N116" s="53" t="n">
        <v>-30967849.1657472</v>
      </c>
      <c r="O116" s="0" t="str">
        <f aca="false">IF((N116)&gt;(D117*1000),"var exceeded"," ")</f>
        <v> </v>
      </c>
      <c r="P116" s="0" t="str">
        <f aca="false">IF(($N116)&gt;(F117*1000),"var exceeded"," ")</f>
        <v> </v>
      </c>
      <c r="T116" s="175" t="n">
        <v>36676</v>
      </c>
      <c r="U116" s="176" t="s">
        <v>88</v>
      </c>
      <c r="V116" s="53" t="n">
        <v>-29439969.3427403</v>
      </c>
      <c r="W116" s="53" t="n">
        <v>4162954.3878</v>
      </c>
      <c r="Y116" s="151" t="str">
        <f aca="false">IF((V116)&gt;(W117),"var exceeded"," ")</f>
        <v> </v>
      </c>
      <c r="AG116" s="175" t="n">
        <v>36657</v>
      </c>
      <c r="AH116" s="176" t="s">
        <v>14</v>
      </c>
      <c r="AI116" s="177" t="n">
        <v>0</v>
      </c>
      <c r="AJ116" s="177" t="n">
        <v>0</v>
      </c>
    </row>
    <row r="117" customFormat="false" ht="12" hidden="false" customHeight="true" outlineLevel="0" collapsed="false">
      <c r="A117" s="86" t="n">
        <v>36665</v>
      </c>
      <c r="B117" s="180" t="n">
        <v>16078.1578296956</v>
      </c>
      <c r="C117" s="180" t="n">
        <v>1505.72195718747</v>
      </c>
      <c r="D117" s="178" t="n">
        <v>14572.4358725081</v>
      </c>
      <c r="F117" s="172" t="n">
        <f aca="false">D117-E117</f>
        <v>14572.4358725081</v>
      </c>
      <c r="H117" s="179"/>
      <c r="L117" s="175" t="n">
        <v>36665</v>
      </c>
      <c r="M117" s="176" t="s">
        <v>88</v>
      </c>
      <c r="N117" s="53" t="n">
        <v>-320205959.411576</v>
      </c>
      <c r="O117" s="0" t="str">
        <f aca="false">IF((N117)&gt;(D118*1000),"var exceeded"," ")</f>
        <v> </v>
      </c>
      <c r="P117" s="0" t="str">
        <f aca="false">IF(($N117)&gt;(F118*1000),"var exceeded"," ")</f>
        <v> </v>
      </c>
      <c r="T117" s="175" t="n">
        <v>36677</v>
      </c>
      <c r="U117" s="176" t="s">
        <v>88</v>
      </c>
      <c r="V117" s="53" t="n">
        <v>-31207224.5450681</v>
      </c>
      <c r="W117" s="53" t="n">
        <v>-7793264.6526</v>
      </c>
      <c r="Y117" s="151" t="str">
        <f aca="false">IF((V117)&gt;(W118),"var exceeded"," ")</f>
        <v> </v>
      </c>
      <c r="AG117" s="175" t="n">
        <v>36658</v>
      </c>
      <c r="AH117" s="176" t="s">
        <v>14</v>
      </c>
      <c r="AI117" s="177" t="n">
        <v>-25087806.9105639</v>
      </c>
      <c r="AJ117" s="177" t="n">
        <v>1.08122748945517E+098</v>
      </c>
    </row>
    <row r="118" customFormat="false" ht="12" hidden="false" customHeight="true" outlineLevel="0" collapsed="false">
      <c r="A118" s="86" t="n">
        <v>36668</v>
      </c>
      <c r="B118" s="180" t="n">
        <v>-15247.0618027748</v>
      </c>
      <c r="C118" s="180" t="n">
        <v>-6463.15033364004</v>
      </c>
      <c r="D118" s="178" t="n">
        <v>-8783.91146913472</v>
      </c>
      <c r="F118" s="172" t="n">
        <f aca="false">D118-E118</f>
        <v>-8783.91146913472</v>
      </c>
      <c r="H118" s="179"/>
      <c r="L118" s="175" t="n">
        <v>36668</v>
      </c>
      <c r="M118" s="176" t="s">
        <v>88</v>
      </c>
      <c r="N118" s="53" t="n">
        <v>-52328303.8842816</v>
      </c>
      <c r="O118" s="0" t="str">
        <f aca="false">IF((N118)&gt;(D119*1000),"var exceeded"," ")</f>
        <v> </v>
      </c>
      <c r="P118" s="0" t="str">
        <f aca="false">IF(($N118)&gt;(F119*1000),"var exceeded"," ")</f>
        <v> </v>
      </c>
      <c r="T118" s="175" t="n">
        <v>36690</v>
      </c>
      <c r="U118" s="176" t="s">
        <v>88</v>
      </c>
      <c r="V118" s="53" t="n">
        <v>-39987725.7968153</v>
      </c>
      <c r="W118" s="53" t="n">
        <v>98172617.8016</v>
      </c>
      <c r="Y118" s="151" t="str">
        <f aca="false">IF((V118)&gt;(W119),"var exceeded"," ")</f>
        <v> </v>
      </c>
      <c r="AG118" s="175" t="n">
        <v>36661</v>
      </c>
      <c r="AH118" s="176" t="s">
        <v>14</v>
      </c>
      <c r="AI118" s="177" t="n">
        <v>-23388911.5441092</v>
      </c>
      <c r="AJ118" s="177" t="n">
        <v>10526727.2137289</v>
      </c>
    </row>
    <row r="119" customFormat="false" ht="12" hidden="false" customHeight="true" outlineLevel="0" collapsed="false">
      <c r="A119" s="86" t="n">
        <v>36669</v>
      </c>
      <c r="B119" s="180" t="n">
        <v>8704.05784402396</v>
      </c>
      <c r="C119" s="180" t="n">
        <v>308.94641417287</v>
      </c>
      <c r="D119" s="178" t="n">
        <v>8395.11142985109</v>
      </c>
      <c r="F119" s="172" t="n">
        <f aca="false">D119-E119</f>
        <v>8395.11142985109</v>
      </c>
      <c r="H119" s="179"/>
      <c r="L119" s="175" t="n">
        <v>36669</v>
      </c>
      <c r="M119" s="176" t="s">
        <v>88</v>
      </c>
      <c r="N119" s="53" t="n">
        <v>-48952571.5897013</v>
      </c>
      <c r="O119" s="0" t="str">
        <f aca="false">IF((N119)&gt;(D120*1000),"var exceeded"," ")</f>
        <v> </v>
      </c>
      <c r="P119" s="0" t="str">
        <f aca="false">IF(($N119)&gt;(F120*1000),"var exceeded"," ")</f>
        <v> </v>
      </c>
      <c r="T119" s="175" t="n">
        <v>36691</v>
      </c>
      <c r="U119" s="176" t="s">
        <v>88</v>
      </c>
      <c r="V119" s="53" t="n">
        <v>-34460612.22428</v>
      </c>
      <c r="W119" s="53" t="n">
        <v>22500663.1369</v>
      </c>
      <c r="Y119" s="151" t="str">
        <f aca="false">IF((V119)&gt;(W120),"var exceeded"," ")</f>
        <v> </v>
      </c>
      <c r="AG119" s="175" t="n">
        <v>36662</v>
      </c>
      <c r="AH119" s="176" t="s">
        <v>14</v>
      </c>
      <c r="AI119" s="177" t="n">
        <v>-27009815.2722026</v>
      </c>
      <c r="AJ119" s="177" t="n">
        <v>18623234.3653633</v>
      </c>
    </row>
    <row r="120" customFormat="false" ht="12" hidden="false" customHeight="true" outlineLevel="0" collapsed="false">
      <c r="A120" s="86" t="n">
        <v>36670</v>
      </c>
      <c r="B120" s="180" t="n">
        <v>54989.4843918332</v>
      </c>
      <c r="C120" s="180" t="n">
        <v>-3817.91676543767</v>
      </c>
      <c r="D120" s="178" t="n">
        <v>58807.4011572709</v>
      </c>
      <c r="F120" s="172" t="n">
        <f aca="false">D120-E120</f>
        <v>58807.4011572709</v>
      </c>
      <c r="H120" s="179"/>
      <c r="L120" s="175" t="n">
        <v>36670</v>
      </c>
      <c r="M120" s="176" t="s">
        <v>88</v>
      </c>
      <c r="N120" s="53" t="n">
        <v>-38242455.7536185</v>
      </c>
      <c r="O120" s="0" t="str">
        <f aca="false">IF((N120)&gt;(D121*1000),"var exceeded"," ")</f>
        <v> </v>
      </c>
      <c r="P120" s="0" t="str">
        <f aca="false">IF(($N120)&gt;(F121*1000),"var exceeded"," ")</f>
        <v> </v>
      </c>
      <c r="T120" s="175" t="n">
        <v>36693</v>
      </c>
      <c r="U120" s="176" t="s">
        <v>88</v>
      </c>
      <c r="V120" s="53" t="n">
        <v>-38808621.3837637</v>
      </c>
      <c r="W120" s="53" t="n">
        <v>87451505.5755</v>
      </c>
      <c r="Y120" s="151" t="str">
        <f aca="false">IF((V120)&gt;(W121),"var exceeded"," ")</f>
        <v> </v>
      </c>
      <c r="Z120" s="183" t="n">
        <v>36665</v>
      </c>
      <c r="AA120" s="176" t="s">
        <v>88</v>
      </c>
      <c r="AB120" s="53" t="n">
        <v>-320205959.411576</v>
      </c>
      <c r="AC120" s="53" t="n">
        <v>12754637.5266</v>
      </c>
      <c r="AG120" s="175" t="n">
        <v>36663</v>
      </c>
      <c r="AH120" s="176" t="s">
        <v>14</v>
      </c>
      <c r="AI120" s="177" t="n">
        <v>-31857282.7650078</v>
      </c>
      <c r="AJ120" s="177" t="n">
        <v>37585031.9954808</v>
      </c>
    </row>
    <row r="121" customFormat="false" ht="12" hidden="false" customHeight="true" outlineLevel="0" collapsed="false">
      <c r="A121" s="86" t="n">
        <v>36671</v>
      </c>
      <c r="B121" s="180" t="n">
        <v>33113</v>
      </c>
      <c r="C121" s="180" t="n">
        <v>9979</v>
      </c>
      <c r="D121" s="178" t="n">
        <v>23134</v>
      </c>
      <c r="F121" s="172" t="n">
        <f aca="false">D121-E121</f>
        <v>23134</v>
      </c>
      <c r="H121" s="179"/>
      <c r="L121" s="175" t="n">
        <v>36671</v>
      </c>
      <c r="M121" s="176" t="s">
        <v>88</v>
      </c>
      <c r="N121" s="53" t="n">
        <v>-37632609.1616228</v>
      </c>
      <c r="O121" s="0" t="str">
        <f aca="false">IF((N121)&gt;(D122*1000),"var exceeded"," ")</f>
        <v> </v>
      </c>
      <c r="P121" s="0" t="str">
        <f aca="false">IF(($N121)&gt;(F122*1000),"var exceeded"," ")</f>
        <v> </v>
      </c>
      <c r="T121" s="175" t="n">
        <v>36697</v>
      </c>
      <c r="U121" s="176" t="s">
        <v>88</v>
      </c>
      <c r="V121" s="53" t="n">
        <v>-21034014.2748509</v>
      </c>
      <c r="W121" s="53" t="n">
        <v>94762988.8049</v>
      </c>
      <c r="Y121" s="151" t="str">
        <f aca="false">IF((V121)&gt;(W122),"var exceeded"," ")</f>
        <v> </v>
      </c>
      <c r="AG121" s="175" t="n">
        <v>36664</v>
      </c>
      <c r="AH121" s="176" t="s">
        <v>14</v>
      </c>
      <c r="AI121" s="177" t="n">
        <v>-33617097.5290712</v>
      </c>
      <c r="AJ121" s="177" t="n">
        <v>5203051.14879288</v>
      </c>
    </row>
    <row r="122" customFormat="false" ht="12" hidden="false" customHeight="true" outlineLevel="0" collapsed="false">
      <c r="A122" s="86" t="n">
        <v>36672</v>
      </c>
      <c r="B122" s="180" t="n">
        <v>17582.1493015868</v>
      </c>
      <c r="C122" s="180" t="n">
        <v>6856.35323818754</v>
      </c>
      <c r="D122" s="178" t="n">
        <v>10725.7960633992</v>
      </c>
      <c r="F122" s="172" t="n">
        <f aca="false">D122-E122</f>
        <v>10725.7960633992</v>
      </c>
      <c r="H122" s="179"/>
      <c r="L122" s="175" t="n">
        <v>36672</v>
      </c>
      <c r="M122" s="176" t="s">
        <v>88</v>
      </c>
      <c r="N122" s="53" t="n">
        <v>-48086063.0925301</v>
      </c>
      <c r="O122" s="0" t="str">
        <f aca="false">IF((N122)&gt;(D123*1000),"var exceeded"," ")</f>
        <v> </v>
      </c>
      <c r="P122" s="0" t="str">
        <f aca="false">IF(($N122)&gt;(F123*1000),"var exceeded"," ")</f>
        <v> </v>
      </c>
      <c r="T122" s="175" t="n">
        <v>36698</v>
      </c>
      <c r="U122" s="176" t="s">
        <v>88</v>
      </c>
      <c r="V122" s="53" t="n">
        <v>-21486704.4352173</v>
      </c>
      <c r="W122" s="53" t="n">
        <v>75957200.3576</v>
      </c>
      <c r="Y122" s="151" t="str">
        <f aca="false">IF((V122)&gt;(W123),"var exceeded"," ")</f>
        <v>var exceeded</v>
      </c>
      <c r="Z122" s="183" t="n">
        <v>36678</v>
      </c>
      <c r="AA122" s="176" t="s">
        <v>88</v>
      </c>
      <c r="AB122" s="53" t="n">
        <v>-34939573.1786577</v>
      </c>
      <c r="AC122" s="53" t="n">
        <v>-817990719.3471</v>
      </c>
      <c r="AG122" s="175" t="n">
        <v>36665</v>
      </c>
      <c r="AH122" s="176" t="s">
        <v>14</v>
      </c>
      <c r="AI122" s="177" t="n">
        <v>-36679530.8005536</v>
      </c>
      <c r="AJ122" s="177" t="n">
        <v>5526587.01262081</v>
      </c>
    </row>
    <row r="123" customFormat="false" ht="12" hidden="false" customHeight="true" outlineLevel="0" collapsed="false">
      <c r="A123" s="86" t="n">
        <v>36676</v>
      </c>
      <c r="B123" s="180" t="n">
        <v>9762.49795801048</v>
      </c>
      <c r="C123" s="180" t="n">
        <v>-621.634429251563</v>
      </c>
      <c r="D123" s="178" t="n">
        <v>10384.132387262</v>
      </c>
      <c r="F123" s="172" t="n">
        <f aca="false">D123-E123</f>
        <v>10384.132387262</v>
      </c>
      <c r="H123" s="179"/>
      <c r="L123" s="175" t="n">
        <v>36676</v>
      </c>
      <c r="M123" s="176" t="s">
        <v>88</v>
      </c>
      <c r="N123" s="53" t="n">
        <v>-29439969.3427403</v>
      </c>
      <c r="O123" s="0" t="str">
        <f aca="false">IF((N123)&gt;(D124*1000),"var exceeded"," ")</f>
        <v> </v>
      </c>
      <c r="P123" s="0" t="str">
        <f aca="false">IF(($N123)&gt;(F124*1000),"var exceeded"," ")</f>
        <v> </v>
      </c>
      <c r="T123" s="175" t="n">
        <v>36699</v>
      </c>
      <c r="U123" s="176" t="s">
        <v>88</v>
      </c>
      <c r="V123" s="53" t="n">
        <v>-39878623.1461849</v>
      </c>
      <c r="W123" s="53" t="n">
        <v>-70044201.6562</v>
      </c>
      <c r="Y123" s="151" t="str">
        <f aca="false">IF((V123)&gt;(W124),"var exceeded"," ")</f>
        <v> </v>
      </c>
      <c r="Z123" s="183" t="n">
        <v>36679</v>
      </c>
      <c r="AA123" s="176" t="s">
        <v>88</v>
      </c>
      <c r="AB123" s="53" t="n">
        <v>-32132841.8912531</v>
      </c>
      <c r="AC123" s="53" t="n">
        <v>184723889.4016</v>
      </c>
      <c r="AG123" s="175" t="n">
        <v>36668</v>
      </c>
      <c r="AH123" s="176" t="s">
        <v>14</v>
      </c>
      <c r="AI123" s="177" t="n">
        <v>-43514680.8990041</v>
      </c>
      <c r="AJ123" s="177" t="n">
        <v>23594260.0484961</v>
      </c>
    </row>
    <row r="124" customFormat="false" ht="12" hidden="false" customHeight="true" outlineLevel="0" collapsed="false">
      <c r="A124" s="86" t="n">
        <v>36677</v>
      </c>
      <c r="B124" s="180" t="n">
        <v>-1017.08720775483</v>
      </c>
      <c r="C124" s="180" t="n">
        <v>7072.00817593322</v>
      </c>
      <c r="D124" s="178" t="n">
        <v>-8089.09538368805</v>
      </c>
      <c r="F124" s="172" t="n">
        <f aca="false">D124-E124</f>
        <v>-8089.09538368805</v>
      </c>
      <c r="H124" s="179"/>
      <c r="L124" s="175" t="n">
        <v>36677</v>
      </c>
      <c r="M124" s="176" t="s">
        <v>88</v>
      </c>
      <c r="N124" s="53" t="n">
        <v>-31207224.5450681</v>
      </c>
      <c r="O124" s="0" t="str">
        <f aca="false">IF((N124)&gt;(D125*1000),"var exceeded"," ")</f>
        <v> </v>
      </c>
      <c r="P124" s="0" t="str">
        <f aca="false">IF(($N124)&gt;(F125*1000),"var exceeded"," ")</f>
        <v> </v>
      </c>
      <c r="T124" s="175" t="n">
        <v>36700</v>
      </c>
      <c r="U124" s="176" t="s">
        <v>88</v>
      </c>
      <c r="V124" s="53" t="n">
        <v>-42348344.2777494</v>
      </c>
      <c r="W124" s="53" t="n">
        <v>19484045.1184</v>
      </c>
      <c r="Y124" s="151" t="str">
        <f aca="false">IF((V124)&gt;(W125),"var exceeded"," ")</f>
        <v> </v>
      </c>
      <c r="Z124" s="183" t="n">
        <v>36682</v>
      </c>
      <c r="AA124" s="176" t="s">
        <v>88</v>
      </c>
      <c r="AB124" s="53" t="n">
        <v>-44129711.1820792</v>
      </c>
      <c r="AC124" s="53" t="n">
        <v>337507859.808</v>
      </c>
      <c r="AG124" s="175" t="n">
        <v>36669</v>
      </c>
      <c r="AH124" s="176" t="s">
        <v>14</v>
      </c>
      <c r="AI124" s="177" t="n">
        <v>-49134500.6731536</v>
      </c>
      <c r="AJ124" s="177" t="n">
        <v>-12193149.4273003</v>
      </c>
    </row>
    <row r="125" customFormat="false" ht="12" hidden="false" customHeight="true" outlineLevel="0" collapsed="false">
      <c r="A125" s="86" t="n">
        <v>36678</v>
      </c>
      <c r="B125" s="180" t="n">
        <v>-32420</v>
      </c>
      <c r="C125" s="180" t="n">
        <v>-15347.0436405668</v>
      </c>
      <c r="D125" s="178" t="n">
        <v>-17072.9563594332</v>
      </c>
      <c r="F125" s="172" t="n">
        <f aca="false">D125-E125</f>
        <v>-17072.9563594332</v>
      </c>
      <c r="H125" s="179"/>
      <c r="L125" s="175" t="n">
        <v>36678</v>
      </c>
      <c r="M125" s="176" t="s">
        <v>88</v>
      </c>
      <c r="N125" s="53" t="n">
        <v>-34939573.1786577</v>
      </c>
      <c r="O125" s="0" t="str">
        <f aca="false">IF((N125)&gt;(D126*1000),"var exceeded"," ")</f>
        <v> </v>
      </c>
      <c r="P125" s="0" t="str">
        <f aca="false">IF(($N125)&gt;(F126*1000),"var exceeded"," ")</f>
        <v> </v>
      </c>
      <c r="T125" s="175" t="n">
        <v>36703</v>
      </c>
      <c r="U125" s="176" t="s">
        <v>88</v>
      </c>
      <c r="V125" s="53" t="n">
        <v>-28525830.7079097</v>
      </c>
      <c r="W125" s="53" t="n">
        <v>10030494.4278</v>
      </c>
      <c r="Y125" s="151" t="str">
        <f aca="false">IF((V125)&gt;(W126),"var exceeded"," ")</f>
        <v> </v>
      </c>
      <c r="Z125" s="183" t="n">
        <v>36683</v>
      </c>
      <c r="AA125" s="176" t="s">
        <v>88</v>
      </c>
      <c r="AB125" s="53" t="n">
        <v>-51928290.5548673</v>
      </c>
      <c r="AC125" s="53" t="n">
        <v>-62228277.4508</v>
      </c>
      <c r="AG125" s="175" t="n">
        <v>36670</v>
      </c>
      <c r="AH125" s="176" t="s">
        <v>14</v>
      </c>
      <c r="AI125" s="177" t="n">
        <v>-40264654.3490479</v>
      </c>
      <c r="AJ125" s="177" t="n">
        <v>50162116.612135</v>
      </c>
    </row>
    <row r="126" customFormat="false" ht="12" hidden="false" customHeight="true" outlineLevel="0" collapsed="false">
      <c r="A126" s="86" t="n">
        <v>36679</v>
      </c>
      <c r="B126" s="180" t="n">
        <v>-3400.6868518435</v>
      </c>
      <c r="C126" s="180" t="n">
        <v>1947.02075389599</v>
      </c>
      <c r="D126" s="178" t="n">
        <v>-5347.70760573949</v>
      </c>
      <c r="F126" s="172" t="n">
        <f aca="false">D126-E126</f>
        <v>-5347.70760573949</v>
      </c>
      <c r="H126" s="179"/>
      <c r="L126" s="175" t="n">
        <v>36679</v>
      </c>
      <c r="M126" s="176" t="s">
        <v>88</v>
      </c>
      <c r="N126" s="53" t="n">
        <v>-32132841.8912531</v>
      </c>
      <c r="O126" s="0" t="str">
        <f aca="false">IF((N126)&gt;(D127*1000),"var exceeded"," ")</f>
        <v> </v>
      </c>
      <c r="P126" s="0" t="str">
        <f aca="false">IF(($N126)&gt;(F127*1000),"var exceeded"," ")</f>
        <v> </v>
      </c>
      <c r="T126" s="175" t="n">
        <v>36704</v>
      </c>
      <c r="U126" s="176" t="s">
        <v>88</v>
      </c>
      <c r="V126" s="53" t="n">
        <v>-38978561.4144881</v>
      </c>
      <c r="W126" s="53" t="n">
        <v>2652627.5505</v>
      </c>
      <c r="Y126" s="151" t="str">
        <f aca="false">IF((V126)&gt;(W127),"var exceeded"," ")</f>
        <v> </v>
      </c>
      <c r="Z126" s="183" t="n">
        <v>36684</v>
      </c>
      <c r="AA126" s="176" t="s">
        <v>88</v>
      </c>
      <c r="AB126" s="53" t="n">
        <v>-36157730.1904974</v>
      </c>
      <c r="AC126" s="53" t="n">
        <v>-133307136.5602</v>
      </c>
      <c r="AG126" s="175" t="n">
        <v>36671</v>
      </c>
      <c r="AH126" s="176" t="s">
        <v>14</v>
      </c>
      <c r="AI126" s="177" t="n">
        <v>-42483769.1757555</v>
      </c>
      <c r="AJ126" s="177" t="n">
        <v>53286704.456318</v>
      </c>
    </row>
    <row r="127" customFormat="false" ht="12" hidden="false" customHeight="true" outlineLevel="0" collapsed="false">
      <c r="A127" s="86" t="n">
        <v>36682</v>
      </c>
      <c r="B127" s="180" t="n">
        <v>50684.3692833507</v>
      </c>
      <c r="C127" s="180" t="n">
        <v>-3301.80113634069</v>
      </c>
      <c r="D127" s="178" t="n">
        <v>53986.1704196914</v>
      </c>
      <c r="F127" s="172" t="n">
        <f aca="false">D127-E127</f>
        <v>53986.1704196914</v>
      </c>
      <c r="H127" s="179"/>
      <c r="L127" s="175" t="n">
        <v>36682</v>
      </c>
      <c r="M127" s="176" t="s">
        <v>88</v>
      </c>
      <c r="N127" s="53" t="n">
        <v>-44129711.1820792</v>
      </c>
      <c r="O127" s="0" t="str">
        <f aca="false">IF((N127)&gt;(D128*1000),"var exceeded"," ")</f>
        <v> </v>
      </c>
      <c r="P127" s="0" t="str">
        <f aca="false">IF(($N127)&gt;(F128*1000),"var exceeded"," ")</f>
        <v> </v>
      </c>
      <c r="T127" s="175" t="n">
        <v>36705</v>
      </c>
      <c r="U127" s="176" t="s">
        <v>88</v>
      </c>
      <c r="V127" s="53" t="n">
        <v>-38841183.243756</v>
      </c>
      <c r="W127" s="53" t="n">
        <v>-667557.139021856</v>
      </c>
      <c r="Y127" s="151" t="str">
        <f aca="false">IF((V127)&gt;(W128),"var exceeded"," ")</f>
        <v> </v>
      </c>
      <c r="Z127" s="183" t="n">
        <v>36685</v>
      </c>
      <c r="AA127" s="176" t="s">
        <v>88</v>
      </c>
      <c r="AB127" s="53" t="n">
        <v>-37169548.9066132</v>
      </c>
      <c r="AC127" s="53" t="n">
        <v>-190602918.4178</v>
      </c>
      <c r="AG127" s="175" t="n">
        <v>36672</v>
      </c>
      <c r="AH127" s="176" t="s">
        <v>14</v>
      </c>
      <c r="AI127" s="177" t="n">
        <v>-52440148.4494353</v>
      </c>
      <c r="AJ127" s="177" t="n">
        <v>15860186.3759899</v>
      </c>
    </row>
    <row r="128" customFormat="false" ht="12" hidden="false" customHeight="true" outlineLevel="0" collapsed="false">
      <c r="A128" s="86" t="n">
        <v>36683</v>
      </c>
      <c r="B128" s="180" t="n">
        <v>-14614.0976932339</v>
      </c>
      <c r="C128" s="180" t="n">
        <v>2686.41458387125</v>
      </c>
      <c r="D128" s="178" t="n">
        <v>-17300.5122771052</v>
      </c>
      <c r="F128" s="172" t="n">
        <f aca="false">D128-E128</f>
        <v>-17300.5122771052</v>
      </c>
      <c r="H128" s="179"/>
      <c r="L128" s="175" t="n">
        <v>36683</v>
      </c>
      <c r="M128" s="176" t="s">
        <v>88</v>
      </c>
      <c r="N128" s="53" t="n">
        <v>-51928290.5548673</v>
      </c>
      <c r="O128" s="0" t="str">
        <f aca="false">IF((N128)&gt;(D129*1000),"var exceeded"," ")</f>
        <v> </v>
      </c>
      <c r="P128" s="0" t="str">
        <f aca="false">IF(($N128)&gt;(F129*1000),"var exceeded"," ")</f>
        <v> </v>
      </c>
      <c r="T128" s="175" t="n">
        <v>36706</v>
      </c>
      <c r="U128" s="176" t="s">
        <v>88</v>
      </c>
      <c r="V128" s="53" t="n">
        <v>-26872615.2709793</v>
      </c>
      <c r="W128" s="53" t="n">
        <v>9474009.810995</v>
      </c>
      <c r="Y128" s="151" t="str">
        <f aca="false">IF((V128)&gt;(W129),"var exceeded"," ")</f>
        <v> </v>
      </c>
      <c r="Z128" s="183" t="n">
        <v>36686</v>
      </c>
      <c r="AA128" s="176" t="s">
        <v>88</v>
      </c>
      <c r="AB128" s="53" t="n">
        <v>-36587107.9140038</v>
      </c>
      <c r="AC128" s="53" t="n">
        <v>-105343904.9563</v>
      </c>
      <c r="AG128" s="175" t="n">
        <v>36675</v>
      </c>
      <c r="AH128" s="176" t="s">
        <v>14</v>
      </c>
      <c r="AI128" s="177" t="n">
        <v>-2686449.06216741</v>
      </c>
      <c r="AJ128" s="177" t="n">
        <v>-8586.83270000103</v>
      </c>
    </row>
    <row r="129" customFormat="false" ht="12" hidden="false" customHeight="true" outlineLevel="0" collapsed="false">
      <c r="A129" s="86" t="n">
        <v>36684</v>
      </c>
      <c r="B129" s="180" t="n">
        <v>-30833.0542888893</v>
      </c>
      <c r="C129" s="180" t="n">
        <v>10395.9210004863</v>
      </c>
      <c r="D129" s="178" t="n">
        <v>-41228.9752893756</v>
      </c>
      <c r="F129" s="172" t="n">
        <f aca="false">D129-E129</f>
        <v>-41228.9752893756</v>
      </c>
      <c r="H129" s="179"/>
      <c r="L129" s="175" t="n">
        <v>36684</v>
      </c>
      <c r="M129" s="176" t="s">
        <v>88</v>
      </c>
      <c r="N129" s="53" t="n">
        <v>-36157730.1904974</v>
      </c>
      <c r="O129" s="0" t="str">
        <f aca="false">IF((N129)&gt;(D130*1000),"var exceeded"," ")</f>
        <v> </v>
      </c>
      <c r="P129" s="0" t="str">
        <f aca="false">IF(($N129)&gt;(F130*1000),"var exceeded"," ")</f>
        <v> </v>
      </c>
      <c r="T129" s="175" t="n">
        <v>36707</v>
      </c>
      <c r="U129" s="176" t="s">
        <v>88</v>
      </c>
      <c r="V129" s="53" t="n">
        <v>-24290931.3044872</v>
      </c>
      <c r="W129" s="53" t="n">
        <v>9976829.66157472</v>
      </c>
      <c r="Y129" s="151" t="str">
        <f aca="false">IF((V129)&gt;(W130),"var exceeded"," ")</f>
        <v> </v>
      </c>
      <c r="Z129" s="183" t="n">
        <v>36689</v>
      </c>
      <c r="AA129" s="176" t="s">
        <v>88</v>
      </c>
      <c r="AB129" s="53" t="n">
        <v>-40939507.4839049</v>
      </c>
      <c r="AC129" s="53" t="n">
        <v>-150304212.3116</v>
      </c>
      <c r="AG129" s="175" t="n">
        <v>36676</v>
      </c>
      <c r="AH129" s="176" t="s">
        <v>14</v>
      </c>
      <c r="AI129" s="177" t="n">
        <v>-41104544.7047105</v>
      </c>
      <c r="AJ129" s="177" t="n">
        <v>10833647.9968275</v>
      </c>
    </row>
    <row r="130" customFormat="false" ht="12" hidden="false" customHeight="true" outlineLevel="0" collapsed="false">
      <c r="A130" s="86" t="n">
        <v>36685</v>
      </c>
      <c r="B130" s="180" t="n">
        <v>15666.8154538254</v>
      </c>
      <c r="C130" s="180" t="n">
        <v>2069.02983243281</v>
      </c>
      <c r="D130" s="178" t="n">
        <v>13597.7856213926</v>
      </c>
      <c r="F130" s="172" t="n">
        <f aca="false">D130-E130</f>
        <v>13597.7856213926</v>
      </c>
      <c r="H130" s="179"/>
      <c r="L130" s="175" t="n">
        <v>36685</v>
      </c>
      <c r="M130" s="176" t="s">
        <v>88</v>
      </c>
      <c r="N130" s="53" t="n">
        <v>-37169548.9066132</v>
      </c>
      <c r="O130" s="0" t="str">
        <f aca="false">IF((N130)&gt;(D131*1000),"var exceeded"," ")</f>
        <v> </v>
      </c>
      <c r="P130" s="0" t="str">
        <f aca="false">IF(($N130)&gt;(F131*1000),"var exceeded"," ")</f>
        <v> </v>
      </c>
      <c r="T130" s="175" t="n">
        <v>36712</v>
      </c>
      <c r="U130" s="176" t="s">
        <v>88</v>
      </c>
      <c r="V130" s="53" t="n">
        <v>-27153823.7959359</v>
      </c>
      <c r="W130" s="53" t="n">
        <v>-1194417.82616091</v>
      </c>
      <c r="Y130" s="151" t="str">
        <f aca="false">IF((V130)&gt;(W131),"var exceeded"," ")</f>
        <v> </v>
      </c>
      <c r="AG130" s="175" t="n">
        <v>36677</v>
      </c>
      <c r="AH130" s="176" t="s">
        <v>14</v>
      </c>
      <c r="AI130" s="177" t="n">
        <v>-46324606.1509234</v>
      </c>
      <c r="AJ130" s="177" t="n">
        <v>-14811635.3590934</v>
      </c>
    </row>
    <row r="131" customFormat="false" ht="12" hidden="false" customHeight="true" outlineLevel="0" collapsed="false">
      <c r="A131" s="86" t="n">
        <v>36686</v>
      </c>
      <c r="B131" s="180" t="n">
        <v>16344.9434266109</v>
      </c>
      <c r="C131" s="180" t="n">
        <v>848.394800097626</v>
      </c>
      <c r="D131" s="178" t="n">
        <v>15496.5486265133</v>
      </c>
      <c r="F131" s="172" t="n">
        <f aca="false">D131-E131</f>
        <v>15496.5486265133</v>
      </c>
      <c r="H131" s="179"/>
      <c r="L131" s="175" t="n">
        <v>36686</v>
      </c>
      <c r="M131" s="176" t="s">
        <v>88</v>
      </c>
      <c r="N131" s="53" t="n">
        <v>-36587107.9140038</v>
      </c>
      <c r="O131" s="0" t="str">
        <f aca="false">IF((N131)&gt;(D132*1000),"var exceeded"," ")</f>
        <v> </v>
      </c>
      <c r="P131" s="0" t="str">
        <f aca="false">IF(($N131)&gt;(F132*1000),"var exceeded"," ")</f>
        <v> </v>
      </c>
      <c r="T131" s="175" t="n">
        <v>36713</v>
      </c>
      <c r="U131" s="176" t="s">
        <v>88</v>
      </c>
      <c r="V131" s="53" t="n">
        <v>-19987444.45853</v>
      </c>
      <c r="W131" s="53" t="n">
        <v>-5781542.54841455</v>
      </c>
      <c r="Y131" s="151" t="str">
        <f aca="false">IF((V131)&gt;(W132),"var exceeded"," ")</f>
        <v> </v>
      </c>
      <c r="Z131" s="183" t="n">
        <v>36692</v>
      </c>
      <c r="AA131" s="176" t="s">
        <v>88</v>
      </c>
      <c r="AB131" s="53" t="n">
        <v>-35035659.8344497</v>
      </c>
      <c r="AC131" s="53" t="n">
        <v>331179898.7999</v>
      </c>
      <c r="AG131" s="175" t="n">
        <v>36678</v>
      </c>
      <c r="AH131" s="176" t="s">
        <v>14</v>
      </c>
      <c r="AI131" s="177" t="n">
        <v>-39832654.2218438</v>
      </c>
      <c r="AJ131" s="177" t="n">
        <v>-811676252.228788</v>
      </c>
    </row>
    <row r="132" customFormat="false" ht="12" hidden="false" customHeight="true" outlineLevel="0" collapsed="false">
      <c r="A132" s="86" t="n">
        <v>36689</v>
      </c>
      <c r="B132" s="180" t="n">
        <v>17453</v>
      </c>
      <c r="C132" s="180" t="n">
        <v>-15341.629014883</v>
      </c>
      <c r="D132" s="178" t="n">
        <v>32794.629014883</v>
      </c>
      <c r="F132" s="172" t="n">
        <f aca="false">D132-E132</f>
        <v>32794.629014883</v>
      </c>
      <c r="H132" s="179"/>
      <c r="L132" s="175" t="n">
        <v>36689</v>
      </c>
      <c r="M132" s="176" t="s">
        <v>88</v>
      </c>
      <c r="N132" s="53" t="n">
        <v>-40939507.4839049</v>
      </c>
      <c r="O132" s="0" t="str">
        <f aca="false">IF((N132)&gt;(D133*1000),"var exceeded"," ")</f>
        <v> </v>
      </c>
      <c r="P132" s="0" t="str">
        <f aca="false">IF(($N132)&gt;(F133*1000),"var exceeded"," ")</f>
        <v> </v>
      </c>
      <c r="T132" s="175" t="n">
        <v>36714</v>
      </c>
      <c r="U132" s="176" t="s">
        <v>88</v>
      </c>
      <c r="V132" s="53" t="n">
        <v>-21724327.5550006</v>
      </c>
      <c r="W132" s="53" t="n">
        <v>5479485.01155826</v>
      </c>
      <c r="Y132" s="151" t="str">
        <f aca="false">IF((V132)&gt;(W133),"var exceeded"," ")</f>
        <v> </v>
      </c>
      <c r="Z132" s="183" t="n">
        <v>36696</v>
      </c>
      <c r="AA132" s="176" t="s">
        <v>88</v>
      </c>
      <c r="AB132" s="53" t="n">
        <v>-28085947.7932901</v>
      </c>
      <c r="AC132" s="53" t="n">
        <v>-178850387.6034</v>
      </c>
      <c r="AG132" s="175" t="n">
        <v>36679</v>
      </c>
      <c r="AH132" s="176" t="s">
        <v>14</v>
      </c>
      <c r="AI132" s="177" t="n">
        <v>-37848512.4127232</v>
      </c>
      <c r="AJ132" s="177" t="n">
        <v>193767576.460816</v>
      </c>
    </row>
    <row r="133" customFormat="false" ht="12" hidden="false" customHeight="true" outlineLevel="0" collapsed="false">
      <c r="A133" s="86" t="n">
        <v>36690</v>
      </c>
      <c r="B133" s="180" t="n">
        <v>4680.44148400282</v>
      </c>
      <c r="C133" s="180" t="n">
        <v>1004.26081587572</v>
      </c>
      <c r="D133" s="178" t="n">
        <v>3676.1806681271</v>
      </c>
      <c r="F133" s="172" t="n">
        <f aca="false">D133-E133</f>
        <v>3676.1806681271</v>
      </c>
      <c r="H133" s="179"/>
      <c r="L133" s="175" t="n">
        <v>36690</v>
      </c>
      <c r="M133" s="176" t="s">
        <v>88</v>
      </c>
      <c r="N133" s="53" t="n">
        <v>-39987725.7968153</v>
      </c>
      <c r="O133" s="0" t="str">
        <f aca="false">IF((N133)&gt;(D134*1000),"var exceeded"," ")</f>
        <v> </v>
      </c>
      <c r="P133" s="0" t="str">
        <f aca="false">IF(($N133)&gt;(F134*1000),"var exceeded"," ")</f>
        <v> </v>
      </c>
      <c r="T133" s="175" t="n">
        <v>36717</v>
      </c>
      <c r="U133" s="176" t="s">
        <v>88</v>
      </c>
      <c r="V133" s="53" t="n">
        <v>-35095035.1089612</v>
      </c>
      <c r="W133" s="53" t="n">
        <v>-3315972.84621271</v>
      </c>
      <c r="Y133" s="151" t="str">
        <f aca="false">IF((V133)&gt;(W134),"var exceeded"," ")</f>
        <v> </v>
      </c>
      <c r="AG133" s="175" t="n">
        <v>36682</v>
      </c>
      <c r="AH133" s="176" t="s">
        <v>14</v>
      </c>
      <c r="AI133" s="177" t="n">
        <v>-50442659.3133143</v>
      </c>
      <c r="AJ133" s="177" t="n">
        <v>334255506.363165</v>
      </c>
    </row>
    <row r="134" customFormat="false" ht="12" hidden="false" customHeight="true" outlineLevel="0" collapsed="false">
      <c r="A134" s="86" t="n">
        <v>36691</v>
      </c>
      <c r="B134" s="180" t="n">
        <v>16110</v>
      </c>
      <c r="C134" s="180" t="n">
        <v>24906.1901131631</v>
      </c>
      <c r="D134" s="178" t="n">
        <v>-8796.19011316306</v>
      </c>
      <c r="F134" s="172" t="n">
        <f aca="false">D134-E134</f>
        <v>-8796.19011316306</v>
      </c>
      <c r="H134" s="179"/>
      <c r="L134" s="175" t="n">
        <v>36691</v>
      </c>
      <c r="M134" s="176" t="s">
        <v>88</v>
      </c>
      <c r="N134" s="53" t="n">
        <v>-34460612.22428</v>
      </c>
      <c r="O134" s="0" t="str">
        <f aca="false">IF((N134)&gt;(D135*1000),"var exceeded"," ")</f>
        <v> </v>
      </c>
      <c r="P134" s="0" t="str">
        <f aca="false">IF(($N134)&gt;(F135*1000),"var exceeded"," ")</f>
        <v> </v>
      </c>
      <c r="T134" s="175" t="n">
        <v>36718</v>
      </c>
      <c r="U134" s="176" t="s">
        <v>88</v>
      </c>
      <c r="V134" s="53" t="n">
        <v>-40287012.7303621</v>
      </c>
      <c r="W134" s="53" t="n">
        <v>-5179714.45219723</v>
      </c>
      <c r="Y134" s="151" t="str">
        <f aca="false">IF((V134)&gt;(W135),"var exceeded"," ")</f>
        <v> </v>
      </c>
      <c r="AG134" s="175" t="n">
        <v>36683</v>
      </c>
      <c r="AH134" s="176" t="s">
        <v>14</v>
      </c>
      <c r="AI134" s="177" t="n">
        <v>-57803046.8387701</v>
      </c>
      <c r="AJ134" s="177" t="n">
        <v>-58968664.5639306</v>
      </c>
    </row>
    <row r="135" customFormat="false" ht="12" hidden="false" customHeight="true" outlineLevel="0" collapsed="false">
      <c r="A135" s="86" t="n">
        <v>36692</v>
      </c>
      <c r="B135" s="180" t="n">
        <v>4853</v>
      </c>
      <c r="C135" s="180" t="n">
        <v>3191.22954775063</v>
      </c>
      <c r="D135" s="178" t="n">
        <v>1661.77045224937</v>
      </c>
      <c r="F135" s="172" t="n">
        <f aca="false">D135-E135</f>
        <v>1661.77045224937</v>
      </c>
      <c r="H135" s="179"/>
      <c r="L135" s="175" t="n">
        <v>36692</v>
      </c>
      <c r="M135" s="176" t="s">
        <v>88</v>
      </c>
      <c r="N135" s="53" t="n">
        <v>-35035659.8344497</v>
      </c>
      <c r="O135" s="0" t="str">
        <f aca="false">IF((N135)&gt;(D136*1000),"var exceeded"," ")</f>
        <v> </v>
      </c>
      <c r="P135" s="0" t="str">
        <f aca="false">IF(($N135)&gt;(F136*1000),"var exceeded"," ")</f>
        <v> </v>
      </c>
      <c r="T135" s="175" t="n">
        <v>36719</v>
      </c>
      <c r="U135" s="176" t="s">
        <v>88</v>
      </c>
      <c r="V135" s="53" t="n">
        <v>-34097061.8415883</v>
      </c>
      <c r="W135" s="53" t="n">
        <v>-8595077.97531256</v>
      </c>
      <c r="Y135" s="151" t="str">
        <f aca="false">IF((V135)&gt;(W136),"var exceeded"," ")</f>
        <v> </v>
      </c>
      <c r="AG135" s="175" t="n">
        <v>36684</v>
      </c>
      <c r="AH135" s="176" t="s">
        <v>14</v>
      </c>
      <c r="AI135" s="177" t="n">
        <v>-42633373.3164948</v>
      </c>
      <c r="AJ135" s="177" t="n">
        <v>-130722358.37362</v>
      </c>
    </row>
    <row r="136" customFormat="false" ht="12" hidden="false" customHeight="true" outlineLevel="0" collapsed="false">
      <c r="A136" s="86" t="n">
        <v>36693</v>
      </c>
      <c r="B136" s="180" t="n">
        <v>-76</v>
      </c>
      <c r="C136" s="180" t="n">
        <v>1672.51239115728</v>
      </c>
      <c r="D136" s="178" t="n">
        <v>-1748.51239115728</v>
      </c>
      <c r="F136" s="172" t="n">
        <f aca="false">D136-E136</f>
        <v>-1748.51239115728</v>
      </c>
      <c r="H136" s="179"/>
      <c r="L136" s="175" t="n">
        <v>36693</v>
      </c>
      <c r="M136" s="176" t="s">
        <v>88</v>
      </c>
      <c r="N136" s="53" t="n">
        <v>-38808621.3837637</v>
      </c>
      <c r="O136" s="0" t="str">
        <f aca="false">IF((N136)&gt;(D137*1000),"var exceeded"," ")</f>
        <v>var exceeded</v>
      </c>
      <c r="P136" s="0" t="str">
        <f aca="false">IF(($N136)&gt;(F137*1000),"var exceeded"," ")</f>
        <v>var exceeded</v>
      </c>
      <c r="T136" s="175" t="n">
        <v>36720</v>
      </c>
      <c r="U136" s="176" t="s">
        <v>88</v>
      </c>
      <c r="V136" s="53" t="n">
        <v>-33246307.0262212</v>
      </c>
      <c r="W136" s="53" t="n">
        <v>8254745.17606075</v>
      </c>
      <c r="Y136" s="151" t="str">
        <f aca="false">IF((V136)&gt;(W137),"var exceeded"," ")</f>
        <v> </v>
      </c>
      <c r="AG136" s="175" t="n">
        <v>36685</v>
      </c>
      <c r="AH136" s="176" t="s">
        <v>14</v>
      </c>
      <c r="AI136" s="177" t="n">
        <v>-43233211.4486711</v>
      </c>
      <c r="AJ136" s="177" t="n">
        <v>-169593474.632123</v>
      </c>
    </row>
    <row r="137" customFormat="false" ht="12" hidden="false" customHeight="true" outlineLevel="0" collapsed="false">
      <c r="A137" s="86" t="n">
        <v>36696</v>
      </c>
      <c r="B137" s="180" t="n">
        <v>-31530</v>
      </c>
      <c r="C137" s="180" t="n">
        <v>10629.4538743</v>
      </c>
      <c r="D137" s="178" t="n">
        <v>-42159.4538743</v>
      </c>
      <c r="F137" s="172" t="n">
        <f aca="false">D137-E137</f>
        <v>-42159.4538743</v>
      </c>
      <c r="H137" s="179"/>
      <c r="L137" s="175" t="n">
        <v>36696</v>
      </c>
      <c r="M137" s="176" t="s">
        <v>88</v>
      </c>
      <c r="N137" s="53" t="n">
        <v>-28085947.7932901</v>
      </c>
      <c r="O137" s="0" t="str">
        <f aca="false">IF((N137)&gt;(D138*1000),"var exceeded"," ")</f>
        <v> </v>
      </c>
      <c r="P137" s="0" t="str">
        <f aca="false">IF(($N137)&gt;(F138*1000),"var exceeded"," ")</f>
        <v> </v>
      </c>
      <c r="T137" s="175" t="n">
        <v>36721</v>
      </c>
      <c r="U137" s="176" t="s">
        <v>88</v>
      </c>
      <c r="V137" s="53" t="n">
        <v>-39323508.523971</v>
      </c>
      <c r="W137" s="53" t="n">
        <v>7032819.49097056</v>
      </c>
      <c r="Y137" s="151" t="str">
        <f aca="false">IF((V137)&gt;(W138),"var exceeded"," ")</f>
        <v> </v>
      </c>
      <c r="AG137" s="175" t="n">
        <v>36686</v>
      </c>
      <c r="AH137" s="176" t="s">
        <v>14</v>
      </c>
      <c r="AI137" s="177" t="n">
        <v>-43210961.3181394</v>
      </c>
      <c r="AJ137" s="177" t="n">
        <v>-86351351.0239643</v>
      </c>
    </row>
    <row r="138" customFormat="false" ht="12" hidden="false" customHeight="true" outlineLevel="0" collapsed="false">
      <c r="A138" s="86" t="n">
        <v>36697</v>
      </c>
      <c r="B138" s="180" t="n">
        <v>-7680</v>
      </c>
      <c r="C138" s="180" t="n">
        <v>-3404.9416434733</v>
      </c>
      <c r="D138" s="178" t="n">
        <v>-4275.0583565267</v>
      </c>
      <c r="F138" s="172" t="n">
        <f aca="false">D138-E138</f>
        <v>-4275.0583565267</v>
      </c>
      <c r="H138" s="179"/>
      <c r="L138" s="175" t="n">
        <v>36697</v>
      </c>
      <c r="M138" s="176" t="s">
        <v>88</v>
      </c>
      <c r="N138" s="53" t="n">
        <v>-21034014.2748509</v>
      </c>
      <c r="O138" s="0" t="str">
        <f aca="false">IF((N138)&gt;(D139*1000),"var exceeded"," ")</f>
        <v> </v>
      </c>
      <c r="P138" s="0" t="str">
        <f aca="false">IF(($N138)&gt;(F139*1000),"var exceeded"," ")</f>
        <v> </v>
      </c>
      <c r="T138" s="175" t="n">
        <v>36724</v>
      </c>
      <c r="U138" s="176" t="s">
        <v>88</v>
      </c>
      <c r="V138" s="53" t="n">
        <v>-48029895.7223106</v>
      </c>
      <c r="W138" s="53" t="n">
        <v>-8767668.04998585</v>
      </c>
      <c r="Y138" s="151" t="str">
        <f aca="false">IF((V138)&gt;(W139),"var exceeded"," ")</f>
        <v> </v>
      </c>
      <c r="AG138" s="175" t="n">
        <v>36689</v>
      </c>
      <c r="AH138" s="176" t="s">
        <v>14</v>
      </c>
      <c r="AI138" s="177" t="n">
        <v>-46068031.7186963</v>
      </c>
      <c r="AJ138" s="177" t="n">
        <v>-105655667.632733</v>
      </c>
    </row>
    <row r="139" customFormat="false" ht="12" hidden="false" customHeight="true" outlineLevel="0" collapsed="false">
      <c r="A139" s="86" t="n">
        <v>36698</v>
      </c>
      <c r="B139" s="180" t="n">
        <v>3996</v>
      </c>
      <c r="C139" s="180" t="n">
        <v>-2913.22067739239</v>
      </c>
      <c r="D139" s="178" t="n">
        <v>6909.22067739239</v>
      </c>
      <c r="F139" s="172" t="n">
        <f aca="false">D139-E139</f>
        <v>6909.22067739239</v>
      </c>
      <c r="H139" s="179"/>
      <c r="L139" s="175" t="n">
        <v>36698</v>
      </c>
      <c r="M139" s="176" t="s">
        <v>88</v>
      </c>
      <c r="N139" s="53" t="n">
        <v>-21486704.4352173</v>
      </c>
      <c r="O139" s="0" t="str">
        <f aca="false">IF((N139)&gt;(D140*1000),"var exceeded"," ")</f>
        <v> </v>
      </c>
      <c r="P139" s="0" t="str">
        <f aca="false">IF(($N139)&gt;(F140*1000),"var exceeded"," ")</f>
        <v> </v>
      </c>
      <c r="T139" s="175" t="n">
        <v>36725</v>
      </c>
      <c r="U139" s="176" t="s">
        <v>88</v>
      </c>
      <c r="V139" s="53" t="n">
        <v>-35906950.4857734</v>
      </c>
      <c r="W139" s="53" t="n">
        <v>24217532.4621974</v>
      </c>
      <c r="Y139" s="151" t="str">
        <f aca="false">IF((V139)&gt;(W140),"var exceeded"," ")</f>
        <v> </v>
      </c>
      <c r="AG139" s="175" t="n">
        <v>36690</v>
      </c>
      <c r="AH139" s="176" t="s">
        <v>14</v>
      </c>
      <c r="AI139" s="177" t="n">
        <v>-45477681.05718</v>
      </c>
      <c r="AJ139" s="177" t="n">
        <v>122559353.731079</v>
      </c>
    </row>
    <row r="140" customFormat="false" ht="12" hidden="false" customHeight="true" outlineLevel="0" collapsed="false">
      <c r="A140" s="86" t="n">
        <v>36699</v>
      </c>
      <c r="B140" s="180" t="n">
        <v>11310.5342322494</v>
      </c>
      <c r="C140" s="180" t="n">
        <v>5670.78449144771</v>
      </c>
      <c r="D140" s="178" t="n">
        <v>5639.74974080167</v>
      </c>
      <c r="F140" s="172" t="n">
        <f aca="false">D140-E140</f>
        <v>5639.74974080167</v>
      </c>
      <c r="H140" s="179"/>
      <c r="L140" s="175" t="n">
        <v>36699</v>
      </c>
      <c r="M140" s="176" t="s">
        <v>88</v>
      </c>
      <c r="N140" s="53" t="n">
        <v>-39878623.1461849</v>
      </c>
      <c r="O140" s="0" t="str">
        <f aca="false">IF((N140)&gt;(D141*1000),"var exceeded"," ")</f>
        <v> </v>
      </c>
      <c r="P140" s="0" t="str">
        <f aca="false">IF(($N140)&gt;(F141*1000),"var exceeded"," ")</f>
        <v> </v>
      </c>
      <c r="T140" s="175" t="n">
        <v>36726</v>
      </c>
      <c r="U140" s="176" t="s">
        <v>88</v>
      </c>
      <c r="V140" s="53" t="n">
        <v>-31349996.9883592</v>
      </c>
      <c r="W140" s="53" t="n">
        <v>-4179825.83706102</v>
      </c>
      <c r="Y140" s="151" t="str">
        <f aca="false">IF((V140)&gt;(W141),"var exceeded"," ")</f>
        <v> </v>
      </c>
      <c r="AG140" s="175" t="n">
        <v>36691</v>
      </c>
      <c r="AH140" s="176" t="s">
        <v>14</v>
      </c>
      <c r="AI140" s="177" t="n">
        <v>-41579584.2329081</v>
      </c>
      <c r="AJ140" s="177" t="n">
        <v>-5169959.2909173</v>
      </c>
    </row>
    <row r="141" customFormat="false" ht="12" hidden="false" customHeight="true" outlineLevel="0" collapsed="false">
      <c r="A141" s="86" t="n">
        <v>36700</v>
      </c>
      <c r="B141" s="180" t="n">
        <v>-5720.80958877833</v>
      </c>
      <c r="C141" s="180" t="n">
        <v>359.409562527273</v>
      </c>
      <c r="D141" s="178" t="n">
        <v>-6080.2191513056</v>
      </c>
      <c r="F141" s="172" t="n">
        <f aca="false">D141-E141</f>
        <v>-6080.2191513056</v>
      </c>
      <c r="H141" s="179"/>
      <c r="L141" s="175" t="n">
        <v>36700</v>
      </c>
      <c r="M141" s="176" t="s">
        <v>88</v>
      </c>
      <c r="N141" s="53" t="n">
        <v>-42348344.2777494</v>
      </c>
      <c r="O141" s="0" t="str">
        <f aca="false">IF((N141)&gt;(D142*1000),"var exceeded"," ")</f>
        <v> </v>
      </c>
      <c r="P141" s="0" t="str">
        <f aca="false">IF(($N141)&gt;(F142*1000),"var exceeded"," ")</f>
        <v> </v>
      </c>
      <c r="T141" s="175" t="n">
        <v>36727</v>
      </c>
      <c r="U141" s="176" t="s">
        <v>88</v>
      </c>
      <c r="V141" s="53" t="n">
        <v>-21801382.6953335</v>
      </c>
      <c r="W141" s="53" t="n">
        <v>-8530562.38041572</v>
      </c>
      <c r="Y141" s="151" t="str">
        <f aca="false">IF((V141)&gt;(W142),"var exceeded"," ")</f>
        <v> </v>
      </c>
      <c r="AG141" s="175" t="n">
        <v>36692</v>
      </c>
      <c r="AH141" s="176" t="s">
        <v>14</v>
      </c>
      <c r="AI141" s="177" t="n">
        <v>-42805644.6269573</v>
      </c>
      <c r="AJ141" s="177" t="n">
        <v>321587766.897867</v>
      </c>
    </row>
    <row r="142" customFormat="false" ht="12" hidden="false" customHeight="true" outlineLevel="0" collapsed="false">
      <c r="A142" s="86" t="n">
        <v>36703</v>
      </c>
      <c r="B142" s="180" t="n">
        <v>10067.9635100746</v>
      </c>
      <c r="C142" s="180" t="n">
        <v>3828.55448992177</v>
      </c>
      <c r="D142" s="178" t="n">
        <v>6239.40902015282</v>
      </c>
      <c r="F142" s="172" t="n">
        <f aca="false">D142-E142</f>
        <v>6239.40902015282</v>
      </c>
      <c r="H142" s="179"/>
      <c r="L142" s="175" t="n">
        <v>36703</v>
      </c>
      <c r="M142" s="176" t="s">
        <v>88</v>
      </c>
      <c r="N142" s="53" t="n">
        <v>-28525830.7079097</v>
      </c>
      <c r="O142" s="0" t="str">
        <f aca="false">IF((N142)&gt;(D143*1000),"var exceeded"," ")</f>
        <v> </v>
      </c>
      <c r="P142" s="0" t="str">
        <f aca="false">IF(($N142)&gt;(F143*1000),"var exceeded"," ")</f>
        <v> </v>
      </c>
      <c r="T142" s="175" t="n">
        <v>36728</v>
      </c>
      <c r="U142" s="176" t="s">
        <v>88</v>
      </c>
      <c r="V142" s="53" t="n">
        <v>-40036549.702835</v>
      </c>
      <c r="W142" s="53" t="n">
        <v>9939274.29579045</v>
      </c>
      <c r="Y142" s="151" t="str">
        <f aca="false">IF((V142)&gt;(W143),"var exceeded"," ")</f>
        <v> </v>
      </c>
      <c r="AG142" s="175" t="n">
        <v>36693</v>
      </c>
      <c r="AH142" s="176" t="s">
        <v>14</v>
      </c>
      <c r="AI142" s="177" t="n">
        <v>-44798634.2098079</v>
      </c>
      <c r="AJ142" s="177" t="n">
        <v>58369133.1281466</v>
      </c>
    </row>
    <row r="143" customFormat="false" ht="12" hidden="false" customHeight="true" outlineLevel="0" collapsed="false">
      <c r="A143" s="86" t="n">
        <v>36704</v>
      </c>
      <c r="B143" s="180" t="n">
        <v>7045.91842136184</v>
      </c>
      <c r="C143" s="180" t="n">
        <v>3523.0930008063</v>
      </c>
      <c r="D143" s="178" t="n">
        <v>3522.82542055554</v>
      </c>
      <c r="F143" s="172" t="n">
        <f aca="false">D143-E143</f>
        <v>3522.82542055554</v>
      </c>
      <c r="H143" s="179"/>
      <c r="L143" s="175" t="n">
        <v>36704</v>
      </c>
      <c r="M143" s="176" t="s">
        <v>88</v>
      </c>
      <c r="N143" s="53" t="n">
        <v>-38978561.4144881</v>
      </c>
      <c r="O143" s="0" t="str">
        <f aca="false">IF((N143)&gt;(D144*1000),"var exceeded"," ")</f>
        <v> </v>
      </c>
      <c r="P143" s="0" t="str">
        <f aca="false">IF(($N143)&gt;(F144*1000),"var exceeded"," ")</f>
        <v> </v>
      </c>
      <c r="T143" s="175" t="n">
        <v>36731</v>
      </c>
      <c r="U143" s="176" t="s">
        <v>88</v>
      </c>
      <c r="V143" s="53" t="n">
        <v>-28069256.1872503</v>
      </c>
      <c r="W143" s="53" t="n">
        <v>7874050.15999447</v>
      </c>
      <c r="Y143" s="151" t="str">
        <f aca="false">IF((V143)&gt;(W144),"var exceeded"," ")</f>
        <v> </v>
      </c>
      <c r="AG143" s="175" t="n">
        <v>36696</v>
      </c>
      <c r="AH143" s="176" t="s">
        <v>14</v>
      </c>
      <c r="AI143" s="177" t="n">
        <v>-33927825.3030723</v>
      </c>
      <c r="AJ143" s="177" t="n">
        <v>3.17941510252966E+059</v>
      </c>
    </row>
    <row r="144" customFormat="false" ht="12" hidden="false" customHeight="true" outlineLevel="0" collapsed="false">
      <c r="A144" s="86" t="n">
        <v>36705</v>
      </c>
      <c r="B144" s="180" t="n">
        <v>2786.53009229163</v>
      </c>
      <c r="C144" s="180" t="n">
        <v>7542.03272214703</v>
      </c>
      <c r="D144" s="178" t="n">
        <v>-4755.5026298554</v>
      </c>
      <c r="F144" s="172" t="n">
        <f aca="false">D144-E144</f>
        <v>-4755.5026298554</v>
      </c>
      <c r="H144" s="179"/>
      <c r="L144" s="175" t="n">
        <v>36705</v>
      </c>
      <c r="M144" s="176" t="s">
        <v>88</v>
      </c>
      <c r="N144" s="53" t="n">
        <v>-38841183.243756</v>
      </c>
      <c r="O144" s="0" t="str">
        <f aca="false">IF((N144)&gt;(D145*1000),"var exceeded"," ")</f>
        <v> </v>
      </c>
      <c r="P144" s="0" t="str">
        <f aca="false">IF(($N144)&gt;(F145*1000),"var exceeded"," ")</f>
        <v> </v>
      </c>
      <c r="T144" s="175" t="n">
        <v>36732</v>
      </c>
      <c r="U144" s="176" t="s">
        <v>88</v>
      </c>
      <c r="V144" s="53" t="n">
        <v>-24605138.6706482</v>
      </c>
      <c r="W144" s="53" t="n">
        <v>-9876592.16638119</v>
      </c>
      <c r="Y144" s="151" t="str">
        <f aca="false">IF((V144)&gt;(W145),"var exceeded"," ")</f>
        <v> </v>
      </c>
      <c r="AG144" s="175" t="n">
        <v>36697</v>
      </c>
      <c r="AH144" s="176" t="s">
        <v>14</v>
      </c>
      <c r="AI144" s="177" t="n">
        <v>-28940406.232084</v>
      </c>
      <c r="AJ144" s="177" t="n">
        <v>120665231.290609</v>
      </c>
    </row>
    <row r="145" customFormat="false" ht="12" hidden="false" customHeight="true" outlineLevel="0" collapsed="false">
      <c r="A145" s="86" t="n">
        <v>36706</v>
      </c>
      <c r="B145" s="180" t="n">
        <v>10311.6384277482</v>
      </c>
      <c r="C145" s="180" t="n">
        <v>-812.222408842019</v>
      </c>
      <c r="D145" s="178" t="n">
        <v>11123.8608365902</v>
      </c>
      <c r="F145" s="172" t="n">
        <f aca="false">D145-E145</f>
        <v>11123.8608365902</v>
      </c>
      <c r="H145" s="179"/>
      <c r="L145" s="175" t="n">
        <v>36706</v>
      </c>
      <c r="M145" s="176" t="s">
        <v>88</v>
      </c>
      <c r="N145" s="53" t="n">
        <v>-26872615.2709793</v>
      </c>
      <c r="O145" s="0" t="str">
        <f aca="false">IF((N145)&gt;(D146*1000),"var exceeded"," ")</f>
        <v> </v>
      </c>
      <c r="P145" s="0" t="str">
        <f aca="false">IF(($N145)&gt;(F146*1000),"var exceeded"," ")</f>
        <v> </v>
      </c>
      <c r="T145" s="175" t="n">
        <v>36733</v>
      </c>
      <c r="U145" s="176" t="s">
        <v>88</v>
      </c>
      <c r="V145" s="53" t="n">
        <v>-12942716.8664537</v>
      </c>
      <c r="W145" s="53" t="n">
        <v>-3163931.38348635</v>
      </c>
      <c r="Y145" s="151" t="str">
        <f aca="false">IF((V145)&gt;(W146),"var exceeded"," ")</f>
        <v>var exceeded</v>
      </c>
      <c r="AG145" s="175" t="n">
        <v>36698</v>
      </c>
      <c r="AH145" s="176" t="s">
        <v>14</v>
      </c>
      <c r="AI145" s="177" t="n">
        <v>-29762504.8035264</v>
      </c>
      <c r="AJ145" s="177" t="n">
        <v>108230204.329049</v>
      </c>
    </row>
    <row r="146" customFormat="false" ht="12" hidden="false" customHeight="true" outlineLevel="0" collapsed="false">
      <c r="A146" s="86" t="n">
        <v>36707</v>
      </c>
      <c r="B146" s="180" t="n">
        <v>12026.4395511865</v>
      </c>
      <c r="C146" s="180" t="n">
        <v>1146.9549001536</v>
      </c>
      <c r="D146" s="178" t="n">
        <v>10879.4846510329</v>
      </c>
      <c r="F146" s="172" t="n">
        <f aca="false">D146-E146</f>
        <v>10879.4846510329</v>
      </c>
      <c r="H146" s="179"/>
      <c r="L146" s="175" t="n">
        <v>36707</v>
      </c>
      <c r="M146" s="176" t="s">
        <v>88</v>
      </c>
      <c r="N146" s="53" t="n">
        <v>-24290931.3044872</v>
      </c>
      <c r="O146" s="0" t="str">
        <f aca="false">IF((N146)&gt;(D147*1000),"var exceeded"," ")</f>
        <v> </v>
      </c>
      <c r="P146" s="0" t="str">
        <f aca="false">IF(($N146)&gt;(F147*1000),"var exceeded"," ")</f>
        <v> </v>
      </c>
      <c r="T146" s="175" t="n">
        <v>36734</v>
      </c>
      <c r="U146" s="176" t="s">
        <v>88</v>
      </c>
      <c r="V146" s="53" t="n">
        <v>-26075219.5745657</v>
      </c>
      <c r="W146" s="53" t="n">
        <v>-17995771.2359038</v>
      </c>
      <c r="Y146" s="151" t="str">
        <f aca="false">IF((V146)&gt;(W147),"var exceeded"," ")</f>
        <v> </v>
      </c>
      <c r="AG146" s="175" t="n">
        <v>36699</v>
      </c>
      <c r="AH146" s="176" t="s">
        <v>14</v>
      </c>
      <c r="AI146" s="177" t="n">
        <v>-46702024.2847764</v>
      </c>
      <c r="AJ146" s="177" t="n">
        <v>-63488078.7610758</v>
      </c>
    </row>
    <row r="147" customFormat="false" ht="12" hidden="false" customHeight="true" outlineLevel="0" collapsed="false">
      <c r="A147" s="86" t="n">
        <v>36712</v>
      </c>
      <c r="B147" s="184" t="n">
        <v>-19719</v>
      </c>
      <c r="C147" s="184" t="n">
        <v>2282</v>
      </c>
      <c r="D147" s="178" t="n">
        <v>-22001</v>
      </c>
      <c r="F147" s="172" t="n">
        <f aca="false">D147-E147</f>
        <v>-22001</v>
      </c>
      <c r="H147" s="179"/>
      <c r="L147" s="175" t="n">
        <v>36712</v>
      </c>
      <c r="M147" s="176" t="s">
        <v>88</v>
      </c>
      <c r="N147" s="53" t="n">
        <v>-27153823.7959359</v>
      </c>
      <c r="O147" s="0" t="str">
        <f aca="false">IF((N147)&gt;(D148*1000),"var exceeded"," ")</f>
        <v> </v>
      </c>
      <c r="P147" s="0" t="str">
        <f aca="false">IF(($N147)&gt;(F148*1000),"var exceeded"," ")</f>
        <v> </v>
      </c>
      <c r="T147" s="175" t="n">
        <v>36735</v>
      </c>
      <c r="U147" s="176" t="s">
        <v>88</v>
      </c>
      <c r="V147" s="53" t="n">
        <v>-33630377.2643983</v>
      </c>
      <c r="W147" s="53" t="n">
        <v>22130867.9517364</v>
      </c>
      <c r="Y147" s="151" t="str">
        <f aca="false">IF((V147)&gt;(W148),"var exceeded"," ")</f>
        <v> </v>
      </c>
      <c r="AG147" s="175" t="n">
        <v>36700</v>
      </c>
      <c r="AH147" s="176" t="s">
        <v>14</v>
      </c>
      <c r="AI147" s="177" t="n">
        <v>-49133275.5807433</v>
      </c>
      <c r="AJ147" s="177" t="n">
        <v>3835420.82702668</v>
      </c>
    </row>
    <row r="148" customFormat="false" ht="12" hidden="false" customHeight="true" outlineLevel="0" collapsed="false">
      <c r="A148" s="86" t="n">
        <v>36713</v>
      </c>
      <c r="B148" s="184" t="n">
        <v>-3457</v>
      </c>
      <c r="C148" s="184" t="n">
        <v>4604</v>
      </c>
      <c r="D148" s="178" t="n">
        <v>-8061</v>
      </c>
      <c r="F148" s="172" t="n">
        <f aca="false">D148-E148</f>
        <v>-8061</v>
      </c>
      <c r="H148" s="179"/>
      <c r="L148" s="175" t="n">
        <v>36713</v>
      </c>
      <c r="M148" s="176" t="s">
        <v>88</v>
      </c>
      <c r="N148" s="53" t="n">
        <v>-19987444.45853</v>
      </c>
      <c r="O148" s="0" t="str">
        <f aca="false">IF((N148)&gt;(D149*1000),"var exceeded"," ")</f>
        <v> </v>
      </c>
      <c r="P148" s="0" t="str">
        <f aca="false">IF(($N148)&gt;(F149*1000),"var exceeded"," ")</f>
        <v> </v>
      </c>
      <c r="T148" s="175" t="n">
        <v>36738</v>
      </c>
      <c r="U148" s="176" t="s">
        <v>88</v>
      </c>
      <c r="V148" s="53" t="n">
        <v>-38951324.3711175</v>
      </c>
      <c r="W148" s="53" t="n">
        <v>1316227.93419594</v>
      </c>
      <c r="Y148" s="151" t="str">
        <f aca="false">IF((V148)&gt;(W149),"var exceeded"," ")</f>
        <v> </v>
      </c>
      <c r="AG148" s="175" t="n">
        <v>36703</v>
      </c>
      <c r="AH148" s="176" t="s">
        <v>14</v>
      </c>
      <c r="AI148" s="177" t="n">
        <v>-40601310.296649</v>
      </c>
      <c r="AJ148" s="177" t="n">
        <v>2257257.15356989</v>
      </c>
    </row>
    <row r="149" customFormat="false" ht="12" hidden="false" customHeight="true" outlineLevel="0" collapsed="false">
      <c r="A149" s="86" t="n">
        <v>36714</v>
      </c>
      <c r="B149" s="180" t="n">
        <v>12106.1162984441</v>
      </c>
      <c r="C149" s="184" t="n">
        <v>1541</v>
      </c>
      <c r="D149" s="178" t="n">
        <v>10565.1162984441</v>
      </c>
      <c r="F149" s="172" t="n">
        <f aca="false">D149-E149</f>
        <v>10565.1162984441</v>
      </c>
      <c r="H149" s="179"/>
      <c r="L149" s="175" t="n">
        <v>36714</v>
      </c>
      <c r="M149" s="176" t="s">
        <v>88</v>
      </c>
      <c r="N149" s="53" t="n">
        <v>-21724327.5550006</v>
      </c>
      <c r="O149" s="0" t="str">
        <f aca="false">IF((N149)&gt;(D150*1000),"var exceeded"," ")</f>
        <v> </v>
      </c>
      <c r="P149" s="0" t="str">
        <f aca="false">IF(($N149)&gt;(F150*1000),"var exceeded"," ")</f>
        <v> </v>
      </c>
      <c r="T149" s="175" t="n">
        <v>36739</v>
      </c>
      <c r="U149" s="176" t="s">
        <v>88</v>
      </c>
      <c r="V149" s="53" t="n">
        <v>-42834408.6042399</v>
      </c>
      <c r="W149" s="53" t="n">
        <v>6520695.96901942</v>
      </c>
      <c r="Y149" s="151" t="str">
        <f aca="false">IF((V149)&gt;(W150),"var exceeded"," ")</f>
        <v> </v>
      </c>
      <c r="AG149" s="175" t="n">
        <v>36704</v>
      </c>
      <c r="AH149" s="176" t="s">
        <v>14</v>
      </c>
      <c r="AI149" s="177" t="n">
        <v>-54744568.4139721</v>
      </c>
      <c r="AJ149" s="177" t="n">
        <v>12198731.9632724</v>
      </c>
    </row>
    <row r="150" customFormat="false" ht="12" hidden="false" customHeight="true" outlineLevel="0" collapsed="false">
      <c r="A150" s="86" t="n">
        <v>36717</v>
      </c>
      <c r="B150" s="180" t="n">
        <v>-2651.05295357877</v>
      </c>
      <c r="C150" s="184" t="n">
        <v>2641</v>
      </c>
      <c r="D150" s="178" t="n">
        <v>-5292.05295357877</v>
      </c>
      <c r="F150" s="172" t="n">
        <f aca="false">D150-E150</f>
        <v>-5292.05295357877</v>
      </c>
      <c r="H150" s="179"/>
      <c r="L150" s="175" t="n">
        <v>36717</v>
      </c>
      <c r="M150" s="176" t="s">
        <v>88</v>
      </c>
      <c r="N150" s="53" t="n">
        <v>-35095035.1089612</v>
      </c>
      <c r="O150" s="0" t="str">
        <f aca="false">IF((N150)&gt;(D151*1000),"var exceeded"," ")</f>
        <v> </v>
      </c>
      <c r="P150" s="0" t="str">
        <f aca="false">IF(($N150)&gt;(F151*1000),"var exceeded"," ")</f>
        <v> </v>
      </c>
      <c r="T150" s="175" t="n">
        <v>36740</v>
      </c>
      <c r="U150" s="176" t="s">
        <v>88</v>
      </c>
      <c r="V150" s="53" t="n">
        <v>-44431566.9285177</v>
      </c>
      <c r="W150" s="53" t="n">
        <v>38766344.3523497</v>
      </c>
      <c r="Y150" s="151" t="str">
        <f aca="false">IF((V150)&gt;(W151),"var exceeded"," ")</f>
        <v> </v>
      </c>
      <c r="AG150" s="175" t="n">
        <v>36705</v>
      </c>
      <c r="AH150" s="176" t="s">
        <v>14</v>
      </c>
      <c r="AI150" s="177" t="n">
        <v>-54947111.7768979</v>
      </c>
      <c r="AJ150" s="177" t="n">
        <v>-6815898.06837448</v>
      </c>
    </row>
    <row r="151" customFormat="false" ht="12" hidden="false" customHeight="true" outlineLevel="0" collapsed="false">
      <c r="A151" s="86" t="n">
        <v>36718</v>
      </c>
      <c r="B151" s="180" t="n">
        <v>7084.86178328485</v>
      </c>
      <c r="C151" s="184" t="n">
        <v>4921</v>
      </c>
      <c r="D151" s="178" t="n">
        <v>2163.86178328485</v>
      </c>
      <c r="F151" s="172" t="n">
        <f aca="false">D151-E151</f>
        <v>2163.86178328485</v>
      </c>
      <c r="H151" s="179"/>
      <c r="L151" s="175" t="n">
        <v>36718</v>
      </c>
      <c r="M151" s="176" t="s">
        <v>88</v>
      </c>
      <c r="N151" s="53" t="n">
        <v>-40287012.7303621</v>
      </c>
      <c r="O151" s="0" t="str">
        <f aca="false">IF((N151)&gt;(D152*1000),"var exceeded"," ")</f>
        <v> </v>
      </c>
      <c r="P151" s="0" t="str">
        <f aca="false">IF(($N151)&gt;(F152*1000),"var exceeded"," ")</f>
        <v> </v>
      </c>
      <c r="T151" s="175" t="n">
        <v>36741</v>
      </c>
      <c r="U151" s="176" t="s">
        <v>88</v>
      </c>
      <c r="V151" s="53" t="n">
        <v>-42537181.0548176</v>
      </c>
      <c r="W151" s="53" t="n">
        <v>20338425.9910678</v>
      </c>
      <c r="Y151" s="151" t="str">
        <f aca="false">IF((V151)&gt;(W152),"var exceeded"," ")</f>
        <v> </v>
      </c>
      <c r="AG151" s="175" t="n">
        <v>36706</v>
      </c>
      <c r="AH151" s="176" t="s">
        <v>14</v>
      </c>
      <c r="AI151" s="177" t="n">
        <v>-47238166.7163875</v>
      </c>
      <c r="AJ151" s="177" t="n">
        <v>23715179.9415616</v>
      </c>
    </row>
    <row r="152" customFormat="false" ht="12" hidden="false" customHeight="true" outlineLevel="0" collapsed="false">
      <c r="A152" s="86" t="n">
        <v>36719</v>
      </c>
      <c r="B152" s="180" t="n">
        <v>-14816.3302792269</v>
      </c>
      <c r="C152" s="184" t="n">
        <v>2052</v>
      </c>
      <c r="D152" s="178" t="n">
        <v>-16868.3302792269</v>
      </c>
      <c r="F152" s="172" t="n">
        <f aca="false">D152-E152</f>
        <v>-16868.3302792269</v>
      </c>
      <c r="H152" s="179"/>
      <c r="L152" s="175" t="n">
        <v>36719</v>
      </c>
      <c r="M152" s="176" t="s">
        <v>88</v>
      </c>
      <c r="N152" s="53" t="n">
        <v>-34097061.8415883</v>
      </c>
      <c r="O152" s="0" t="str">
        <f aca="false">IF((N152)&gt;(D153*1000),"var exceeded"," ")</f>
        <v> </v>
      </c>
      <c r="P152" s="0" t="str">
        <f aca="false">IF(($N152)&gt;(F153*1000),"var exceeded"," ")</f>
        <v> </v>
      </c>
      <c r="T152" s="175" t="n">
        <v>36742</v>
      </c>
      <c r="U152" s="176" t="s">
        <v>88</v>
      </c>
      <c r="V152" s="53" t="n">
        <v>-41649915.8618805</v>
      </c>
      <c r="W152" s="53" t="n">
        <v>12252933.9055089</v>
      </c>
      <c r="Y152" s="151" t="str">
        <f aca="false">IF((V152)&gt;(W153),"var exceeded"," ")</f>
        <v> </v>
      </c>
      <c r="AG152" s="175" t="n">
        <v>36707</v>
      </c>
      <c r="AH152" s="176" t="s">
        <v>14</v>
      </c>
      <c r="AI152" s="177" t="n">
        <v>-49267360.5571446</v>
      </c>
      <c r="AJ152" s="177" t="n">
        <v>-10789389.6193442</v>
      </c>
    </row>
    <row r="153" customFormat="false" ht="12" hidden="false" customHeight="true" outlineLevel="0" collapsed="false">
      <c r="A153" s="86" t="n">
        <v>36720</v>
      </c>
      <c r="B153" s="180" t="n">
        <v>8680.27813210674</v>
      </c>
      <c r="C153" s="184" t="n">
        <v>-581</v>
      </c>
      <c r="D153" s="178" t="n">
        <v>9261.27813210674</v>
      </c>
      <c r="F153" s="172" t="n">
        <f aca="false">D153-E153</f>
        <v>9261.27813210674</v>
      </c>
      <c r="H153" s="179"/>
      <c r="L153" s="175" t="n">
        <v>36720</v>
      </c>
      <c r="M153" s="176" t="s">
        <v>88</v>
      </c>
      <c r="N153" s="53" t="n">
        <v>-33246307.0262212</v>
      </c>
      <c r="O153" s="0" t="str">
        <f aca="false">IF((N153)&gt;(D154*1000),"var exceeded"," ")</f>
        <v> </v>
      </c>
      <c r="P153" s="0" t="str">
        <f aca="false">IF(($N153)&gt;(F154*1000),"var exceeded"," ")</f>
        <v> </v>
      </c>
      <c r="T153" s="175" t="n">
        <v>36745</v>
      </c>
      <c r="U153" s="176" t="s">
        <v>88</v>
      </c>
      <c r="V153" s="53" t="n">
        <v>-40698834.3497346</v>
      </c>
      <c r="W153" s="53" t="n">
        <v>29641399.7128911</v>
      </c>
      <c r="Y153" s="151" t="str">
        <f aca="false">IF((V153)&gt;(W154),"var exceeded"," ")</f>
        <v> </v>
      </c>
      <c r="AG153" s="175" t="n">
        <v>36710</v>
      </c>
      <c r="AH153" s="176" t="s">
        <v>14</v>
      </c>
      <c r="AI153" s="177" t="n">
        <v>-47684196.8346171</v>
      </c>
      <c r="AJ153" s="177" t="n">
        <v>-10771999.0730047</v>
      </c>
    </row>
    <row r="154" customFormat="false" ht="12" hidden="false" customHeight="true" outlineLevel="0" collapsed="false">
      <c r="A154" s="86" t="n">
        <v>36721</v>
      </c>
      <c r="B154" s="180" t="n">
        <v>14215.6408794321</v>
      </c>
      <c r="C154" s="184" t="n">
        <v>1653</v>
      </c>
      <c r="D154" s="178" t="n">
        <v>12562.6408794321</v>
      </c>
      <c r="F154" s="172" t="n">
        <f aca="false">D154-E154</f>
        <v>12562.6408794321</v>
      </c>
      <c r="H154" s="179"/>
      <c r="L154" s="175" t="n">
        <v>36721</v>
      </c>
      <c r="M154" s="176" t="s">
        <v>88</v>
      </c>
      <c r="N154" s="53" t="n">
        <v>-39323508.523971</v>
      </c>
      <c r="O154" s="0" t="str">
        <f aca="false">IF((N154)&gt;(D155*1000),"var exceeded"," ")</f>
        <v> </v>
      </c>
      <c r="P154" s="0" t="str">
        <f aca="false">IF(($N154)&gt;(F155*1000),"var exceeded"," ")</f>
        <v> </v>
      </c>
      <c r="T154" s="175" t="n">
        <v>36746</v>
      </c>
      <c r="U154" s="176" t="s">
        <v>88</v>
      </c>
      <c r="V154" s="53" t="n">
        <v>-37423052.0090579</v>
      </c>
      <c r="W154" s="53" t="n">
        <v>15515533.9212336</v>
      </c>
      <c r="Y154" s="151" t="str">
        <f aca="false">IF((V154)&gt;(W155),"var exceeded"," ")</f>
        <v> </v>
      </c>
      <c r="AG154" s="175" t="n">
        <v>36711</v>
      </c>
      <c r="AH154" s="176" t="s">
        <v>14</v>
      </c>
      <c r="AI154" s="177" t="n">
        <v>-5043603.96428804</v>
      </c>
      <c r="AJ154" s="177" t="n">
        <v>-6836054.01960001</v>
      </c>
    </row>
    <row r="155" customFormat="false" ht="12" hidden="false" customHeight="true" outlineLevel="0" collapsed="false">
      <c r="A155" s="86" t="n">
        <v>36724</v>
      </c>
      <c r="B155" s="180" t="n">
        <v>-14107.7585963882</v>
      </c>
      <c r="C155" s="184" t="n">
        <v>78</v>
      </c>
      <c r="D155" s="178" t="n">
        <v>-14185.7585963882</v>
      </c>
      <c r="F155" s="172" t="n">
        <f aca="false">D155-E155</f>
        <v>-14185.7585963882</v>
      </c>
      <c r="H155" s="179"/>
      <c r="L155" s="175" t="n">
        <v>36724</v>
      </c>
      <c r="M155" s="176" t="s">
        <v>88</v>
      </c>
      <c r="N155" s="53" t="n">
        <v>-48029895.7223106</v>
      </c>
      <c r="O155" s="0" t="str">
        <f aca="false">IF((N155)&gt;(D156*1000),"var exceeded"," ")</f>
        <v> </v>
      </c>
      <c r="P155" s="0" t="str">
        <f aca="false">IF(($N155)&gt;(F156*1000),"var exceeded"," ")</f>
        <v> </v>
      </c>
      <c r="T155" s="175" t="n">
        <v>36747</v>
      </c>
      <c r="U155" s="176" t="s">
        <v>88</v>
      </c>
      <c r="V155" s="53" t="n">
        <v>-38144269.2500348</v>
      </c>
      <c r="W155" s="53" t="n">
        <v>4736882.18187623</v>
      </c>
      <c r="Y155" s="151" t="str">
        <f aca="false">IF((V155)&gt;(W156),"var exceeded"," ")</f>
        <v> </v>
      </c>
      <c r="AG155" s="175" t="n">
        <v>36712</v>
      </c>
      <c r="AH155" s="176" t="s">
        <v>14</v>
      </c>
      <c r="AI155" s="177" t="n">
        <v>-42696300.5934637</v>
      </c>
      <c r="AJ155" s="177" t="n">
        <v>-29107235.6234375</v>
      </c>
    </row>
    <row r="156" customFormat="false" ht="12" hidden="false" customHeight="true" outlineLevel="0" collapsed="false">
      <c r="A156" s="86" t="n">
        <v>36725</v>
      </c>
      <c r="B156" s="180" t="n">
        <v>25795.8232132747</v>
      </c>
      <c r="C156" s="184" t="n">
        <v>-825</v>
      </c>
      <c r="D156" s="178" t="n">
        <v>26620.8232132747</v>
      </c>
      <c r="F156" s="172" t="n">
        <f aca="false">D156-E156</f>
        <v>26620.8232132747</v>
      </c>
      <c r="H156" s="179"/>
      <c r="L156" s="175" t="n">
        <v>36725</v>
      </c>
      <c r="M156" s="176" t="s">
        <v>88</v>
      </c>
      <c r="N156" s="53" t="n">
        <v>-35906950.4857734</v>
      </c>
      <c r="O156" s="0" t="str">
        <f aca="false">IF((N156)&gt;(D157*1000),"var exceeded"," ")</f>
        <v> </v>
      </c>
      <c r="P156" s="0" t="str">
        <f aca="false">IF(($N156)&gt;(F157*1000),"var exceeded"," ")</f>
        <v> </v>
      </c>
      <c r="T156" s="175" t="n">
        <v>36748</v>
      </c>
      <c r="U156" s="176" t="s">
        <v>88</v>
      </c>
      <c r="V156" s="53" t="n">
        <v>-37446275.6535938</v>
      </c>
      <c r="W156" s="53" t="n">
        <v>17218061.8499717</v>
      </c>
      <c r="Y156" s="151" t="str">
        <f aca="false">IF((V156)&gt;(W157),"var exceeded"," ")</f>
        <v> </v>
      </c>
      <c r="AG156" s="175" t="n">
        <v>36713</v>
      </c>
      <c r="AH156" s="176" t="s">
        <v>14</v>
      </c>
      <c r="AI156" s="177" t="n">
        <v>-31510581.6400461</v>
      </c>
      <c r="AJ156" s="177" t="n">
        <v>-671999.640459192</v>
      </c>
    </row>
    <row r="157" customFormat="false" ht="12" hidden="false" customHeight="true" outlineLevel="0" collapsed="false">
      <c r="A157" s="86" t="n">
        <v>36726</v>
      </c>
      <c r="B157" s="180" t="n">
        <v>-6030.67641111451</v>
      </c>
      <c r="C157" s="184" t="n">
        <v>4958</v>
      </c>
      <c r="D157" s="178" t="n">
        <v>-10988.6764111145</v>
      </c>
      <c r="F157" s="172" t="n">
        <f aca="false">D157-E157</f>
        <v>-10988.6764111145</v>
      </c>
      <c r="H157" s="179"/>
      <c r="L157" s="175" t="n">
        <v>36726</v>
      </c>
      <c r="M157" s="176" t="s">
        <v>88</v>
      </c>
      <c r="N157" s="53" t="n">
        <v>-31349996.9883592</v>
      </c>
      <c r="O157" s="0" t="str">
        <f aca="false">IF((N157)&gt;(D158*1000),"var exceeded"," ")</f>
        <v> </v>
      </c>
      <c r="P157" s="0" t="str">
        <f aca="false">IF(($N157)&gt;(F158*1000),"var exceeded"," ")</f>
        <v> </v>
      </c>
      <c r="T157" s="175" t="n">
        <v>36749</v>
      </c>
      <c r="U157" s="176" t="s">
        <v>88</v>
      </c>
      <c r="V157" s="53" t="n">
        <v>-39203573.8529216</v>
      </c>
      <c r="W157" s="53" t="n">
        <v>27568592.19617</v>
      </c>
      <c r="Y157" s="151" t="str">
        <f aca="false">IF((V157)&gt;(W158),"var exceeded"," ")</f>
        <v> </v>
      </c>
      <c r="AG157" s="175" t="n">
        <v>36714</v>
      </c>
      <c r="AH157" s="176" t="s">
        <v>14</v>
      </c>
      <c r="AI157" s="177" t="n">
        <v>-38306559.4080062</v>
      </c>
      <c r="AJ157" s="177" t="n">
        <v>22908177.056535</v>
      </c>
    </row>
    <row r="158" customFormat="false" ht="12" hidden="false" customHeight="true" outlineLevel="0" collapsed="false">
      <c r="A158" s="86" t="n">
        <v>36727</v>
      </c>
      <c r="B158" s="180" t="n">
        <v>-6659.23508523959</v>
      </c>
      <c r="C158" s="184" t="n">
        <v>854</v>
      </c>
      <c r="D158" s="178" t="n">
        <v>-7513.23508523959</v>
      </c>
      <c r="F158" s="172" t="n">
        <f aca="false">D158-E158</f>
        <v>-7513.23508523959</v>
      </c>
      <c r="H158" s="179"/>
      <c r="L158" s="175" t="n">
        <v>36727</v>
      </c>
      <c r="M158" s="176" t="s">
        <v>88</v>
      </c>
      <c r="N158" s="53" t="n">
        <v>-21801382.6953335</v>
      </c>
      <c r="O158" s="0" t="str">
        <f aca="false">IF((N158)&gt;(D159*1000),"var exceeded"," ")</f>
        <v> </v>
      </c>
      <c r="P158" s="0" t="str">
        <f aca="false">IF(($N158)&gt;(F159*1000),"var exceeded"," ")</f>
        <v> </v>
      </c>
      <c r="T158" s="175" t="n">
        <v>36752</v>
      </c>
      <c r="U158" s="176" t="s">
        <v>88</v>
      </c>
      <c r="V158" s="53" t="n">
        <v>-39946808.5056784</v>
      </c>
      <c r="W158" s="53" t="n">
        <v>-10180111.8031524</v>
      </c>
      <c r="Y158" s="151" t="str">
        <f aca="false">IF((V158)&gt;(W159),"var exceeded"," ")</f>
        <v> </v>
      </c>
      <c r="AG158" s="175" t="n">
        <v>36717</v>
      </c>
      <c r="AH158" s="176" t="s">
        <v>14</v>
      </c>
      <c r="AI158" s="177" t="n">
        <v>-45842266.2411779</v>
      </c>
      <c r="AJ158" s="177" t="n">
        <v>-5617733.25315224</v>
      </c>
    </row>
    <row r="159" customFormat="false" ht="12" hidden="false" customHeight="true" outlineLevel="0" collapsed="false">
      <c r="A159" s="86" t="n">
        <v>36728</v>
      </c>
      <c r="B159" s="180" t="n">
        <v>8437.58355206706</v>
      </c>
      <c r="C159" s="184" t="n">
        <v>257</v>
      </c>
      <c r="D159" s="178" t="n">
        <v>8180.58355206706</v>
      </c>
      <c r="F159" s="172" t="n">
        <f aca="false">D159-E159</f>
        <v>8180.58355206706</v>
      </c>
      <c r="H159" s="179"/>
      <c r="L159" s="175" t="n">
        <v>36728</v>
      </c>
      <c r="M159" s="176" t="s">
        <v>88</v>
      </c>
      <c r="N159" s="53" t="n">
        <v>-40036549.702835</v>
      </c>
      <c r="O159" s="0" t="str">
        <f aca="false">IF((N159)&gt;(D160*1000),"var exceeded"," ")</f>
        <v> </v>
      </c>
      <c r="P159" s="0" t="str">
        <f aca="false">IF(($N159)&gt;(F160*1000),"var exceeded"," ")</f>
        <v> </v>
      </c>
      <c r="T159" s="175" t="n">
        <v>36753</v>
      </c>
      <c r="U159" s="176" t="s">
        <v>88</v>
      </c>
      <c r="V159" s="53" t="n">
        <v>-35088141.7631676</v>
      </c>
      <c r="W159" s="53" t="n">
        <v>-22995670.6549638</v>
      </c>
      <c r="Y159" s="151" t="str">
        <f aca="false">IF((V159)&gt;(W160),"var exceeded"," ")</f>
        <v> </v>
      </c>
      <c r="AG159" s="175" t="n">
        <v>36718</v>
      </c>
      <c r="AH159" s="176" t="s">
        <v>14</v>
      </c>
      <c r="AI159" s="177" t="n">
        <v>-49328238.8504976</v>
      </c>
      <c r="AJ159" s="177" t="n">
        <v>11448631.149104</v>
      </c>
    </row>
    <row r="160" customFormat="false" ht="12" hidden="false" customHeight="true" outlineLevel="0" collapsed="false">
      <c r="A160" s="86" t="n">
        <v>36731</v>
      </c>
      <c r="B160" s="180" t="n">
        <v>8770.59908695832</v>
      </c>
      <c r="C160" s="184" t="n">
        <v>4250</v>
      </c>
      <c r="D160" s="178" t="n">
        <v>4520.59908695832</v>
      </c>
      <c r="F160" s="172" t="n">
        <f aca="false">D160-E160</f>
        <v>4520.59908695832</v>
      </c>
      <c r="H160" s="179"/>
      <c r="L160" s="175" t="n">
        <v>36731</v>
      </c>
      <c r="M160" s="176" t="s">
        <v>88</v>
      </c>
      <c r="N160" s="53" t="n">
        <v>-28069256.1872503</v>
      </c>
      <c r="O160" s="0" t="str">
        <f aca="false">IF((N160)&gt;(D161*1000),"var exceeded"," ")</f>
        <v> </v>
      </c>
      <c r="P160" s="0" t="str">
        <f aca="false">IF(($N160)&gt;(F161*1000),"var exceeded"," ")</f>
        <v> </v>
      </c>
      <c r="T160" s="175" t="n">
        <v>36754</v>
      </c>
      <c r="U160" s="176" t="s">
        <v>88</v>
      </c>
      <c r="V160" s="53" t="n">
        <v>-31494646.5316015</v>
      </c>
      <c r="W160" s="53" t="n">
        <v>2373290.97315428</v>
      </c>
      <c r="Y160" s="151" t="str">
        <f aca="false">IF((V160)&gt;(W161),"var exceeded"," ")</f>
        <v> </v>
      </c>
      <c r="AG160" s="175" t="n">
        <v>36719</v>
      </c>
      <c r="AH160" s="176" t="s">
        <v>14</v>
      </c>
      <c r="AI160" s="177" t="n">
        <v>-46688449.5267932</v>
      </c>
      <c r="AJ160" s="177" t="n">
        <v>-11171437.9812774</v>
      </c>
    </row>
    <row r="161" customFormat="false" ht="12" hidden="false" customHeight="true" outlineLevel="0" collapsed="false">
      <c r="A161" s="86" t="n">
        <v>36732</v>
      </c>
      <c r="B161" s="180" t="n">
        <v>-7775.01817454814</v>
      </c>
      <c r="C161" s="184" t="n">
        <v>1881</v>
      </c>
      <c r="D161" s="178" t="n">
        <v>-9656.01817454814</v>
      </c>
      <c r="F161" s="172" t="n">
        <f aca="false">D161-E161</f>
        <v>-9656.01817454814</v>
      </c>
      <c r="H161" s="179"/>
      <c r="L161" s="175" t="n">
        <v>36732</v>
      </c>
      <c r="M161" s="176" t="s">
        <v>88</v>
      </c>
      <c r="N161" s="53" t="n">
        <v>-24605138.6706482</v>
      </c>
      <c r="O161" s="0" t="str">
        <f aca="false">IF((N161)&gt;(D162*1000),"var exceeded"," ")</f>
        <v> </v>
      </c>
      <c r="P161" s="0" t="str">
        <f aca="false">IF(($N161)&gt;(F162*1000),"var exceeded"," ")</f>
        <v> </v>
      </c>
      <c r="T161" s="175" t="n">
        <v>36755</v>
      </c>
      <c r="U161" s="176" t="s">
        <v>88</v>
      </c>
      <c r="V161" s="53" t="n">
        <v>-32031675.7267799</v>
      </c>
      <c r="W161" s="53" t="n">
        <v>-10877862.2093084</v>
      </c>
      <c r="Y161" s="151" t="str">
        <f aca="false">IF((V161)&gt;(W162),"var exceeded"," ")</f>
        <v> </v>
      </c>
      <c r="AG161" s="175" t="n">
        <v>36720</v>
      </c>
      <c r="AH161" s="176" t="s">
        <v>14</v>
      </c>
      <c r="AI161" s="177" t="n">
        <v>-45385246.9360475</v>
      </c>
      <c r="AJ161" s="177" t="n">
        <v>17373509.1718891</v>
      </c>
    </row>
    <row r="162" customFormat="false" ht="12" hidden="false" customHeight="true" outlineLevel="0" collapsed="false">
      <c r="A162" s="86" t="n">
        <v>36733</v>
      </c>
      <c r="B162" s="180" t="n">
        <v>-3471.88548569273</v>
      </c>
      <c r="C162" s="184" t="n">
        <v>-1578</v>
      </c>
      <c r="D162" s="178" t="n">
        <v>-1893.88548569273</v>
      </c>
      <c r="F162" s="172" t="n">
        <f aca="false">D162-E162</f>
        <v>-1893.88548569273</v>
      </c>
      <c r="H162" s="179"/>
      <c r="L162" s="175" t="n">
        <v>36733</v>
      </c>
      <c r="M162" s="176" t="s">
        <v>88</v>
      </c>
      <c r="N162" s="53" t="n">
        <v>-12942716.8664537</v>
      </c>
      <c r="O162" s="0" t="str">
        <f aca="false">IF((N162)&gt;(D163*1000),"var exceeded"," ")</f>
        <v>var exceeded</v>
      </c>
      <c r="P162" s="0" t="str">
        <f aca="false">IF(($N162)&gt;(F163*1000),"var exceeded"," ")</f>
        <v>var exceeded</v>
      </c>
      <c r="T162" s="175" t="n">
        <v>36756</v>
      </c>
      <c r="U162" s="176" t="s">
        <v>88</v>
      </c>
      <c r="V162" s="53" t="n">
        <v>-38103202.6329046</v>
      </c>
      <c r="W162" s="53" t="n">
        <v>9485199.39140884</v>
      </c>
      <c r="Y162" s="151" t="str">
        <f aca="false">IF((V162)&gt;(W163),"var exceeded"," ")</f>
        <v> </v>
      </c>
      <c r="AG162" s="175" t="n">
        <v>36721</v>
      </c>
      <c r="AH162" s="176" t="s">
        <v>14</v>
      </c>
      <c r="AI162" s="177" t="n">
        <v>-51016065.8619967</v>
      </c>
      <c r="AJ162" s="177" t="n">
        <v>8814642.37624289</v>
      </c>
    </row>
    <row r="163" customFormat="false" ht="12" hidden="false" customHeight="true" outlineLevel="0" collapsed="false">
      <c r="A163" s="86" t="n">
        <v>36734</v>
      </c>
      <c r="B163" s="180" t="n">
        <v>-17494.7950519991</v>
      </c>
      <c r="C163" s="184" t="n">
        <v>31</v>
      </c>
      <c r="D163" s="178" t="n">
        <v>-17525.7950519991</v>
      </c>
      <c r="F163" s="172" t="n">
        <f aca="false">D163-E163</f>
        <v>-17525.7950519991</v>
      </c>
      <c r="H163" s="179"/>
      <c r="L163" s="175" t="n">
        <v>36734</v>
      </c>
      <c r="M163" s="176" t="s">
        <v>88</v>
      </c>
      <c r="N163" s="53" t="n">
        <v>-26075219.5745657</v>
      </c>
      <c r="O163" s="0" t="str">
        <f aca="false">IF((N163)&gt;(D164*1000),"var exceeded"," ")</f>
        <v> </v>
      </c>
      <c r="P163" s="0" t="str">
        <f aca="false">IF(($N163)&gt;(F164*1000),"var exceeded"," ")</f>
        <v> </v>
      </c>
      <c r="T163" s="175" t="n">
        <v>36759</v>
      </c>
      <c r="U163" s="176" t="s">
        <v>88</v>
      </c>
      <c r="V163" s="53" t="n">
        <v>-44133591.2290236</v>
      </c>
      <c r="W163" s="53" t="n">
        <v>93806632.6417911</v>
      </c>
      <c r="Y163" s="151" t="str">
        <f aca="false">IF((V163)&gt;(W164),"var exceeded"," ")</f>
        <v> </v>
      </c>
      <c r="AG163" s="175" t="n">
        <v>36724</v>
      </c>
      <c r="AH163" s="176" t="s">
        <v>14</v>
      </c>
      <c r="AI163" s="177" t="n">
        <v>-65748737.1990366</v>
      </c>
      <c r="AJ163" s="177" t="n">
        <v>-29258311.9732337</v>
      </c>
    </row>
    <row r="164" customFormat="false" ht="12" hidden="false" customHeight="true" outlineLevel="0" collapsed="false">
      <c r="A164" s="86" t="n">
        <v>36735</v>
      </c>
      <c r="B164" s="180" t="n">
        <v>17701.9761651622</v>
      </c>
      <c r="C164" s="184" t="n">
        <v>-766</v>
      </c>
      <c r="D164" s="178" t="n">
        <v>18467.9761651622</v>
      </c>
      <c r="F164" s="172" t="n">
        <f aca="false">D164-E164</f>
        <v>18467.9761651622</v>
      </c>
      <c r="H164" s="179"/>
      <c r="L164" s="175" t="n">
        <v>36735</v>
      </c>
      <c r="M164" s="176" t="s">
        <v>88</v>
      </c>
      <c r="N164" s="53" t="n">
        <v>-33630377.2643983</v>
      </c>
      <c r="O164" s="0" t="str">
        <f aca="false">IF((N164)&gt;(D165*1000),"var exceeded"," ")</f>
        <v> </v>
      </c>
      <c r="P164" s="0" t="str">
        <f aca="false">IF(($N164)&gt;(F165*1000),"var exceeded"," ")</f>
        <v> </v>
      </c>
      <c r="T164" s="175" t="n">
        <v>36760</v>
      </c>
      <c r="U164" s="176" t="s">
        <v>88</v>
      </c>
      <c r="V164" s="53" t="n">
        <v>-47357729.7975609</v>
      </c>
      <c r="W164" s="53" t="n">
        <v>61328017.4150823</v>
      </c>
      <c r="Y164" s="151" t="str">
        <f aca="false">IF((V164)&gt;(W165),"var exceeded"," ")</f>
        <v> </v>
      </c>
      <c r="AG164" s="175" t="n">
        <v>36725</v>
      </c>
      <c r="AH164" s="176" t="s">
        <v>14</v>
      </c>
      <c r="AI164" s="177" t="n">
        <v>-49209467.1706322</v>
      </c>
      <c r="AJ164" s="177" t="n">
        <v>24311374.2988187</v>
      </c>
    </row>
    <row r="165" customFormat="false" ht="12" hidden="false" customHeight="true" outlineLevel="0" collapsed="false">
      <c r="A165" s="86" t="n">
        <v>36738</v>
      </c>
      <c r="B165" s="180" t="n">
        <v>5799.75711094647</v>
      </c>
      <c r="C165" s="184" t="n">
        <v>539</v>
      </c>
      <c r="D165" s="178" t="n">
        <v>5260.75711094647</v>
      </c>
      <c r="F165" s="172" t="n">
        <f aca="false">D165-E165</f>
        <v>5260.75711094647</v>
      </c>
      <c r="H165" s="179"/>
      <c r="L165" s="175" t="n">
        <v>36738</v>
      </c>
      <c r="M165" s="176" t="s">
        <v>88</v>
      </c>
      <c r="N165" s="53" t="n">
        <v>-38951324.3711175</v>
      </c>
      <c r="O165" s="0" t="str">
        <f aca="false">IF((N165)&gt;(D166*1000),"var exceeded"," ")</f>
        <v> </v>
      </c>
      <c r="P165" s="0" t="str">
        <f aca="false">IF(($N165)&gt;(F166*1000),"var exceeded"," ")</f>
        <v> </v>
      </c>
      <c r="T165" s="175" t="n">
        <v>36761</v>
      </c>
      <c r="U165" s="176" t="s">
        <v>88</v>
      </c>
      <c r="V165" s="53" t="n">
        <v>-42449658.0839478</v>
      </c>
      <c r="W165" s="53" t="n">
        <v>27740199.2743</v>
      </c>
      <c r="Y165" s="151" t="str">
        <f aca="false">IF((V165)&gt;(W166),"var exceeded"," ")</f>
        <v> </v>
      </c>
      <c r="AG165" s="175" t="n">
        <v>36726</v>
      </c>
      <c r="AH165" s="176" t="s">
        <v>14</v>
      </c>
      <c r="AI165" s="177" t="n">
        <v>-44279149.7218004</v>
      </c>
      <c r="AJ165" s="177" t="n">
        <v>-17408165.1787744</v>
      </c>
    </row>
    <row r="166" customFormat="false" ht="12" hidden="false" customHeight="true" outlineLevel="0" collapsed="false">
      <c r="A166" s="75" t="n">
        <v>36739</v>
      </c>
      <c r="B166" s="180" t="n">
        <v>8387.2605597475</v>
      </c>
      <c r="C166" s="180" t="n">
        <v>3747.81107485013</v>
      </c>
      <c r="D166" s="178" t="n">
        <v>4639.44948489737</v>
      </c>
      <c r="F166" s="172" t="n">
        <f aca="false">D166-E166</f>
        <v>4639.44948489737</v>
      </c>
      <c r="H166" s="179"/>
      <c r="L166" s="175" t="n">
        <v>36739</v>
      </c>
      <c r="M166" s="176" t="s">
        <v>88</v>
      </c>
      <c r="N166" s="53" t="n">
        <v>-42834408.6042399</v>
      </c>
      <c r="O166" s="0" t="str">
        <f aca="false">IF((N166)&gt;(D167*1000),"var exceeded"," ")</f>
        <v> </v>
      </c>
      <c r="P166" s="0" t="str">
        <f aca="false">IF(($N166)&gt;(F167*1000),"var exceeded"," ")</f>
        <v> </v>
      </c>
      <c r="T166" s="175" t="n">
        <v>36762</v>
      </c>
      <c r="U166" s="176" t="s">
        <v>88</v>
      </c>
      <c r="V166" s="53" t="n">
        <v>-42150978.9318713</v>
      </c>
      <c r="W166" s="53" t="n">
        <v>127473221.7526</v>
      </c>
      <c r="Y166" s="151" t="str">
        <f aca="false">IF((V166)&gt;(W167),"var exceeded"," ")</f>
        <v> </v>
      </c>
      <c r="AG166" s="175" t="n">
        <v>36727</v>
      </c>
      <c r="AH166" s="176" t="s">
        <v>14</v>
      </c>
      <c r="AI166" s="177" t="n">
        <v>-39549289.3299275</v>
      </c>
      <c r="AJ166" s="177" t="n">
        <v>-7781388.81084301</v>
      </c>
    </row>
    <row r="167" customFormat="false" ht="12" hidden="false" customHeight="true" outlineLevel="0" collapsed="false">
      <c r="A167" s="75" t="n">
        <v>36740</v>
      </c>
      <c r="B167" s="180" t="n">
        <v>50186.6342919801</v>
      </c>
      <c r="C167" s="180" t="n">
        <v>10857.5052497394</v>
      </c>
      <c r="D167" s="178" t="n">
        <v>39329.1290422407</v>
      </c>
      <c r="F167" s="172" t="n">
        <f aca="false">D167-E167</f>
        <v>39329.1290422407</v>
      </c>
      <c r="H167" s="179"/>
      <c r="L167" s="175" t="n">
        <v>36740</v>
      </c>
      <c r="M167" s="176" t="s">
        <v>88</v>
      </c>
      <c r="N167" s="53" t="n">
        <v>-44431566.9285177</v>
      </c>
      <c r="O167" s="0" t="str">
        <f aca="false">IF((N167)&gt;(D168*1000),"var exceeded"," ")</f>
        <v> </v>
      </c>
      <c r="P167" s="0" t="str">
        <f aca="false">IF(($N167)&gt;(F168*1000),"var exceeded"," ")</f>
        <v> </v>
      </c>
      <c r="T167" s="175" t="n">
        <v>36763</v>
      </c>
      <c r="U167" s="176" t="s">
        <v>88</v>
      </c>
      <c r="V167" s="53" t="n">
        <v>-41351612.3950565</v>
      </c>
      <c r="W167" s="53" t="n">
        <v>176639214.4012</v>
      </c>
      <c r="Y167" s="151" t="str">
        <f aca="false">IF((V167)&gt;(W168),"var exceeded"," ")</f>
        <v> </v>
      </c>
      <c r="AG167" s="175" t="n">
        <v>36728</v>
      </c>
      <c r="AH167" s="176" t="s">
        <v>14</v>
      </c>
      <c r="AI167" s="177" t="n">
        <v>-51857898.9072133</v>
      </c>
      <c r="AJ167" s="177" t="n">
        <v>15024294.2096598</v>
      </c>
    </row>
    <row r="168" customFormat="false" ht="12" hidden="false" customHeight="true" outlineLevel="0" collapsed="false">
      <c r="A168" s="75" t="n">
        <v>36741</v>
      </c>
      <c r="B168" s="180" t="n">
        <v>19648.9431236817</v>
      </c>
      <c r="C168" s="180" t="n">
        <v>-772.449628374644</v>
      </c>
      <c r="D168" s="178" t="n">
        <v>20421.3927520564</v>
      </c>
      <c r="F168" s="172" t="n">
        <f aca="false">D168-E168</f>
        <v>20421.3927520564</v>
      </c>
      <c r="H168" s="179"/>
      <c r="L168" s="175" t="n">
        <v>36741</v>
      </c>
      <c r="M168" s="176" t="s">
        <v>88</v>
      </c>
      <c r="N168" s="53" t="n">
        <v>-42537181.0548176</v>
      </c>
      <c r="O168" s="0" t="str">
        <f aca="false">IF((N168)&gt;(D169*1000),"var exceeded"," ")</f>
        <v> </v>
      </c>
      <c r="P168" s="0" t="str">
        <f aca="false">IF(($N168)&gt;(F169*1000),"var exceeded"," ")</f>
        <v> </v>
      </c>
      <c r="T168" s="175" t="n">
        <v>36766</v>
      </c>
      <c r="U168" s="176" t="s">
        <v>88</v>
      </c>
      <c r="V168" s="53" t="n">
        <v>-49307430.8422373</v>
      </c>
      <c r="W168" s="53" t="n">
        <v>71125751.2543</v>
      </c>
      <c r="Y168" s="151" t="str">
        <f aca="false">IF((V168)&gt;(W169),"var exceeded"," ")</f>
        <v> </v>
      </c>
      <c r="AG168" s="175" t="n">
        <v>36731</v>
      </c>
      <c r="AH168" s="176" t="s">
        <v>14</v>
      </c>
      <c r="AI168" s="177" t="n">
        <v>-38374822.5833653</v>
      </c>
      <c r="AJ168" s="177" t="n">
        <v>8659626.16746813</v>
      </c>
    </row>
    <row r="169" customFormat="false" ht="12" hidden="false" customHeight="true" outlineLevel="0" collapsed="false">
      <c r="A169" s="75" t="n">
        <v>36742</v>
      </c>
      <c r="B169" s="180" t="n">
        <v>13294.2564873886</v>
      </c>
      <c r="C169" s="180" t="n">
        <v>1155.29650552774</v>
      </c>
      <c r="D169" s="178" t="n">
        <v>12138.9599818608</v>
      </c>
      <c r="F169" s="172" t="n">
        <f aca="false">D169-E169</f>
        <v>12138.9599818608</v>
      </c>
      <c r="H169" s="179"/>
      <c r="L169" s="175" t="n">
        <v>36742</v>
      </c>
      <c r="M169" s="176" t="s">
        <v>88</v>
      </c>
      <c r="N169" s="53" t="n">
        <v>-41649915.8618805</v>
      </c>
      <c r="O169" s="0" t="str">
        <f aca="false">IF((N169)&gt;(D170*1000),"var exceeded"," ")</f>
        <v> </v>
      </c>
      <c r="P169" s="0" t="str">
        <f aca="false">IF(($N169)&gt;(F170*1000),"var exceeded"," ")</f>
        <v> </v>
      </c>
      <c r="T169" s="175" t="n">
        <v>36767</v>
      </c>
      <c r="U169" s="176" t="s">
        <v>88</v>
      </c>
      <c r="V169" s="53" t="n">
        <v>-41986103.6700537</v>
      </c>
      <c r="W169" s="53" t="n">
        <v>-15333695.1159</v>
      </c>
      <c r="Y169" s="151" t="str">
        <f aca="false">IF((V169)&gt;(W170),"var exceeded"," ")</f>
        <v>var exceeded</v>
      </c>
      <c r="AG169" s="175" t="n">
        <v>36732</v>
      </c>
      <c r="AH169" s="176" t="s">
        <v>14</v>
      </c>
      <c r="AI169" s="177" t="n">
        <v>-32145979.4165327</v>
      </c>
      <c r="AJ169" s="177" t="n">
        <v>-21336581.3710469</v>
      </c>
    </row>
    <row r="170" customFormat="false" ht="12" hidden="false" customHeight="true" outlineLevel="0" collapsed="false">
      <c r="A170" s="75" t="n">
        <v>36745</v>
      </c>
      <c r="B170" s="180" t="n">
        <v>18985.4297340463</v>
      </c>
      <c r="C170" s="180" t="n">
        <v>2026.9088878554</v>
      </c>
      <c r="D170" s="178" t="n">
        <v>16958.5208461909</v>
      </c>
      <c r="E170" s="154" t="n">
        <v>-10000</v>
      </c>
      <c r="F170" s="172" t="n">
        <f aca="false">D170-E170</f>
        <v>26958.5208461909</v>
      </c>
      <c r="H170" s="179"/>
      <c r="L170" s="175" t="n">
        <v>36745</v>
      </c>
      <c r="M170" s="176" t="s">
        <v>88</v>
      </c>
      <c r="N170" s="53" t="n">
        <v>-40698834.3497346</v>
      </c>
      <c r="O170" s="0" t="str">
        <f aca="false">IF((N170)&gt;(D171*1000),"var exceeded"," ")</f>
        <v> </v>
      </c>
      <c r="P170" s="0" t="str">
        <f aca="false">IF(($N170)&gt;(F171*1000),"var exceeded"," ")</f>
        <v> </v>
      </c>
      <c r="T170" s="175" t="n">
        <v>36768</v>
      </c>
      <c r="U170" s="176" t="s">
        <v>88</v>
      </c>
      <c r="V170" s="53" t="n">
        <v>-43931508.7207897</v>
      </c>
      <c r="W170" s="53" t="n">
        <v>-210884099.7731</v>
      </c>
      <c r="Y170" s="151" t="str">
        <f aca="false">IF((V170)&gt;(W171),"var exceeded"," ")</f>
        <v> </v>
      </c>
      <c r="AG170" s="175" t="n">
        <v>36733</v>
      </c>
      <c r="AH170" s="176" t="s">
        <v>14</v>
      </c>
      <c r="AI170" s="177" t="n">
        <v>-26728571.7157464</v>
      </c>
      <c r="AJ170" s="177" t="n">
        <v>3701742.56127801</v>
      </c>
    </row>
    <row r="171" customFormat="false" ht="12" hidden="false" customHeight="true" outlineLevel="0" collapsed="false">
      <c r="A171" s="75" t="n">
        <v>36746</v>
      </c>
      <c r="B171" s="180" t="n">
        <v>2352.82232969864</v>
      </c>
      <c r="C171" s="180" t="n">
        <v>1958.54535671089</v>
      </c>
      <c r="D171" s="178" t="n">
        <v>394.276972987745</v>
      </c>
      <c r="E171" s="154" t="n">
        <v>-10000</v>
      </c>
      <c r="F171" s="172" t="n">
        <f aca="false">D171-E171</f>
        <v>10394.2769729877</v>
      </c>
      <c r="H171" s="179"/>
      <c r="L171" s="175" t="n">
        <v>36746</v>
      </c>
      <c r="M171" s="176" t="s">
        <v>88</v>
      </c>
      <c r="N171" s="53" t="n">
        <v>-37423052.0090579</v>
      </c>
      <c r="O171" s="0" t="str">
        <f aca="false">IF((N171)&gt;(D172*1000),"var exceeded"," ")</f>
        <v> </v>
      </c>
      <c r="P171" s="0" t="str">
        <f aca="false">IF(($N171)&gt;(F172*1000),"var exceeded"," ")</f>
        <v> </v>
      </c>
      <c r="T171" s="175" t="n">
        <v>36769</v>
      </c>
      <c r="U171" s="176" t="s">
        <v>88</v>
      </c>
      <c r="V171" s="53" t="n">
        <v>-57873529.3594675</v>
      </c>
      <c r="W171" s="53" t="n">
        <v>49702865.7255</v>
      </c>
      <c r="Y171" s="151" t="str">
        <f aca="false">IF((V171)&gt;(W172),"var exceeded"," ")</f>
        <v> </v>
      </c>
      <c r="AG171" s="175" t="n">
        <v>36734</v>
      </c>
      <c r="AH171" s="176" t="s">
        <v>14</v>
      </c>
      <c r="AI171" s="177" t="n">
        <v>-35783935.9506189</v>
      </c>
      <c r="AJ171" s="177" t="n">
        <v>-17737545.4703016</v>
      </c>
    </row>
    <row r="172" customFormat="false" ht="12" hidden="false" customHeight="true" outlineLevel="0" collapsed="false">
      <c r="A172" s="75" t="n">
        <v>36747</v>
      </c>
      <c r="B172" s="180" t="n">
        <v>2688.32977093823</v>
      </c>
      <c r="C172" s="180" t="n">
        <v>-589.176838572207</v>
      </c>
      <c r="D172" s="178" t="n">
        <v>3277.50660951044</v>
      </c>
      <c r="F172" s="172" t="n">
        <f aca="false">D172-E172</f>
        <v>3277.50660951044</v>
      </c>
      <c r="H172" s="179"/>
      <c r="L172" s="175" t="n">
        <v>36747</v>
      </c>
      <c r="M172" s="176" t="s">
        <v>88</v>
      </c>
      <c r="N172" s="53" t="n">
        <v>-38144269.2500348</v>
      </c>
      <c r="O172" s="0" t="str">
        <f aca="false">IF((N172)&gt;(D173*1000),"var exceeded"," ")</f>
        <v> </v>
      </c>
      <c r="P172" s="0" t="str">
        <f aca="false">IF(($N172)&gt;(F173*1000),"var exceeded"," ")</f>
        <v> </v>
      </c>
      <c r="T172" s="175" t="n">
        <v>36770</v>
      </c>
      <c r="U172" s="176" t="s">
        <v>88</v>
      </c>
      <c r="V172" s="53" t="n">
        <v>-52226504.7227094</v>
      </c>
      <c r="W172" s="53" t="n">
        <v>-44051902.8802</v>
      </c>
      <c r="Y172" s="151" t="str">
        <f aca="false">IF((V172)&gt;(W173),"var exceeded"," ")</f>
        <v>var exceeded</v>
      </c>
      <c r="AG172" s="175" t="n">
        <v>36735</v>
      </c>
      <c r="AH172" s="176" t="s">
        <v>14</v>
      </c>
      <c r="AI172" s="177" t="n">
        <v>-43387997.0194694</v>
      </c>
      <c r="AJ172" s="177" t="n">
        <v>20438979.7431403</v>
      </c>
    </row>
    <row r="173" customFormat="false" ht="12" hidden="false" customHeight="true" outlineLevel="0" collapsed="false">
      <c r="A173" s="75" t="n">
        <v>36748</v>
      </c>
      <c r="B173" s="180" t="n">
        <v>20038.7777338782</v>
      </c>
      <c r="C173" s="180" t="n">
        <v>1873.0120538317</v>
      </c>
      <c r="D173" s="178" t="n">
        <v>18165.7656800465</v>
      </c>
      <c r="F173" s="172" t="n">
        <f aca="false">D173-E173</f>
        <v>18165.7656800465</v>
      </c>
      <c r="H173" s="179"/>
      <c r="L173" s="175" t="n">
        <v>36748</v>
      </c>
      <c r="M173" s="176" t="s">
        <v>88</v>
      </c>
      <c r="N173" s="53" t="n">
        <v>-37446275.6535938</v>
      </c>
      <c r="O173" s="0" t="str">
        <f aca="false">IF((N173)&gt;(D174*1000),"var exceeded"," ")</f>
        <v> </v>
      </c>
      <c r="P173" s="0" t="str">
        <f aca="false">IF(($N173)&gt;(F174*1000),"var exceeded"," ")</f>
        <v> </v>
      </c>
      <c r="T173" s="175" t="n">
        <v>36774</v>
      </c>
      <c r="U173" s="176" t="s">
        <v>88</v>
      </c>
      <c r="V173" s="53" t="n">
        <v>-43472441.2567809</v>
      </c>
      <c r="W173" s="53" t="n">
        <v>-63917416.5132</v>
      </c>
      <c r="Y173" s="151" t="str">
        <f aca="false">IF((V173)&gt;(W174),"var exceeded"," ")</f>
        <v> </v>
      </c>
      <c r="AG173" s="175" t="n">
        <v>36738</v>
      </c>
      <c r="AH173" s="176" t="s">
        <v>14</v>
      </c>
      <c r="AI173" s="177" t="n">
        <v>-48824427.7958866</v>
      </c>
      <c r="AJ173" s="177" t="n">
        <v>-11672116.2485212</v>
      </c>
    </row>
    <row r="174" customFormat="false" ht="12" hidden="false" customHeight="true" outlineLevel="0" collapsed="false">
      <c r="A174" s="75" t="n">
        <v>36749</v>
      </c>
      <c r="B174" s="180" t="n">
        <v>17084.2958010576</v>
      </c>
      <c r="C174" s="180" t="n">
        <v>3028.32591274948</v>
      </c>
      <c r="D174" s="178" t="n">
        <v>14055.9698883081</v>
      </c>
      <c r="E174" s="154" t="n">
        <v>-10000</v>
      </c>
      <c r="F174" s="172" t="n">
        <f aca="false">D174-E174</f>
        <v>24055.9698883081</v>
      </c>
      <c r="H174" s="179"/>
      <c r="L174" s="175" t="n">
        <v>36749</v>
      </c>
      <c r="M174" s="176" t="s">
        <v>88</v>
      </c>
      <c r="N174" s="53" t="n">
        <v>-39203573.8529216</v>
      </c>
      <c r="O174" s="0" t="str">
        <f aca="false">IF((N174)&gt;(D175*1000),"var exceeded"," ")</f>
        <v> </v>
      </c>
      <c r="P174" s="0" t="str">
        <f aca="false">IF(($N174)&gt;(F175*1000),"var exceeded"," ")</f>
        <v> </v>
      </c>
      <c r="T174" s="175" t="n">
        <v>36775</v>
      </c>
      <c r="U174" s="176" t="s">
        <v>88</v>
      </c>
      <c r="V174" s="53" t="n">
        <v>-41621742.1243532</v>
      </c>
      <c r="W174" s="53" t="n">
        <v>9119346.0884</v>
      </c>
      <c r="Y174" s="151" t="str">
        <f aca="false">IF((V174)&gt;(W175),"var exceeded"," ")</f>
        <v> </v>
      </c>
      <c r="AG174" s="175" t="n">
        <v>36739</v>
      </c>
      <c r="AH174" s="176" t="s">
        <v>14</v>
      </c>
      <c r="AI174" s="177" t="n">
        <v>-75458672.9021299</v>
      </c>
      <c r="AJ174" s="177" t="n">
        <v>29144190.4200986</v>
      </c>
    </row>
    <row r="175" customFormat="false" ht="12" hidden="false" customHeight="true" outlineLevel="0" collapsed="false">
      <c r="A175" s="75" t="n">
        <v>36752</v>
      </c>
      <c r="B175" s="180" t="n">
        <v>-8867.26168543119</v>
      </c>
      <c r="C175" s="180" t="n">
        <v>2379.54054907635</v>
      </c>
      <c r="D175" s="178" t="n">
        <v>-11246.8022345075</v>
      </c>
      <c r="F175" s="172" t="n">
        <f aca="false">D175-E175</f>
        <v>-11246.8022345075</v>
      </c>
      <c r="H175" s="179"/>
      <c r="L175" s="175" t="n">
        <v>36752</v>
      </c>
      <c r="M175" s="176" t="s">
        <v>88</v>
      </c>
      <c r="N175" s="53" t="n">
        <v>-39946808.5056784</v>
      </c>
      <c r="O175" s="0" t="str">
        <f aca="false">IF((N175)&gt;(D176*1000),"var exceeded"," ")</f>
        <v> </v>
      </c>
      <c r="P175" s="0" t="str">
        <f aca="false">IF(($N175)&gt;(F176*1000),"var exceeded"," ")</f>
        <v> </v>
      </c>
      <c r="T175" s="175" t="n">
        <v>36776</v>
      </c>
      <c r="U175" s="176" t="s">
        <v>88</v>
      </c>
      <c r="V175" s="53" t="n">
        <v>-39077177.8662908</v>
      </c>
      <c r="W175" s="53" t="n">
        <v>792163.275700006</v>
      </c>
      <c r="Y175" s="151" t="str">
        <f aca="false">IF((V175)&gt;(W176),"var exceeded"," ")</f>
        <v> </v>
      </c>
      <c r="AG175" s="175" t="n">
        <v>36740</v>
      </c>
      <c r="AH175" s="176" t="s">
        <v>14</v>
      </c>
      <c r="AI175" s="177" t="n">
        <v>-63693237.1530556</v>
      </c>
      <c r="AJ175" s="177" t="n">
        <v>40680279.3312721</v>
      </c>
    </row>
    <row r="176" customFormat="false" ht="12" hidden="false" customHeight="true" outlineLevel="0" collapsed="false">
      <c r="A176" s="75" t="n">
        <v>36753</v>
      </c>
      <c r="B176" s="180" t="n">
        <v>-19446.3205557023</v>
      </c>
      <c r="C176" s="180" t="n">
        <v>2859.45440435603</v>
      </c>
      <c r="D176" s="178" t="n">
        <v>-22305.7749600583</v>
      </c>
      <c r="F176" s="172" t="n">
        <f aca="false">D176-E176</f>
        <v>-22305.7749600583</v>
      </c>
      <c r="H176" s="179"/>
      <c r="L176" s="175" t="n">
        <v>36753</v>
      </c>
      <c r="M176" s="176" t="s">
        <v>88</v>
      </c>
      <c r="N176" s="53" t="n">
        <v>-35088141.7631676</v>
      </c>
      <c r="O176" s="0" t="str">
        <f aca="false">IF((N176)&gt;(D177*1000),"var exceeded"," ")</f>
        <v> </v>
      </c>
      <c r="P176" s="0" t="str">
        <f aca="false">IF(($N176)&gt;(F177*1000),"var exceeded"," ")</f>
        <v> </v>
      </c>
      <c r="T176" s="175" t="n">
        <v>36777</v>
      </c>
      <c r="U176" s="176" t="s">
        <v>88</v>
      </c>
      <c r="V176" s="53" t="n">
        <v>-42612882.7967767</v>
      </c>
      <c r="W176" s="53" t="n">
        <v>13954304.609</v>
      </c>
      <c r="Y176" s="151" t="str">
        <f aca="false">IF((V176)&gt;(W177),"var exceeded"," ")</f>
        <v> </v>
      </c>
      <c r="AG176" s="175" t="n">
        <v>36741</v>
      </c>
      <c r="AH176" s="176" t="s">
        <v>14</v>
      </c>
      <c r="AI176" s="177" t="n">
        <v>-59389233.0689697</v>
      </c>
      <c r="AJ176" s="177" t="n">
        <v>21193063.5759919</v>
      </c>
    </row>
    <row r="177" customFormat="false" ht="12" hidden="false" customHeight="true" outlineLevel="0" collapsed="false">
      <c r="A177" s="75" t="n">
        <v>36754</v>
      </c>
      <c r="B177" s="180" t="n">
        <v>6708.06610031159</v>
      </c>
      <c r="C177" s="180" t="n">
        <v>1430.81379529628</v>
      </c>
      <c r="D177" s="178" t="n">
        <v>5277.25230501531</v>
      </c>
      <c r="F177" s="172" t="n">
        <f aca="false">D177-E177</f>
        <v>5277.25230501531</v>
      </c>
      <c r="H177" s="179"/>
      <c r="L177" s="175" t="n">
        <v>36754</v>
      </c>
      <c r="M177" s="176" t="s">
        <v>88</v>
      </c>
      <c r="N177" s="53" t="n">
        <v>-31494646.5316015</v>
      </c>
      <c r="O177" s="0" t="str">
        <f aca="false">IF((N177)&gt;(D178*1000),"var exceeded"," ")</f>
        <v> </v>
      </c>
      <c r="P177" s="0" t="str">
        <f aca="false">IF(($N177)&gt;(F178*1000),"var exceeded"," ")</f>
        <v> </v>
      </c>
      <c r="T177" s="175" t="n">
        <v>36780</v>
      </c>
      <c r="U177" s="176" t="s">
        <v>88</v>
      </c>
      <c r="V177" s="53" t="n">
        <v>-44179540.7704672</v>
      </c>
      <c r="W177" s="53" t="n">
        <v>5557334.74700001</v>
      </c>
      <c r="Y177" s="151" t="str">
        <f aca="false">IF((V177)&gt;(W178),"var exceeded"," ")</f>
        <v> </v>
      </c>
      <c r="AG177" s="175" t="n">
        <v>36742</v>
      </c>
      <c r="AH177" s="176" t="s">
        <v>14</v>
      </c>
      <c r="AI177" s="177" t="n">
        <v>-60823316.927823</v>
      </c>
      <c r="AJ177" s="177" t="n">
        <v>20078020.1252937</v>
      </c>
    </row>
    <row r="178" customFormat="false" ht="12" hidden="false" customHeight="true" outlineLevel="0" collapsed="false">
      <c r="A178" s="75" t="n">
        <v>36755</v>
      </c>
      <c r="B178" s="180" t="n">
        <v>-9095.56388025897</v>
      </c>
      <c r="C178" s="180" t="n">
        <v>308.125598299527</v>
      </c>
      <c r="D178" s="178" t="n">
        <v>-9403.6894785585</v>
      </c>
      <c r="F178" s="172" t="n">
        <f aca="false">D178-E178</f>
        <v>-9403.6894785585</v>
      </c>
      <c r="H178" s="179"/>
      <c r="L178" s="175" t="n">
        <v>36755</v>
      </c>
      <c r="M178" s="176" t="s">
        <v>88</v>
      </c>
      <c r="N178" s="53" t="n">
        <v>-32031675.7267799</v>
      </c>
      <c r="O178" s="0" t="str">
        <f aca="false">IF((N178)&gt;(D179*1000),"var exceeded"," ")</f>
        <v> </v>
      </c>
      <c r="P178" s="0" t="str">
        <f aca="false">IF(($N178)&gt;(F179*1000),"var exceeded"," ")</f>
        <v> </v>
      </c>
      <c r="T178" s="175" t="n">
        <v>36781</v>
      </c>
      <c r="U178" s="176" t="s">
        <v>88</v>
      </c>
      <c r="V178" s="53" t="n">
        <v>-41601208.4222275</v>
      </c>
      <c r="W178" s="53" t="n">
        <v>-22743333.4299</v>
      </c>
      <c r="Y178" s="151" t="str">
        <f aca="false">IF((V178)&gt;(W179),"var exceeded"," ")</f>
        <v> </v>
      </c>
      <c r="AG178" s="175" t="n">
        <v>36745</v>
      </c>
      <c r="AH178" s="176" t="s">
        <v>14</v>
      </c>
      <c r="AI178" s="177" t="n">
        <v>-81369589.3029731</v>
      </c>
      <c r="AJ178" s="177" t="n">
        <v>57878489.6529835</v>
      </c>
    </row>
    <row r="179" customFormat="false" ht="12" hidden="false" customHeight="true" outlineLevel="0" collapsed="false">
      <c r="A179" s="75" t="n">
        <v>36756</v>
      </c>
      <c r="B179" s="180" t="n">
        <v>11116.4216745013</v>
      </c>
      <c r="C179" s="180" t="n">
        <v>841.076366455326</v>
      </c>
      <c r="D179" s="178" t="n">
        <v>10275.345308046</v>
      </c>
      <c r="F179" s="172" t="n">
        <f aca="false">D179-E179</f>
        <v>10275.345308046</v>
      </c>
      <c r="H179" s="179"/>
      <c r="L179" s="175" t="n">
        <v>36756</v>
      </c>
      <c r="M179" s="176" t="s">
        <v>88</v>
      </c>
      <c r="N179" s="53" t="n">
        <v>-38103202.6329046</v>
      </c>
      <c r="O179" s="0" t="str">
        <f aca="false">IF((N179)&gt;(D180*1000),"var exceeded"," ")</f>
        <v> </v>
      </c>
      <c r="P179" s="0" t="str">
        <f aca="false">IF(($N179)&gt;(F180*1000),"var exceeded"," ")</f>
        <v> </v>
      </c>
      <c r="T179" s="175" t="n">
        <v>36782</v>
      </c>
      <c r="U179" s="176" t="s">
        <v>88</v>
      </c>
      <c r="V179" s="53" t="n">
        <v>-36395363.3932935</v>
      </c>
      <c r="W179" s="53" t="n">
        <v>-14826237.0218</v>
      </c>
      <c r="Y179" s="151" t="str">
        <f aca="false">IF((V179)&gt;(W180),"var exceeded"," ")</f>
        <v> </v>
      </c>
      <c r="AG179" s="175" t="n">
        <v>36746</v>
      </c>
      <c r="AH179" s="176" t="s">
        <v>14</v>
      </c>
      <c r="AI179" s="177" t="n">
        <v>-56986806.2406694</v>
      </c>
      <c r="AJ179" s="177" t="n">
        <v>19711572.1317243</v>
      </c>
    </row>
    <row r="180" customFormat="false" ht="12" hidden="false" customHeight="true" outlineLevel="0" collapsed="false">
      <c r="A180" s="75" t="n">
        <v>36759</v>
      </c>
      <c r="B180" s="180" t="n">
        <v>56886.458121098</v>
      </c>
      <c r="C180" s="180" t="n">
        <v>4690.23906825946</v>
      </c>
      <c r="D180" s="178" t="n">
        <v>52196.2190528385</v>
      </c>
      <c r="E180" s="154" t="n">
        <v>-45000</v>
      </c>
      <c r="F180" s="172" t="n">
        <f aca="false">D180-E180</f>
        <v>97196.2190528385</v>
      </c>
      <c r="H180" s="179"/>
      <c r="L180" s="175" t="n">
        <v>36759</v>
      </c>
      <c r="M180" s="176" t="s">
        <v>88</v>
      </c>
      <c r="N180" s="53" t="n">
        <v>-44133591.2290236</v>
      </c>
      <c r="O180" s="0" t="str">
        <f aca="false">IF((N180)&gt;(D181*1000),"var exceeded"," ")</f>
        <v> </v>
      </c>
      <c r="P180" s="0" t="str">
        <f aca="false">IF(($N180)&gt;(F181*1000),"var exceeded"," ")</f>
        <v> </v>
      </c>
      <c r="T180" s="175" t="n">
        <v>36783</v>
      </c>
      <c r="U180" s="176" t="s">
        <v>88</v>
      </c>
      <c r="V180" s="53" t="n">
        <v>-42362060.9590619</v>
      </c>
      <c r="W180" s="53" t="n">
        <v>-4936422.3171</v>
      </c>
      <c r="Y180" s="151" t="str">
        <f aca="false">IF((V180)&gt;(W181),"var exceeded"," ")</f>
        <v> </v>
      </c>
      <c r="AG180" s="175" t="n">
        <v>36747</v>
      </c>
      <c r="AH180" s="176" t="s">
        <v>14</v>
      </c>
      <c r="AI180" s="177" t="n">
        <v>-57923289.4051184</v>
      </c>
      <c r="AJ180" s="177" t="n">
        <v>15697142.2326824</v>
      </c>
    </row>
    <row r="181" customFormat="false" ht="12" hidden="false" customHeight="true" outlineLevel="0" collapsed="false">
      <c r="A181" s="75" t="n">
        <v>36760</v>
      </c>
      <c r="B181" s="180" t="n">
        <v>10740.1913579561</v>
      </c>
      <c r="C181" s="180" t="n">
        <v>-1665.15063664281</v>
      </c>
      <c r="D181" s="178" t="n">
        <v>12405.341994599</v>
      </c>
      <c r="F181" s="172" t="n">
        <f aca="false">D181-E181</f>
        <v>12405.341994599</v>
      </c>
      <c r="H181" s="179"/>
      <c r="L181" s="175" t="n">
        <v>36760</v>
      </c>
      <c r="M181" s="176" t="s">
        <v>88</v>
      </c>
      <c r="N181" s="53" t="n">
        <v>-47357729.7975609</v>
      </c>
      <c r="O181" s="0" t="str">
        <f aca="false">IF((N181)&gt;(D182*1000),"var exceeded"," ")</f>
        <v> </v>
      </c>
      <c r="P181" s="0" t="str">
        <f aca="false">IF(($N181)&gt;(F182*1000),"var exceeded"," ")</f>
        <v> </v>
      </c>
      <c r="T181" s="175" t="n">
        <v>36784</v>
      </c>
      <c r="U181" s="176" t="s">
        <v>88</v>
      </c>
      <c r="V181" s="53" t="n">
        <v>-37181405.6021842</v>
      </c>
      <c r="W181" s="53" t="n">
        <v>-41991378.65</v>
      </c>
      <c r="Y181" s="151" t="str">
        <f aca="false">IF((V181)&gt;(W182),"var exceeded"," ")</f>
        <v> </v>
      </c>
      <c r="AG181" s="175" t="n">
        <v>36748</v>
      </c>
      <c r="AH181" s="176" t="s">
        <v>14</v>
      </c>
      <c r="AI181" s="177" t="n">
        <v>-57009448.524056</v>
      </c>
      <c r="AJ181" s="177" t="n">
        <v>23780370.529369</v>
      </c>
    </row>
    <row r="182" customFormat="false" ht="12" hidden="false" customHeight="true" outlineLevel="0" collapsed="false">
      <c r="A182" s="75" t="n">
        <v>36761</v>
      </c>
      <c r="B182" s="180" t="n">
        <v>28992.9189759384</v>
      </c>
      <c r="C182" s="180" t="n">
        <v>-554.305028752353</v>
      </c>
      <c r="D182" s="178" t="n">
        <v>29547.2240046908</v>
      </c>
      <c r="F182" s="172" t="n">
        <f aca="false">D182-E182</f>
        <v>29547.2240046908</v>
      </c>
      <c r="H182" s="179"/>
      <c r="L182" s="175" t="n">
        <v>36761</v>
      </c>
      <c r="M182" s="176" t="s">
        <v>88</v>
      </c>
      <c r="N182" s="53" t="n">
        <v>-42449658.0839478</v>
      </c>
      <c r="O182" s="0" t="str">
        <f aca="false">IF((N182)&gt;(D183*1000),"var exceeded"," ")</f>
        <v> </v>
      </c>
      <c r="P182" s="0" t="str">
        <f aca="false">IF(($N182)&gt;(F183*1000),"var exceeded"," ")</f>
        <v> </v>
      </c>
      <c r="T182" s="175" t="n">
        <v>36787</v>
      </c>
      <c r="U182" s="176" t="s">
        <v>88</v>
      </c>
      <c r="V182" s="53" t="n">
        <v>-34082770.1303093</v>
      </c>
      <c r="W182" s="53" t="n">
        <v>13128642.2592</v>
      </c>
      <c r="Y182" s="151" t="str">
        <f aca="false">IF((V182)&gt;(W183),"var exceeded"," ")</f>
        <v> </v>
      </c>
      <c r="AG182" s="175" t="n">
        <v>36749</v>
      </c>
      <c r="AH182" s="176" t="s">
        <v>14</v>
      </c>
      <c r="AI182" s="177" t="n">
        <v>-55303508.7754805</v>
      </c>
      <c r="AJ182" s="177" t="n">
        <v>21365812.8764157</v>
      </c>
    </row>
    <row r="183" customFormat="false" ht="12" hidden="false" customHeight="true" outlineLevel="0" collapsed="false">
      <c r="A183" s="75" t="n">
        <v>36762</v>
      </c>
      <c r="B183" s="180" t="n">
        <v>51111.1093941881</v>
      </c>
      <c r="C183" s="180" t="n">
        <v>1998.83701724173</v>
      </c>
      <c r="D183" s="178" t="n">
        <v>49112.2723769463</v>
      </c>
      <c r="F183" s="172" t="n">
        <f aca="false">D183-E183</f>
        <v>49112.2723769463</v>
      </c>
      <c r="H183" s="179"/>
      <c r="L183" s="175" t="n">
        <v>36762</v>
      </c>
      <c r="M183" s="176" t="s">
        <v>88</v>
      </c>
      <c r="N183" s="53" t="n">
        <v>-42150978.9318713</v>
      </c>
      <c r="O183" s="0" t="str">
        <f aca="false">IF((N183)&gt;(D184*1000),"var exceeded"," ")</f>
        <v> </v>
      </c>
      <c r="P183" s="0" t="str">
        <f aca="false">IF(($N183)&gt;(F184*1000),"var exceeded"," ")</f>
        <v> </v>
      </c>
      <c r="T183" s="175" t="n">
        <v>36788</v>
      </c>
      <c r="U183" s="176" t="s">
        <v>88</v>
      </c>
      <c r="V183" s="53" t="n">
        <v>-33099293.7784639</v>
      </c>
      <c r="W183" s="53" t="n">
        <v>19366001.2435</v>
      </c>
      <c r="Y183" s="151" t="str">
        <f aca="false">IF((V183)&gt;(W184),"var exceeded"," ")</f>
        <v> </v>
      </c>
      <c r="AG183" s="175" t="n">
        <v>36752</v>
      </c>
      <c r="AH183" s="176" t="s">
        <v>14</v>
      </c>
      <c r="AI183" s="177" t="n">
        <v>-76058162.4741336</v>
      </c>
      <c r="AJ183" s="177" t="n">
        <v>-36657356.6460027</v>
      </c>
    </row>
    <row r="184" customFormat="false" ht="12" hidden="false" customHeight="true" outlineLevel="0" collapsed="false">
      <c r="A184" s="75" t="n">
        <v>36763</v>
      </c>
      <c r="B184" s="180" t="n">
        <v>77057.6434387492</v>
      </c>
      <c r="C184" s="180" t="n">
        <v>3747.81107485013</v>
      </c>
      <c r="D184" s="178" t="n">
        <v>73309.832363899</v>
      </c>
      <c r="F184" s="172" t="n">
        <f aca="false">D184-E184</f>
        <v>73309.832363899</v>
      </c>
      <c r="H184" s="179"/>
      <c r="L184" s="175" t="n">
        <v>36763</v>
      </c>
      <c r="M184" s="176" t="s">
        <v>88</v>
      </c>
      <c r="N184" s="53" t="n">
        <v>-41351612.3950565</v>
      </c>
      <c r="O184" s="0" t="str">
        <f aca="false">IF((N184)&gt;(D185*1000),"var exceeded"," ")</f>
        <v> </v>
      </c>
      <c r="P184" s="0" t="str">
        <f aca="false">IF(($N184)&gt;(F185*1000),"var exceeded"," ")</f>
        <v> </v>
      </c>
      <c r="T184" s="175" t="n">
        <v>36789</v>
      </c>
      <c r="U184" s="176" t="s">
        <v>88</v>
      </c>
      <c r="V184" s="53" t="n">
        <v>-34605398.9865913</v>
      </c>
      <c r="W184" s="53" t="n">
        <v>-7800699.0207</v>
      </c>
      <c r="Y184" s="151" t="str">
        <f aca="false">IF((V184)&gt;(W185),"var exceeded"," ")</f>
        <v> </v>
      </c>
      <c r="AG184" s="175" t="n">
        <v>36753</v>
      </c>
      <c r="AH184" s="176" t="s">
        <v>14</v>
      </c>
      <c r="AI184" s="177" t="n">
        <v>-45878145.5829473</v>
      </c>
      <c r="AJ184" s="177" t="n">
        <v>-32818538.0525623</v>
      </c>
    </row>
    <row r="185" customFormat="false" ht="12" hidden="false" customHeight="true" outlineLevel="0" collapsed="false">
      <c r="A185" s="75" t="n">
        <v>36766</v>
      </c>
      <c r="B185" s="180" t="n">
        <v>50618.2395339723</v>
      </c>
      <c r="C185" s="180" t="n">
        <v>2997.84295847317</v>
      </c>
      <c r="D185" s="178" t="n">
        <v>47620.3965754992</v>
      </c>
      <c r="F185" s="172" t="n">
        <f aca="false">D185-E185</f>
        <v>47620.3965754992</v>
      </c>
      <c r="H185" s="179"/>
      <c r="L185" s="175" t="n">
        <v>36766</v>
      </c>
      <c r="M185" s="176" t="s">
        <v>88</v>
      </c>
      <c r="N185" s="53" t="n">
        <v>-49307430.8422373</v>
      </c>
      <c r="O185" s="0" t="str">
        <f aca="false">IF((N185)&gt;(D186*1000),"var exceeded"," ")</f>
        <v> </v>
      </c>
      <c r="P185" s="0" t="str">
        <f aca="false">IF(($N185)&gt;(F186*1000),"var exceeded"," ")</f>
        <v> </v>
      </c>
      <c r="T185" s="175" t="n">
        <v>36790</v>
      </c>
      <c r="U185" s="176" t="s">
        <v>88</v>
      </c>
      <c r="V185" s="53" t="n">
        <v>-35644541.940166</v>
      </c>
      <c r="W185" s="53" t="n">
        <v>2053441.47710001</v>
      </c>
      <c r="Y185" s="151" t="str">
        <f aca="false">IF((V185)&gt;(W186),"var exceeded"," ")</f>
        <v> </v>
      </c>
      <c r="AG185" s="175" t="n">
        <v>36754</v>
      </c>
      <c r="AH185" s="176" t="s">
        <v>14</v>
      </c>
      <c r="AI185" s="177" t="n">
        <v>-43011308.9278657</v>
      </c>
      <c r="AJ185" s="177" t="n">
        <v>17189558.8085231</v>
      </c>
    </row>
    <row r="186" customFormat="false" ht="12" hidden="false" customHeight="true" outlineLevel="0" collapsed="false">
      <c r="A186" s="75" t="n">
        <v>36767</v>
      </c>
      <c r="B186" s="180" t="n">
        <v>-19876.5290989892</v>
      </c>
      <c r="C186" s="180" t="n">
        <v>103.022135710329</v>
      </c>
      <c r="D186" s="178" t="n">
        <v>-19979.5512346996</v>
      </c>
      <c r="F186" s="172" t="n">
        <f aca="false">D186-E186</f>
        <v>-19979.5512346996</v>
      </c>
      <c r="H186" s="179"/>
      <c r="L186" s="175" t="n">
        <v>36767</v>
      </c>
      <c r="M186" s="176" t="s">
        <v>88</v>
      </c>
      <c r="N186" s="53" t="n">
        <v>-41986103.6700537</v>
      </c>
      <c r="O186" s="0" t="str">
        <f aca="false">IF((N186)&gt;(D187*1000),"var exceeded"," ")</f>
        <v>var exceeded</v>
      </c>
      <c r="P186" s="0" t="str">
        <f aca="false">IF(($N186)&gt;(F187*1000),"var exceeded"," ")</f>
        <v>var exceeded</v>
      </c>
      <c r="T186" s="175" t="n">
        <v>36791</v>
      </c>
      <c r="U186" s="176" t="s">
        <v>88</v>
      </c>
      <c r="V186" s="53" t="n">
        <v>-39024328.2809693</v>
      </c>
      <c r="W186" s="53" t="n">
        <v>-17970761.1412</v>
      </c>
      <c r="Y186" s="151" t="str">
        <f aca="false">IF((V186)&gt;(W187),"var exceeded"," ")</f>
        <v> </v>
      </c>
      <c r="AG186" s="175" t="n">
        <v>36755</v>
      </c>
      <c r="AH186" s="176" t="s">
        <v>14</v>
      </c>
      <c r="AI186" s="177" t="n">
        <v>-43233247.9425546</v>
      </c>
      <c r="AJ186" s="177" t="n">
        <v>19892090.2711586</v>
      </c>
    </row>
    <row r="187" customFormat="false" ht="12" hidden="false" customHeight="true" outlineLevel="0" collapsed="false">
      <c r="A187" s="75" t="n">
        <v>36768</v>
      </c>
      <c r="B187" s="180" t="n">
        <v>-194409.595500728</v>
      </c>
      <c r="C187" s="180" t="n">
        <v>1767.73696092332</v>
      </c>
      <c r="D187" s="178" t="n">
        <v>-196177.332461652</v>
      </c>
      <c r="F187" s="172" t="n">
        <f aca="false">D187-E187</f>
        <v>-196177.332461652</v>
      </c>
      <c r="H187" s="179"/>
      <c r="L187" s="175" t="n">
        <v>36768</v>
      </c>
      <c r="M187" s="176" t="s">
        <v>88</v>
      </c>
      <c r="N187" s="53" t="n">
        <v>-43931508.7207897</v>
      </c>
      <c r="O187" s="0" t="str">
        <f aca="false">IF((N187)&gt;(D188*1000),"var exceeded"," ")</f>
        <v> </v>
      </c>
      <c r="P187" s="0" t="str">
        <f aca="false">IF(($N187)&gt;(F188*1000),"var exceeded"," ")</f>
        <v> </v>
      </c>
      <c r="T187" s="175" t="n">
        <v>36794</v>
      </c>
      <c r="U187" s="176" t="s">
        <v>88</v>
      </c>
      <c r="V187" s="53" t="n">
        <v>-37039452.0193811</v>
      </c>
      <c r="W187" s="53" t="n">
        <v>20681866.4576</v>
      </c>
      <c r="Y187" s="151" t="str">
        <f aca="false">IF((V187)&gt;(W188),"var exceeded"," ")</f>
        <v> </v>
      </c>
      <c r="AG187" s="175" t="n">
        <v>36756</v>
      </c>
      <c r="AH187" s="176" t="s">
        <v>14</v>
      </c>
      <c r="AI187" s="177" t="n">
        <v>-49440894.4346693</v>
      </c>
      <c r="AJ187" s="177" t="n">
        <v>25851884.6739472</v>
      </c>
    </row>
    <row r="188" customFormat="false" ht="12" hidden="false" customHeight="true" outlineLevel="0" collapsed="false">
      <c r="A188" s="75" t="n">
        <v>36769</v>
      </c>
      <c r="B188" s="180" t="n">
        <v>57143.2062656623</v>
      </c>
      <c r="C188" s="180" t="n">
        <v>2292.62172480612</v>
      </c>
      <c r="D188" s="178" t="n">
        <v>54850.5845408562</v>
      </c>
      <c r="F188" s="172" t="n">
        <f aca="false">D188-E188</f>
        <v>54850.5845408562</v>
      </c>
      <c r="H188" s="179"/>
      <c r="L188" s="175" t="n">
        <v>36769</v>
      </c>
      <c r="M188" s="176" t="s">
        <v>88</v>
      </c>
      <c r="N188" s="53" t="n">
        <v>-57873529.3594675</v>
      </c>
      <c r="O188" s="0" t="str">
        <f aca="false">IF((N188)&gt;(D189*1000),"var exceeded"," ")</f>
        <v>var exceeded</v>
      </c>
      <c r="P188" s="0" t="str">
        <f aca="false">IF(($N188)&gt;(F189*1000),"var exceeded"," ")</f>
        <v>var exceeded</v>
      </c>
      <c r="T188" s="175" t="n">
        <v>36795</v>
      </c>
      <c r="U188" s="176" t="s">
        <v>88</v>
      </c>
      <c r="V188" s="53" t="n">
        <v>-40925154.9588986</v>
      </c>
      <c r="W188" s="53" t="n">
        <v>-1200948.0884</v>
      </c>
      <c r="Y188" s="151" t="str">
        <f aca="false">IF((V188)&gt;(W189),"var exceeded"," ")</f>
        <v> </v>
      </c>
      <c r="AG188" s="175" t="n">
        <v>36759</v>
      </c>
      <c r="AH188" s="176" t="s">
        <v>14</v>
      </c>
      <c r="AI188" s="177" t="n">
        <v>-55398479.8046941</v>
      </c>
      <c r="AJ188" s="177" t="n">
        <v>143038950.550114</v>
      </c>
    </row>
    <row r="189" customFormat="false" ht="12" hidden="false" customHeight="true" outlineLevel="0" collapsed="false">
      <c r="A189" s="75" t="n">
        <v>36770</v>
      </c>
      <c r="B189" s="178" t="n">
        <v>-74854</v>
      </c>
      <c r="C189" s="178" t="n">
        <v>-227</v>
      </c>
      <c r="D189" s="178" t="n">
        <v>-74627</v>
      </c>
      <c r="F189" s="172" t="n">
        <f aca="false">D189-E189</f>
        <v>-74627</v>
      </c>
      <c r="H189" s="179"/>
      <c r="L189" s="175" t="n">
        <v>36770</v>
      </c>
      <c r="M189" s="176" t="s">
        <v>88</v>
      </c>
      <c r="N189" s="53" t="n">
        <v>-52226504.7227094</v>
      </c>
      <c r="O189" s="0" t="str">
        <f aca="false">IF((N189)&gt;(D190*1000),"var exceeded"," ")</f>
        <v> </v>
      </c>
      <c r="P189" s="0" t="str">
        <f aca="false">IF(($N189)&gt;(F190*1000),"var exceeded"," ")</f>
        <v> </v>
      </c>
      <c r="T189" s="175" t="n">
        <v>36796</v>
      </c>
      <c r="U189" s="176" t="s">
        <v>88</v>
      </c>
      <c r="V189" s="53" t="n">
        <v>-39874017.2479272</v>
      </c>
      <c r="W189" s="53" t="n">
        <v>-6411880.9884</v>
      </c>
      <c r="Y189" s="151" t="str">
        <f aca="false">IF((V189)&gt;(W190),"var exceeded"," ")</f>
        <v> </v>
      </c>
      <c r="AG189" s="175" t="n">
        <v>36760</v>
      </c>
      <c r="AH189" s="176" t="s">
        <v>14</v>
      </c>
      <c r="AI189" s="177" t="n">
        <v>-59065632.2298394</v>
      </c>
      <c r="AJ189" s="177" t="n">
        <v>45457690.0090717</v>
      </c>
    </row>
    <row r="190" customFormat="false" ht="12" hidden="false" customHeight="true" outlineLevel="0" collapsed="false">
      <c r="A190" s="75" t="n">
        <v>36774</v>
      </c>
      <c r="B190" s="178" t="n">
        <v>-26687</v>
      </c>
      <c r="C190" s="178" t="n">
        <v>3626.93867472809</v>
      </c>
      <c r="D190" s="178" t="n">
        <v>-30313.9386747281</v>
      </c>
      <c r="F190" s="172" t="n">
        <f aca="false">D190-E190</f>
        <v>-30313.9386747281</v>
      </c>
      <c r="H190" s="179"/>
      <c r="L190" s="175" t="n">
        <v>36774</v>
      </c>
      <c r="M190" s="176" t="s">
        <v>88</v>
      </c>
      <c r="N190" s="53" t="n">
        <v>-43472441.2567809</v>
      </c>
      <c r="O190" s="0" t="str">
        <f aca="false">IF((N190)&gt;(D191*1000),"var exceeded"," ")</f>
        <v> </v>
      </c>
      <c r="P190" s="0" t="str">
        <f aca="false">IF(($N190)&gt;(F191*1000),"var exceeded"," ")</f>
        <v> </v>
      </c>
      <c r="T190" s="175" t="n">
        <v>36797</v>
      </c>
      <c r="U190" s="176" t="s">
        <v>88</v>
      </c>
      <c r="V190" s="53" t="n">
        <v>-40809267.1768217</v>
      </c>
      <c r="W190" s="53" t="n">
        <v>-14422725.3315</v>
      </c>
      <c r="Y190" s="151" t="str">
        <f aca="false">IF((V190)&gt;(W191),"var exceeded"," ")</f>
        <v> </v>
      </c>
      <c r="AG190" s="175" t="n">
        <v>36761</v>
      </c>
      <c r="AH190" s="176" t="s">
        <v>14</v>
      </c>
      <c r="AI190" s="177" t="n">
        <v>-60399274.4180729</v>
      </c>
      <c r="AJ190" s="177" t="n">
        <v>86209157.3490114</v>
      </c>
    </row>
    <row r="191" customFormat="false" ht="12" hidden="false" customHeight="true" outlineLevel="0" collapsed="false">
      <c r="A191" s="75" t="n">
        <v>36775</v>
      </c>
      <c r="B191" s="178" t="n">
        <v>12893</v>
      </c>
      <c r="C191" s="178" t="n">
        <v>-213.91465395854</v>
      </c>
      <c r="D191" s="178" t="n">
        <v>13106.9146539585</v>
      </c>
      <c r="F191" s="172" t="n">
        <f aca="false">D191-E191</f>
        <v>13106.9146539585</v>
      </c>
      <c r="H191" s="179"/>
      <c r="L191" s="175" t="n">
        <v>36775</v>
      </c>
      <c r="M191" s="176" t="s">
        <v>88</v>
      </c>
      <c r="N191" s="53" t="n">
        <v>-41621742.1243532</v>
      </c>
      <c r="O191" s="0" t="str">
        <f aca="false">IF((N191)&gt;(D192*1000),"var exceeded"," ")</f>
        <v> </v>
      </c>
      <c r="P191" s="0" t="str">
        <f aca="false">IF(($N191)&gt;(F192*1000),"var exceeded"," ")</f>
        <v> </v>
      </c>
      <c r="T191" s="175" t="n">
        <v>36798</v>
      </c>
      <c r="U191" s="176" t="s">
        <v>88</v>
      </c>
      <c r="V191" s="53" t="n">
        <v>-27737962.0211402</v>
      </c>
      <c r="W191" s="53" t="n">
        <v>-35459721.5458</v>
      </c>
      <c r="Y191" s="151" t="str">
        <f aca="false">IF((V191)&gt;(W192),"var exceeded"," ")</f>
        <v> </v>
      </c>
      <c r="AG191" s="175" t="n">
        <v>36762</v>
      </c>
      <c r="AH191" s="176" t="s">
        <v>14</v>
      </c>
      <c r="AI191" s="177" t="n">
        <v>-62448780.8480379</v>
      </c>
      <c r="AJ191" s="177" t="n">
        <v>171608696.412495</v>
      </c>
    </row>
    <row r="192" customFormat="false" ht="12" hidden="false" customHeight="true" outlineLevel="0" collapsed="false">
      <c r="A192" s="75" t="n">
        <v>36776</v>
      </c>
      <c r="B192" s="178" t="n">
        <v>1192</v>
      </c>
      <c r="C192" s="178" t="n">
        <v>3420</v>
      </c>
      <c r="D192" s="178" t="n">
        <v>-2228</v>
      </c>
      <c r="F192" s="172" t="n">
        <f aca="false">D192-E192</f>
        <v>-2228</v>
      </c>
      <c r="H192" s="179"/>
      <c r="L192" s="175" t="n">
        <v>36776</v>
      </c>
      <c r="M192" s="176" t="s">
        <v>88</v>
      </c>
      <c r="N192" s="53" t="n">
        <v>-39077177.8662908</v>
      </c>
      <c r="O192" s="0" t="str">
        <f aca="false">IF((N192)&gt;(D193*1000),"var exceeded"," ")</f>
        <v> </v>
      </c>
      <c r="P192" s="0" t="str">
        <f aca="false">IF(($N192)&gt;(F193*1000),"var exceeded"," ")</f>
        <v> </v>
      </c>
      <c r="T192" s="175" t="n">
        <v>36799</v>
      </c>
      <c r="U192" s="176" t="s">
        <v>88</v>
      </c>
      <c r="V192" s="53" t="n">
        <v>-3915135.60749993</v>
      </c>
      <c r="W192" s="53" t="n">
        <v>822278.109800001</v>
      </c>
      <c r="Y192" s="151" t="str">
        <f aca="false">IF((V192)&gt;(W193),"var exceeded"," ")</f>
        <v> </v>
      </c>
      <c r="AG192" s="175" t="n">
        <v>36763</v>
      </c>
      <c r="AH192" s="176" t="s">
        <v>14</v>
      </c>
      <c r="AI192" s="177" t="n">
        <v>-67561307.4450696</v>
      </c>
      <c r="AJ192" s="177" t="n">
        <v>195740370.565393</v>
      </c>
    </row>
    <row r="193" customFormat="false" ht="12" hidden="false" customHeight="true" outlineLevel="0" collapsed="false">
      <c r="A193" s="75" t="n">
        <v>36777</v>
      </c>
      <c r="B193" s="178" t="n">
        <v>10564</v>
      </c>
      <c r="C193" s="178" t="n">
        <v>940.244733746299</v>
      </c>
      <c r="D193" s="178" t="n">
        <v>9623.7552662537</v>
      </c>
      <c r="F193" s="172" t="n">
        <f aca="false">D193-E193</f>
        <v>9623.7552662537</v>
      </c>
      <c r="H193" s="179"/>
      <c r="L193" s="175" t="n">
        <v>36777</v>
      </c>
      <c r="M193" s="176" t="s">
        <v>88</v>
      </c>
      <c r="N193" s="53" t="n">
        <v>-42612882.7967767</v>
      </c>
      <c r="O193" s="0" t="str">
        <f aca="false">IF((N193)&gt;(D194*1000),"var exceeded"," ")</f>
        <v> </v>
      </c>
      <c r="P193" s="0" t="str">
        <f aca="false">IF(($N193)&gt;(F194*1000),"var exceeded"," ")</f>
        <v> </v>
      </c>
      <c r="T193" s="175" t="n">
        <v>36801</v>
      </c>
      <c r="U193" s="176" t="s">
        <v>88</v>
      </c>
      <c r="V193" s="53" t="n">
        <v>-33858565.1780018</v>
      </c>
      <c r="W193" s="53" t="n">
        <v>13303260.9317</v>
      </c>
      <c r="Y193" s="151" t="str">
        <f aca="false">IF((V193)&gt;(W194),"var exceeded"," ")</f>
        <v> </v>
      </c>
      <c r="AG193" s="175" t="n">
        <v>36766</v>
      </c>
      <c r="AH193" s="176" t="s">
        <v>14</v>
      </c>
      <c r="AI193" s="177" t="n">
        <v>-68540701.2796985</v>
      </c>
      <c r="AJ193" s="177" t="n">
        <v>36210101.5121305</v>
      </c>
    </row>
    <row r="194" customFormat="false" ht="12" hidden="false" customHeight="true" outlineLevel="0" collapsed="false">
      <c r="A194" s="75" t="n">
        <v>36780</v>
      </c>
      <c r="B194" s="178" t="n">
        <v>7750</v>
      </c>
      <c r="C194" s="178" t="n">
        <v>2178.03937625114</v>
      </c>
      <c r="D194" s="178" t="n">
        <v>5571.96062374886</v>
      </c>
      <c r="F194" s="172" t="n">
        <f aca="false">D194-E194</f>
        <v>5571.96062374886</v>
      </c>
      <c r="H194" s="179"/>
      <c r="L194" s="175" t="n">
        <v>36780</v>
      </c>
      <c r="M194" s="176" t="s">
        <v>88</v>
      </c>
      <c r="N194" s="53" t="n">
        <v>-44179540.7704672</v>
      </c>
      <c r="O194" s="0" t="str">
        <f aca="false">IF((N194)&gt;(D195*1000),"var exceeded"," ")</f>
        <v> </v>
      </c>
      <c r="P194" s="0" t="str">
        <f aca="false">IF(($N194)&gt;(F195*1000),"var exceeded"," ")</f>
        <v> </v>
      </c>
      <c r="T194" s="175" t="n">
        <v>36802</v>
      </c>
      <c r="U194" s="176" t="s">
        <v>88</v>
      </c>
      <c r="V194" s="53" t="n">
        <v>-33159756.8863448</v>
      </c>
      <c r="W194" s="53" t="n">
        <v>2036593.1612</v>
      </c>
      <c r="Y194" s="151" t="str">
        <f aca="false">IF((V194)&gt;(W195),"var exceeded"," ")</f>
        <v> </v>
      </c>
      <c r="AG194" s="175" t="n">
        <v>36767</v>
      </c>
      <c r="AH194" s="176" t="s">
        <v>14</v>
      </c>
      <c r="AI194" s="177" t="n">
        <v>-59062290.9854683</v>
      </c>
      <c r="AJ194" s="177" t="n">
        <v>-69039162.5264429</v>
      </c>
    </row>
    <row r="195" customFormat="false" ht="12" hidden="false" customHeight="true" outlineLevel="0" collapsed="false">
      <c r="A195" s="75" t="n">
        <v>36781</v>
      </c>
      <c r="B195" s="178" t="n">
        <v>-26911</v>
      </c>
      <c r="C195" s="178" t="n">
        <v>-2236.48680752767</v>
      </c>
      <c r="D195" s="178" t="n">
        <v>-24674.5131924723</v>
      </c>
      <c r="F195" s="172" t="n">
        <f aca="false">D195-E195</f>
        <v>-24674.5131924723</v>
      </c>
      <c r="H195" s="179"/>
      <c r="L195" s="175" t="n">
        <v>36781</v>
      </c>
      <c r="M195" s="176" t="s">
        <v>88</v>
      </c>
      <c r="N195" s="53" t="n">
        <v>-41601208.4222275</v>
      </c>
      <c r="O195" s="0" t="str">
        <f aca="false">IF((N195)&gt;(D196*1000),"var exceeded"," ")</f>
        <v> </v>
      </c>
      <c r="P195" s="0" t="str">
        <f aca="false">IF(($N195)&gt;(F196*1000),"var exceeded"," ")</f>
        <v> </v>
      </c>
      <c r="T195" s="175" t="n">
        <v>36803</v>
      </c>
      <c r="U195" s="176" t="s">
        <v>88</v>
      </c>
      <c r="V195" s="53" t="n">
        <v>-37681161.1867498</v>
      </c>
      <c r="W195" s="53" t="n">
        <v>-20324823.7513</v>
      </c>
      <c r="Y195" s="151" t="str">
        <f aca="false">IF((V195)&gt;(W196),"var exceeded"," ")</f>
        <v> </v>
      </c>
      <c r="AG195" s="175" t="n">
        <v>36768</v>
      </c>
      <c r="AH195" s="176" t="s">
        <v>14</v>
      </c>
      <c r="AI195" s="177" t="n">
        <v>-59827102.8558254</v>
      </c>
      <c r="AJ195" s="177" t="n">
        <v>-207607764.810964</v>
      </c>
    </row>
    <row r="196" customFormat="false" ht="12" hidden="false" customHeight="true" outlineLevel="0" collapsed="false">
      <c r="A196" s="75" t="n">
        <v>36782</v>
      </c>
      <c r="B196" s="178" t="n">
        <v>-3666</v>
      </c>
      <c r="C196" s="178" t="n">
        <v>3862.52878216888</v>
      </c>
      <c r="D196" s="178" t="n">
        <v>-7528.52878216888</v>
      </c>
      <c r="F196" s="172" t="n">
        <f aca="false">D196-E196</f>
        <v>-7528.52878216888</v>
      </c>
      <c r="H196" s="179"/>
      <c r="L196" s="175" t="n">
        <v>36782</v>
      </c>
      <c r="M196" s="176" t="s">
        <v>88</v>
      </c>
      <c r="N196" s="53" t="n">
        <v>-36395363.3932935</v>
      </c>
      <c r="O196" s="0" t="str">
        <f aca="false">IF((N196)&gt;(D197*1000),"var exceeded"," ")</f>
        <v> </v>
      </c>
      <c r="P196" s="0" t="str">
        <f aca="false">IF(($N196)&gt;(F197*1000),"var exceeded"," ")</f>
        <v> </v>
      </c>
      <c r="T196" s="175" t="n">
        <v>36804</v>
      </c>
      <c r="U196" s="176" t="s">
        <v>88</v>
      </c>
      <c r="V196" s="53" t="n">
        <v>-40461584.9823268</v>
      </c>
      <c r="W196" s="53" t="n">
        <v>-3890181.62850001</v>
      </c>
      <c r="Y196" s="151" t="str">
        <f aca="false">IF((V196)&gt;(W197),"var exceeded"," ")</f>
        <v> </v>
      </c>
      <c r="AG196" s="175" t="n">
        <v>36769</v>
      </c>
      <c r="AH196" s="176" t="s">
        <v>14</v>
      </c>
      <c r="AI196" s="177" t="n">
        <v>-72747412.997819</v>
      </c>
      <c r="AJ196" s="177" t="n">
        <v>42599109.169774</v>
      </c>
    </row>
    <row r="197" customFormat="false" ht="12" hidden="false" customHeight="true" outlineLevel="0" collapsed="false">
      <c r="A197" s="75" t="n">
        <v>36783</v>
      </c>
      <c r="B197" s="178" t="n">
        <v>-3594</v>
      </c>
      <c r="C197" s="178" t="n">
        <v>2608.24870561574</v>
      </c>
      <c r="D197" s="178" t="n">
        <v>-6202.24870561574</v>
      </c>
      <c r="F197" s="172" t="n">
        <f aca="false">D197-E197</f>
        <v>-6202.24870561574</v>
      </c>
      <c r="H197" s="179"/>
      <c r="L197" s="175" t="n">
        <v>36783</v>
      </c>
      <c r="M197" s="176" t="s">
        <v>88</v>
      </c>
      <c r="N197" s="53" t="n">
        <v>-42362060.9590619</v>
      </c>
      <c r="O197" s="0" t="str">
        <f aca="false">IF((N197)&gt;(D198*1000),"var exceeded"," ")</f>
        <v> </v>
      </c>
      <c r="P197" s="0" t="str">
        <f aca="false">IF(($N197)&gt;(F198*1000),"var exceeded"," ")</f>
        <v> </v>
      </c>
      <c r="T197" s="175" t="n">
        <v>36805</v>
      </c>
      <c r="U197" s="176" t="s">
        <v>88</v>
      </c>
      <c r="V197" s="53" t="n">
        <v>-34098309.4012829</v>
      </c>
      <c r="W197" s="53" t="n">
        <v>-10199209.1093</v>
      </c>
      <c r="Y197" s="151" t="str">
        <f aca="false">IF((V197)&gt;(W198),"var exceeded"," ")</f>
        <v> </v>
      </c>
      <c r="AG197" s="175" t="n">
        <v>36770</v>
      </c>
      <c r="AH197" s="176" t="s">
        <v>14</v>
      </c>
      <c r="AI197" s="177" t="n">
        <v>-65132879.1592082</v>
      </c>
      <c r="AJ197" s="177" t="n">
        <v>-39551455.2539175</v>
      </c>
    </row>
    <row r="198" customFormat="false" ht="12" hidden="false" customHeight="true" outlineLevel="0" collapsed="false">
      <c r="A198" s="75" t="n">
        <v>36784</v>
      </c>
      <c r="B198" s="178" t="n">
        <v>-33553</v>
      </c>
      <c r="C198" s="178" t="n">
        <v>4011</v>
      </c>
      <c r="D198" s="178" t="n">
        <v>-37564</v>
      </c>
      <c r="F198" s="172" t="n">
        <f aca="false">D198-E198</f>
        <v>-37564</v>
      </c>
      <c r="H198" s="179"/>
      <c r="L198" s="175" t="n">
        <v>36784</v>
      </c>
      <c r="M198" s="176" t="s">
        <v>88</v>
      </c>
      <c r="N198" s="53" t="n">
        <v>-37181405.6021842</v>
      </c>
      <c r="O198" s="0" t="str">
        <f aca="false">IF((N198)&gt;(D199*1000),"var exceeded"," ")</f>
        <v> </v>
      </c>
      <c r="P198" s="0" t="str">
        <f aca="false">IF(($N198)&gt;(F199*1000),"var exceeded"," ")</f>
        <v> </v>
      </c>
      <c r="T198" s="175" t="n">
        <v>36808</v>
      </c>
      <c r="U198" s="176" t="s">
        <v>88</v>
      </c>
      <c r="V198" s="53" t="n">
        <v>-43475917.1049534</v>
      </c>
      <c r="W198" s="53" t="n">
        <v>7396059.547</v>
      </c>
      <c r="Y198" s="151" t="str">
        <f aca="false">IF((V198)&gt;(W199),"var exceeded"," ")</f>
        <v> </v>
      </c>
      <c r="AG198" s="175" t="n">
        <v>36773</v>
      </c>
      <c r="AH198" s="176" t="s">
        <v>14</v>
      </c>
      <c r="AI198" s="177" t="n">
        <v>-9380221.76525468</v>
      </c>
      <c r="AJ198" s="177" t="n">
        <v>3594526.95479999</v>
      </c>
    </row>
    <row r="199" customFormat="false" ht="12" hidden="false" customHeight="true" outlineLevel="0" collapsed="false">
      <c r="A199" s="75" t="n">
        <v>36787</v>
      </c>
      <c r="B199" s="178" t="n">
        <v>25840</v>
      </c>
      <c r="C199" s="178" t="n">
        <v>10954.770218764</v>
      </c>
      <c r="D199" s="178" t="n">
        <v>14885.229781236</v>
      </c>
      <c r="F199" s="172" t="n">
        <f aca="false">D199-E199</f>
        <v>14885.229781236</v>
      </c>
      <c r="H199" s="179"/>
      <c r="L199" s="175" t="n">
        <v>36787</v>
      </c>
      <c r="M199" s="176" t="s">
        <v>88</v>
      </c>
      <c r="N199" s="53" t="n">
        <v>-34082770.1303093</v>
      </c>
      <c r="O199" s="0" t="str">
        <f aca="false">IF((N199)&gt;(D200*1000),"var exceeded"," ")</f>
        <v> </v>
      </c>
      <c r="P199" s="0" t="str">
        <f aca="false">IF(($N199)&gt;(F200*1000),"var exceeded"," ")</f>
        <v> </v>
      </c>
      <c r="T199" s="175" t="n">
        <v>36809</v>
      </c>
      <c r="U199" s="176" t="s">
        <v>88</v>
      </c>
      <c r="V199" s="53" t="n">
        <v>-44253257.0289276</v>
      </c>
      <c r="W199" s="53" t="n">
        <v>-9818156.6469</v>
      </c>
      <c r="Y199" s="151" t="str">
        <f aca="false">IF((V199)&gt;(W200),"var exceeded"," ")</f>
        <v> </v>
      </c>
      <c r="AG199" s="175" t="n">
        <v>36774</v>
      </c>
      <c r="AH199" s="176" t="s">
        <v>14</v>
      </c>
      <c r="AI199" s="177" t="n">
        <v>-58008910.4862355</v>
      </c>
      <c r="AJ199" s="177" t="n">
        <v>-37061892.698549</v>
      </c>
    </row>
    <row r="200" customFormat="false" ht="12" hidden="false" customHeight="true" outlineLevel="0" collapsed="false">
      <c r="A200" s="75" t="n">
        <v>36788</v>
      </c>
      <c r="B200" s="178" t="n">
        <v>28610</v>
      </c>
      <c r="C200" s="178" t="n">
        <v>5921.30043715285</v>
      </c>
      <c r="D200" s="178" t="n">
        <v>22688.6995628472</v>
      </c>
      <c r="F200" s="172" t="n">
        <f aca="false">D200-E200</f>
        <v>22688.6995628472</v>
      </c>
      <c r="H200" s="179"/>
      <c r="L200" s="175" t="n">
        <v>36788</v>
      </c>
      <c r="M200" s="176" t="s">
        <v>88</v>
      </c>
      <c r="N200" s="53" t="n">
        <v>-33099293.7784639</v>
      </c>
      <c r="O200" s="0" t="str">
        <f aca="false">IF((N200)&gt;(D201*1000),"var exceeded"," ")</f>
        <v> </v>
      </c>
      <c r="P200" s="0" t="str">
        <f aca="false">IF(($N200)&gt;(F201*1000),"var exceeded"," ")</f>
        <v> </v>
      </c>
      <c r="T200" s="175" t="n">
        <v>36810</v>
      </c>
      <c r="U200" s="176" t="s">
        <v>88</v>
      </c>
      <c r="V200" s="53" t="n">
        <v>-38394305.3281591</v>
      </c>
      <c r="W200" s="53" t="n">
        <v>25705082.2716</v>
      </c>
      <c r="Y200" s="151" t="str">
        <f aca="false">IF((V200)&gt;(W201),"var exceeded"," ")</f>
        <v> </v>
      </c>
      <c r="AG200" s="175" t="n">
        <v>36775</v>
      </c>
      <c r="AH200" s="176" t="s">
        <v>14</v>
      </c>
      <c r="AI200" s="177" t="n">
        <v>-54625281.2299585</v>
      </c>
      <c r="AJ200" s="177" t="n">
        <v>38813671.3290141</v>
      </c>
    </row>
    <row r="201" customFormat="false" ht="12" hidden="false" customHeight="true" outlineLevel="0" collapsed="false">
      <c r="A201" s="75" t="n">
        <v>36789</v>
      </c>
      <c r="B201" s="178" t="n">
        <v>-6949</v>
      </c>
      <c r="C201" s="178" t="n">
        <v>1017</v>
      </c>
      <c r="D201" s="178" t="n">
        <v>-7966</v>
      </c>
      <c r="F201" s="172" t="n">
        <f aca="false">D201-E201</f>
        <v>-7966</v>
      </c>
      <c r="H201" s="179"/>
      <c r="L201" s="175" t="n">
        <v>36789</v>
      </c>
      <c r="M201" s="176" t="s">
        <v>88</v>
      </c>
      <c r="N201" s="53" t="n">
        <v>-34605398.9865913</v>
      </c>
      <c r="O201" s="0" t="str">
        <f aca="false">IF((N201)&gt;(D202*1000),"var exceeded"," ")</f>
        <v> </v>
      </c>
      <c r="P201" s="0" t="str">
        <f aca="false">IF(($N201)&gt;(F202*1000),"var exceeded"," ")</f>
        <v> </v>
      </c>
      <c r="T201" s="175" t="n">
        <v>36811</v>
      </c>
      <c r="U201" s="176" t="s">
        <v>88</v>
      </c>
      <c r="V201" s="53" t="n">
        <v>-34705092.0913879</v>
      </c>
      <c r="W201" s="53" t="n">
        <v>26020510.9866</v>
      </c>
      <c r="Y201" s="151" t="str">
        <f aca="false">IF((V201)&gt;(W202),"var exceeded"," ")</f>
        <v> </v>
      </c>
      <c r="AG201" s="175" t="n">
        <v>36776</v>
      </c>
      <c r="AH201" s="176" t="s">
        <v>14</v>
      </c>
      <c r="AI201" s="177" t="n">
        <v>-51662219.1553842</v>
      </c>
      <c r="AJ201" s="177" t="n">
        <v>4549013.01501632</v>
      </c>
    </row>
    <row r="202" customFormat="false" ht="12" hidden="false" customHeight="true" outlineLevel="0" collapsed="false">
      <c r="A202" s="75" t="n">
        <v>36790</v>
      </c>
      <c r="B202" s="178" t="n">
        <v>-863</v>
      </c>
      <c r="C202" s="178" t="n">
        <v>5933.81214792602</v>
      </c>
      <c r="D202" s="178" t="n">
        <v>-6796.81214792602</v>
      </c>
      <c r="F202" s="172" t="n">
        <f aca="false">D202-E202</f>
        <v>-6796.81214792602</v>
      </c>
      <c r="H202" s="179"/>
      <c r="L202" s="175" t="n">
        <v>36790</v>
      </c>
      <c r="M202" s="176" t="s">
        <v>88</v>
      </c>
      <c r="N202" s="53" t="n">
        <v>-35644541.940166</v>
      </c>
      <c r="O202" s="0" t="str">
        <f aca="false">IF((N202)&gt;(D203*1000),"var exceeded"," ")</f>
        <v> </v>
      </c>
      <c r="P202" s="0" t="str">
        <f aca="false">IF(($N202)&gt;(F203*1000),"var exceeded"," ")</f>
        <v> </v>
      </c>
      <c r="T202" s="175" t="n">
        <v>36812</v>
      </c>
      <c r="U202" s="176" t="s">
        <v>88</v>
      </c>
      <c r="V202" s="53" t="n">
        <v>-59858279.8080951</v>
      </c>
      <c r="W202" s="53" t="n">
        <v>-8673220.0026</v>
      </c>
      <c r="Y202" s="151" t="str">
        <f aca="false">IF((V202)&gt;(W203),"var exceeded"," ")</f>
        <v> </v>
      </c>
      <c r="AG202" s="175" t="n">
        <v>36777</v>
      </c>
      <c r="AH202" s="176" t="s">
        <v>14</v>
      </c>
      <c r="AI202" s="177" t="n">
        <v>-56358427.8644338</v>
      </c>
      <c r="AJ202" s="177" t="n">
        <v>-8726090.1322126</v>
      </c>
    </row>
    <row r="203" customFormat="false" ht="12" hidden="false" customHeight="true" outlineLevel="0" collapsed="false">
      <c r="A203" s="75" t="n">
        <v>36791</v>
      </c>
      <c r="B203" s="178" t="n">
        <v>-16006</v>
      </c>
      <c r="C203" s="178" t="n">
        <v>-3427.42180715773</v>
      </c>
      <c r="D203" s="178" t="n">
        <v>-12578.5781928423</v>
      </c>
      <c r="F203" s="172" t="n">
        <f aca="false">D203-E203</f>
        <v>-12578.5781928423</v>
      </c>
      <c r="H203" s="179"/>
      <c r="L203" s="175" t="n">
        <v>36791</v>
      </c>
      <c r="M203" s="176" t="s">
        <v>88</v>
      </c>
      <c r="N203" s="53" t="n">
        <v>-39024328.2809693</v>
      </c>
      <c r="O203" s="0" t="str">
        <f aca="false">IF((N203)&gt;(D204*1000),"var exceeded"," ")</f>
        <v> </v>
      </c>
      <c r="P203" s="0" t="str">
        <f aca="false">IF(($N203)&gt;(F204*1000),"var exceeded"," ")</f>
        <v> </v>
      </c>
      <c r="T203" s="175" t="n">
        <v>36815</v>
      </c>
      <c r="U203" s="176" t="s">
        <v>88</v>
      </c>
      <c r="V203" s="53" t="n">
        <v>-48090174.2534614</v>
      </c>
      <c r="W203" s="53" t="n">
        <v>-26376102.9461</v>
      </c>
      <c r="Y203" s="151" t="str">
        <f aca="false">IF((V203)&gt;(W204),"var exceeded"," ")</f>
        <v> </v>
      </c>
      <c r="AG203" s="175" t="n">
        <v>36780</v>
      </c>
      <c r="AH203" s="176" t="s">
        <v>14</v>
      </c>
      <c r="AI203" s="177" t="n">
        <v>-58277094.7364149</v>
      </c>
      <c r="AJ203" s="177" t="n">
        <v>17939808.2363815</v>
      </c>
    </row>
    <row r="204" customFormat="false" ht="12" hidden="false" customHeight="true" outlineLevel="0" collapsed="false">
      <c r="A204" s="75" t="n">
        <v>36794</v>
      </c>
      <c r="B204" s="178" t="n">
        <v>15182</v>
      </c>
      <c r="C204" s="178" t="n">
        <v>1880.07399822906</v>
      </c>
      <c r="D204" s="178" t="n">
        <v>13301.9260017709</v>
      </c>
      <c r="F204" s="172" t="n">
        <f aca="false">D204-E204</f>
        <v>13301.9260017709</v>
      </c>
      <c r="H204" s="179"/>
      <c r="L204" s="175" t="n">
        <v>36794</v>
      </c>
      <c r="M204" s="176" t="s">
        <v>88</v>
      </c>
      <c r="N204" s="53" t="n">
        <v>-37039452.0193811</v>
      </c>
      <c r="O204" s="0" t="str">
        <f aca="false">IF((N204)&gt;(D205*1000),"var exceeded"," ")</f>
        <v> </v>
      </c>
      <c r="P204" s="0" t="str">
        <f aca="false">IF(($N204)&gt;(F205*1000),"var exceeded"," ")</f>
        <v> </v>
      </c>
      <c r="T204" s="175" t="n">
        <v>36816</v>
      </c>
      <c r="U204" s="176" t="s">
        <v>88</v>
      </c>
      <c r="V204" s="53" t="n">
        <v>-38694075.8631096</v>
      </c>
      <c r="W204" s="53" t="n">
        <v>2173689.21820001</v>
      </c>
      <c r="Y204" s="151" t="str">
        <f aca="false">IF((V204)&gt;(W205),"var exceeded"," ")</f>
        <v> </v>
      </c>
      <c r="AG204" s="175" t="n">
        <v>36781</v>
      </c>
      <c r="AH204" s="176" t="s">
        <v>14</v>
      </c>
      <c r="AI204" s="177" t="n">
        <v>-55224382.0821908</v>
      </c>
      <c r="AJ204" s="177" t="n">
        <v>-14286838.1651586</v>
      </c>
    </row>
    <row r="205" customFormat="false" ht="12" hidden="false" customHeight="true" outlineLevel="0" collapsed="false">
      <c r="A205" s="75" t="n">
        <v>36795</v>
      </c>
      <c r="B205" s="178" t="n">
        <v>31182</v>
      </c>
      <c r="C205" s="178" t="n">
        <v>743</v>
      </c>
      <c r="D205" s="178" t="n">
        <v>30439</v>
      </c>
      <c r="F205" s="172" t="n">
        <f aca="false">D205-E205</f>
        <v>30439</v>
      </c>
      <c r="H205" s="179"/>
      <c r="L205" s="175" t="n">
        <v>36795</v>
      </c>
      <c r="M205" s="176" t="s">
        <v>88</v>
      </c>
      <c r="N205" s="53" t="n">
        <v>-40925154.9588986</v>
      </c>
      <c r="O205" s="0" t="str">
        <f aca="false">IF((N205)&gt;(D206*1000),"var exceeded"," ")</f>
        <v> </v>
      </c>
      <c r="P205" s="0" t="str">
        <f aca="false">IF(($N205)&gt;(F206*1000),"var exceeded"," ")</f>
        <v> </v>
      </c>
      <c r="T205" s="175" t="n">
        <v>36817</v>
      </c>
      <c r="U205" s="176" t="s">
        <v>88</v>
      </c>
      <c r="V205" s="53" t="n">
        <v>-37513010.5556345</v>
      </c>
      <c r="W205" s="53" t="n">
        <v>-20839360.5633</v>
      </c>
      <c r="Y205" s="151" t="str">
        <f aca="false">IF((V205)&gt;(W206),"var exceeded"," ")</f>
        <v> </v>
      </c>
      <c r="AG205" s="175" t="n">
        <v>36782</v>
      </c>
      <c r="AH205" s="176" t="s">
        <v>14</v>
      </c>
      <c r="AI205" s="177" t="n">
        <v>-48992420.1091455</v>
      </c>
      <c r="AJ205" s="177" t="n">
        <v>-26216465.6401149</v>
      </c>
    </row>
    <row r="206" customFormat="false" ht="12" hidden="false" customHeight="true" outlineLevel="0" collapsed="false">
      <c r="A206" s="75" t="n">
        <v>36796</v>
      </c>
      <c r="B206" s="178" t="n">
        <v>-3574</v>
      </c>
      <c r="C206" s="178" t="n">
        <v>804</v>
      </c>
      <c r="D206" s="178" t="n">
        <v>-4378</v>
      </c>
      <c r="F206" s="172" t="n">
        <f aca="false">D206-E206</f>
        <v>-4378</v>
      </c>
      <c r="H206" s="179"/>
      <c r="L206" s="175" t="n">
        <v>36796</v>
      </c>
      <c r="M206" s="176" t="s">
        <v>88</v>
      </c>
      <c r="N206" s="53" t="n">
        <v>-39874017.2479272</v>
      </c>
      <c r="O206" s="0" t="str">
        <f aca="false">IF((N206)&gt;(D207*1000),"var exceeded"," ")</f>
        <v> </v>
      </c>
      <c r="P206" s="0" t="str">
        <f aca="false">IF(($N206)&gt;(F207*1000),"var exceeded"," ")</f>
        <v> </v>
      </c>
      <c r="T206" s="175" t="n">
        <v>36818</v>
      </c>
      <c r="U206" s="176" t="s">
        <v>88</v>
      </c>
      <c r="V206" s="53" t="n">
        <v>-27969953.9670923</v>
      </c>
      <c r="W206" s="53" t="n">
        <v>-9016289.6763</v>
      </c>
      <c r="Y206" s="151" t="str">
        <f aca="false">IF((V206)&gt;(W207),"var exceeded"," ")</f>
        <v> </v>
      </c>
      <c r="AG206" s="175" t="n">
        <v>36783</v>
      </c>
      <c r="AH206" s="176" t="s">
        <v>14</v>
      </c>
      <c r="AI206" s="177" t="n">
        <v>-55508492.450188</v>
      </c>
      <c r="AJ206" s="177" t="n">
        <v>10293629.7818761</v>
      </c>
    </row>
    <row r="207" customFormat="false" ht="12" hidden="false" customHeight="true" outlineLevel="0" collapsed="false">
      <c r="A207" s="75" t="n">
        <v>36797</v>
      </c>
      <c r="B207" s="178" t="n">
        <v>1463</v>
      </c>
      <c r="C207" s="178" t="n">
        <v>10194</v>
      </c>
      <c r="D207" s="178" t="n">
        <v>-8731</v>
      </c>
      <c r="F207" s="172" t="n">
        <f aca="false">D207-E207</f>
        <v>-8731</v>
      </c>
      <c r="H207" s="179"/>
      <c r="L207" s="175" t="n">
        <v>36797</v>
      </c>
      <c r="M207" s="176" t="s">
        <v>88</v>
      </c>
      <c r="N207" s="53" t="n">
        <v>-40809267.1768217</v>
      </c>
      <c r="O207" s="0" t="str">
        <f aca="false">IF((N207)&gt;(D208*1000),"var exceeded"," ")</f>
        <v> </v>
      </c>
      <c r="P207" s="0" t="str">
        <f aca="false">IF(($N207)&gt;(F208*1000),"var exceeded"," ")</f>
        <v> </v>
      </c>
      <c r="T207" s="175" t="n">
        <v>36819</v>
      </c>
      <c r="U207" s="176" t="s">
        <v>88</v>
      </c>
      <c r="V207" s="53" t="n">
        <v>-26125026.6986134</v>
      </c>
      <c r="W207" s="53" t="n">
        <v>7935314.9482</v>
      </c>
      <c r="Y207" s="151" t="str">
        <f aca="false">IF((V207)&gt;(W208),"var exceeded"," ")</f>
        <v> </v>
      </c>
      <c r="AG207" s="175" t="n">
        <v>36784</v>
      </c>
      <c r="AH207" s="176" t="s">
        <v>14</v>
      </c>
      <c r="AI207" s="177" t="n">
        <v>-50485901.3120938</v>
      </c>
      <c r="AJ207" s="177" t="n">
        <v>-28620491.5911775</v>
      </c>
    </row>
    <row r="208" customFormat="false" ht="12" hidden="false" customHeight="true" outlineLevel="0" collapsed="false">
      <c r="A208" s="75" t="n">
        <v>36798</v>
      </c>
      <c r="B208" s="178" t="n">
        <v>70955</v>
      </c>
      <c r="C208" s="178" t="n">
        <v>-12210</v>
      </c>
      <c r="D208" s="178" t="n">
        <v>83165</v>
      </c>
      <c r="E208" s="154" t="n">
        <v>75000</v>
      </c>
      <c r="F208" s="172" t="n">
        <f aca="false">D208-E208</f>
        <v>8165</v>
      </c>
      <c r="H208" s="179"/>
      <c r="L208" s="175" t="n">
        <v>36798</v>
      </c>
      <c r="M208" s="176" t="s">
        <v>88</v>
      </c>
      <c r="N208" s="53" t="n">
        <v>-27737962.0211402</v>
      </c>
      <c r="O208" s="0" t="str">
        <f aca="false">IF((N208)&gt;(D209*1000),"var exceeded"," ")</f>
        <v> </v>
      </c>
      <c r="P208" s="0" t="str">
        <f aca="false">IF(($N208)&gt;(F209*1000),"var exceeded"," ")</f>
        <v> </v>
      </c>
      <c r="T208" s="175" t="n">
        <v>36822</v>
      </c>
      <c r="U208" s="176" t="s">
        <v>88</v>
      </c>
      <c r="V208" s="53" t="n">
        <v>-29215363.0670192</v>
      </c>
      <c r="W208" s="53" t="n">
        <v>-1899396.9574</v>
      </c>
      <c r="Y208" s="151" t="str">
        <f aca="false">IF((V208)&gt;(W209),"var exceeded"," ")</f>
        <v> </v>
      </c>
      <c r="AG208" s="175" t="n">
        <v>36787</v>
      </c>
      <c r="AH208" s="176" t="s">
        <v>14</v>
      </c>
      <c r="AI208" s="177" t="n">
        <v>-46652693.8659992</v>
      </c>
      <c r="AJ208" s="177" t="n">
        <v>12213882.8012139</v>
      </c>
    </row>
    <row r="209" customFormat="false" ht="12" hidden="false" customHeight="true" outlineLevel="0" collapsed="false">
      <c r="A209" s="75" t="n">
        <v>36801</v>
      </c>
      <c r="B209" s="178" t="n">
        <v>16358.4612074534</v>
      </c>
      <c r="C209" s="178" t="n">
        <v>395.019869581597</v>
      </c>
      <c r="D209" s="178" t="n">
        <v>15963.4413378718</v>
      </c>
      <c r="F209" s="172" t="n">
        <f aca="false">D209-E209</f>
        <v>15963.4413378718</v>
      </c>
      <c r="H209" s="179"/>
      <c r="L209" s="175" t="n">
        <v>36801</v>
      </c>
      <c r="M209" s="176" t="s">
        <v>88</v>
      </c>
      <c r="N209" s="53" t="n">
        <v>-33858565.1780018</v>
      </c>
      <c r="O209" s="0" t="str">
        <f aca="false">IF((N209)&gt;(D210*1000),"var exceeded"," ")</f>
        <v> </v>
      </c>
      <c r="P209" s="0" t="str">
        <f aca="false">IF(($N209)&gt;(F210*1000),"var exceeded"," ")</f>
        <v> </v>
      </c>
      <c r="T209" s="175" t="n">
        <v>36823</v>
      </c>
      <c r="U209" s="176" t="s">
        <v>88</v>
      </c>
      <c r="V209" s="53" t="n">
        <v>-25518099.2796082</v>
      </c>
      <c r="W209" s="53" t="n">
        <v>-18372237.4167</v>
      </c>
      <c r="Y209" s="151" t="str">
        <f aca="false">IF((V209)&gt;(W210),"var exceeded"," ")</f>
        <v> </v>
      </c>
      <c r="AG209" s="175" t="n">
        <v>36788</v>
      </c>
      <c r="AH209" s="176" t="s">
        <v>14</v>
      </c>
      <c r="AI209" s="177" t="n">
        <v>-44722902.4993727</v>
      </c>
      <c r="AJ209" s="177" t="n">
        <v>32104118.706353</v>
      </c>
    </row>
    <row r="210" customFormat="false" ht="12" hidden="false" customHeight="true" outlineLevel="0" collapsed="false">
      <c r="A210" s="75" t="n">
        <v>36802</v>
      </c>
      <c r="B210" s="178" t="n">
        <v>3831.81723738371</v>
      </c>
      <c r="C210" s="178" t="n">
        <v>807.55617820522</v>
      </c>
      <c r="D210" s="178" t="n">
        <v>3024.26105917849</v>
      </c>
      <c r="F210" s="172" t="n">
        <f aca="false">D210-E210</f>
        <v>3024.26105917849</v>
      </c>
      <c r="H210" s="179"/>
      <c r="L210" s="175" t="n">
        <v>36802</v>
      </c>
      <c r="M210" s="176" t="s">
        <v>88</v>
      </c>
      <c r="N210" s="53" t="n">
        <v>-33159756.8863448</v>
      </c>
      <c r="O210" s="0" t="str">
        <f aca="false">IF((N210)&gt;(D211*1000),"var exceeded"," ")</f>
        <v> </v>
      </c>
      <c r="P210" s="0" t="str">
        <f aca="false">IF(($N210)&gt;(F211*1000),"var exceeded"," ")</f>
        <v> </v>
      </c>
      <c r="T210" s="175" t="n">
        <v>36824</v>
      </c>
      <c r="U210" s="176" t="s">
        <v>88</v>
      </c>
      <c r="V210" s="53" t="n">
        <v>-19315105.7301334</v>
      </c>
      <c r="W210" s="53" t="n">
        <v>-10359901.8452</v>
      </c>
      <c r="Y210" s="151" t="str">
        <f aca="false">IF((V210)&gt;(W211),"var exceeded"," ")</f>
        <v> </v>
      </c>
      <c r="AG210" s="175" t="n">
        <v>36789</v>
      </c>
      <c r="AH210" s="176" t="s">
        <v>14</v>
      </c>
      <c r="AI210" s="177" t="n">
        <v>-48404245.1261975</v>
      </c>
      <c r="AJ210" s="177" t="n">
        <v>-30528859.0410226</v>
      </c>
    </row>
    <row r="211" customFormat="false" ht="12" hidden="false" customHeight="true" outlineLevel="0" collapsed="false">
      <c r="A211" s="75" t="n">
        <v>36803</v>
      </c>
      <c r="B211" s="178" t="n">
        <v>-14212.881556248</v>
      </c>
      <c r="C211" s="178" t="n">
        <v>8067.15618389809</v>
      </c>
      <c r="D211" s="178" t="n">
        <v>-22280.0377401461</v>
      </c>
      <c r="F211" s="172" t="n">
        <f aca="false">D211-E211</f>
        <v>-22280.0377401461</v>
      </c>
      <c r="H211" s="179"/>
      <c r="L211" s="175" t="n">
        <v>36803</v>
      </c>
      <c r="M211" s="176" t="s">
        <v>88</v>
      </c>
      <c r="N211" s="53" t="n">
        <v>-37681161.1867498</v>
      </c>
      <c r="O211" s="0" t="str">
        <f aca="false">IF((N211)&gt;(D212*1000),"var exceeded"," ")</f>
        <v> </v>
      </c>
      <c r="P211" s="0" t="str">
        <f aca="false">IF(($N211)&gt;(F212*1000),"var exceeded"," ")</f>
        <v> </v>
      </c>
      <c r="T211" s="175" t="n">
        <v>36825</v>
      </c>
      <c r="U211" s="176" t="s">
        <v>88</v>
      </c>
      <c r="V211" s="53" t="n">
        <v>-18618772.9581272</v>
      </c>
      <c r="W211" s="53" t="n">
        <v>-1102758.8522</v>
      </c>
      <c r="Y211" s="151" t="str">
        <f aca="false">IF((V211)&gt;(W212),"var exceeded"," ")</f>
        <v> </v>
      </c>
      <c r="AG211" s="175" t="n">
        <v>36790</v>
      </c>
      <c r="AH211" s="176" t="s">
        <v>14</v>
      </c>
      <c r="AI211" s="177" t="n">
        <v>-50669398.0257459</v>
      </c>
      <c r="AJ211" s="177" t="n">
        <v>-13561584.4032449</v>
      </c>
    </row>
    <row r="212" customFormat="false" ht="12" hidden="false" customHeight="true" outlineLevel="0" collapsed="false">
      <c r="A212" s="75" t="n">
        <v>36804</v>
      </c>
      <c r="B212" s="178" t="n">
        <v>1403.73812593552</v>
      </c>
      <c r="C212" s="178" t="n">
        <v>3655.39147101675</v>
      </c>
      <c r="D212" s="178" t="n">
        <v>-2251.65334508123</v>
      </c>
      <c r="F212" s="172" t="n">
        <f aca="false">D212-E212</f>
        <v>-2251.65334508123</v>
      </c>
      <c r="H212" s="179"/>
      <c r="L212" s="175" t="n">
        <v>36804</v>
      </c>
      <c r="M212" s="176" t="s">
        <v>88</v>
      </c>
      <c r="N212" s="53" t="n">
        <v>-40461584.9823268</v>
      </c>
      <c r="O212" s="0" t="str">
        <f aca="false">IF((N212)&gt;(D213*1000),"var exceeded"," ")</f>
        <v> </v>
      </c>
      <c r="P212" s="0" t="str">
        <f aca="false">IF(($N212)&gt;(F213*1000),"var exceeded"," ")</f>
        <v> </v>
      </c>
      <c r="T212" s="175" t="n">
        <v>36826</v>
      </c>
      <c r="U212" s="176" t="s">
        <v>88</v>
      </c>
      <c r="V212" s="53" t="n">
        <v>-28426144.8173314</v>
      </c>
      <c r="W212" s="53" t="n">
        <v>-13808953.2331</v>
      </c>
      <c r="Y212" s="151" t="str">
        <f aca="false">IF((V212)&gt;(W213),"var exceeded"," ")</f>
        <v>var exceeded</v>
      </c>
      <c r="AG212" s="175" t="n">
        <v>36791</v>
      </c>
      <c r="AH212" s="176" t="s">
        <v>14</v>
      </c>
      <c r="AI212" s="177" t="n">
        <v>-54228200.9870028</v>
      </c>
      <c r="AJ212" s="177" t="n">
        <v>-31377261.1868272</v>
      </c>
    </row>
    <row r="213" customFormat="false" ht="12" hidden="false" customHeight="true" outlineLevel="0" collapsed="false">
      <c r="A213" s="75" t="n">
        <v>36805</v>
      </c>
      <c r="B213" s="178" t="n">
        <v>-4919.74646958362</v>
      </c>
      <c r="C213" s="178" t="n">
        <v>4219.85976545073</v>
      </c>
      <c r="D213" s="178" t="n">
        <v>-9139.60623503436</v>
      </c>
      <c r="F213" s="172" t="n">
        <f aca="false">D213-E213</f>
        <v>-9139.60623503436</v>
      </c>
      <c r="H213" s="179"/>
      <c r="L213" s="175" t="n">
        <v>36805</v>
      </c>
      <c r="M213" s="176" t="s">
        <v>88</v>
      </c>
      <c r="N213" s="53" t="n">
        <v>-34098309.4012829</v>
      </c>
      <c r="O213" s="0" t="str">
        <f aca="false">IF((N213)&gt;(D214*1000),"var exceeded"," ")</f>
        <v> </v>
      </c>
      <c r="P213" s="0" t="str">
        <f aca="false">IF(($N213)&gt;(F214*1000),"var exceeded"," ")</f>
        <v> </v>
      </c>
      <c r="T213" s="175" t="n">
        <v>36829</v>
      </c>
      <c r="U213" s="176" t="s">
        <v>88</v>
      </c>
      <c r="V213" s="53" t="n">
        <v>-25135909.8091124</v>
      </c>
      <c r="W213" s="53" t="n">
        <v>-31583174.177</v>
      </c>
      <c r="Y213" s="151" t="str">
        <f aca="false">IF((V213)&gt;(W214),"var exceeded"," ")</f>
        <v> </v>
      </c>
      <c r="AG213" s="175" t="n">
        <v>36794</v>
      </c>
      <c r="AH213" s="176" t="s">
        <v>14</v>
      </c>
      <c r="AI213" s="177" t="n">
        <v>-52045115.4124236</v>
      </c>
      <c r="AJ213" s="177" t="n">
        <v>34326578.10541</v>
      </c>
    </row>
    <row r="214" customFormat="false" ht="12" hidden="false" customHeight="true" outlineLevel="0" collapsed="false">
      <c r="A214" s="75" t="n">
        <v>36808</v>
      </c>
      <c r="B214" s="178" t="n">
        <v>18894.7263271137</v>
      </c>
      <c r="C214" s="178" t="n">
        <v>13762.3640789446</v>
      </c>
      <c r="D214" s="178" t="n">
        <v>5132.36224816909</v>
      </c>
      <c r="F214" s="172" t="n">
        <f aca="false">D214-E214</f>
        <v>5132.36224816909</v>
      </c>
      <c r="H214" s="179"/>
      <c r="L214" s="175" t="n">
        <v>36808</v>
      </c>
      <c r="M214" s="176" t="s">
        <v>88</v>
      </c>
      <c r="N214" s="53" t="n">
        <v>-43475917.1049534</v>
      </c>
      <c r="O214" s="0" t="str">
        <f aca="false">IF((N214)&gt;(D215*1000),"var exceeded"," ")</f>
        <v> </v>
      </c>
      <c r="P214" s="0" t="str">
        <f aca="false">IF(($N214)&gt;(F215*1000),"var exceeded"," ")</f>
        <v> </v>
      </c>
      <c r="T214" s="175" t="n">
        <v>36830</v>
      </c>
      <c r="U214" s="176" t="s">
        <v>88</v>
      </c>
      <c r="V214" s="53" t="n">
        <v>-18857365.8592284</v>
      </c>
      <c r="W214" s="53" t="n">
        <v>-1173175.8494</v>
      </c>
      <c r="Y214" s="151" t="str">
        <f aca="false">IF((V214)&gt;(W215),"var exceeded"," ")</f>
        <v> </v>
      </c>
      <c r="AG214" s="175" t="n">
        <v>36795</v>
      </c>
      <c r="AH214" s="176" t="s">
        <v>14</v>
      </c>
      <c r="AI214" s="177" t="n">
        <v>-57681318.2263233</v>
      </c>
      <c r="AJ214" s="177" t="n">
        <v>-1136282.13573654</v>
      </c>
    </row>
    <row r="215" customFormat="false" ht="12" hidden="false" customHeight="true" outlineLevel="0" collapsed="false">
      <c r="A215" s="75" t="n">
        <v>36809</v>
      </c>
      <c r="B215" s="178" t="n">
        <v>-8948.12439155604</v>
      </c>
      <c r="C215" s="178" t="n">
        <v>1030.0206343011</v>
      </c>
      <c r="D215" s="178" t="n">
        <v>-9978.14502585714</v>
      </c>
      <c r="F215" s="172" t="n">
        <f aca="false">D215-E215</f>
        <v>-9978.14502585714</v>
      </c>
      <c r="H215" s="179"/>
      <c r="L215" s="175" t="n">
        <v>36809</v>
      </c>
      <c r="M215" s="176" t="s">
        <v>88</v>
      </c>
      <c r="N215" s="53" t="n">
        <v>-44253257.0289276</v>
      </c>
      <c r="O215" s="0" t="str">
        <f aca="false">IF((N215)&gt;(D216*1000),"var exceeded"," ")</f>
        <v> </v>
      </c>
      <c r="P215" s="0" t="str">
        <f aca="false">IF(($N215)&gt;(F216*1000),"var exceeded"," ")</f>
        <v> </v>
      </c>
      <c r="T215" s="175" t="n">
        <v>36831</v>
      </c>
      <c r="U215" s="176" t="s">
        <v>88</v>
      </c>
      <c r="V215" s="53" t="n">
        <v>-31396603.7861555</v>
      </c>
      <c r="W215" s="53" t="n">
        <v>7406205.1669</v>
      </c>
      <c r="Y215" s="151" t="str">
        <f aca="false">IF((V215)&gt;(W216),"var exceeded"," ")</f>
        <v> </v>
      </c>
      <c r="AG215" s="175" t="n">
        <v>36796</v>
      </c>
      <c r="AH215" s="176" t="s">
        <v>14</v>
      </c>
      <c r="AI215" s="177" t="n">
        <v>-55841099.9117148</v>
      </c>
      <c r="AJ215" s="177" t="n">
        <v>1540836.03659783</v>
      </c>
    </row>
    <row r="216" customFormat="false" ht="12" hidden="false" customHeight="true" outlineLevel="0" collapsed="false">
      <c r="A216" s="75" t="n">
        <v>36810</v>
      </c>
      <c r="B216" s="178" t="n">
        <v>25929.3609645798</v>
      </c>
      <c r="C216" s="178" t="n">
        <v>-1068.61410230624</v>
      </c>
      <c r="D216" s="178" t="n">
        <v>26997.9750668861</v>
      </c>
      <c r="F216" s="172" t="n">
        <f aca="false">D216-E216</f>
        <v>26997.9750668861</v>
      </c>
      <c r="H216" s="179"/>
      <c r="L216" s="175" t="n">
        <v>36810</v>
      </c>
      <c r="M216" s="176" t="s">
        <v>88</v>
      </c>
      <c r="N216" s="53" t="n">
        <v>-38394305.3281591</v>
      </c>
      <c r="O216" s="0" t="str">
        <f aca="false">IF((N216)&gt;(D217*1000),"var exceeded"," ")</f>
        <v> </v>
      </c>
      <c r="P216" s="0" t="str">
        <f aca="false">IF(($N216)&gt;(F217*1000),"var exceeded"," ")</f>
        <v> </v>
      </c>
      <c r="T216" s="175" t="n">
        <v>36832</v>
      </c>
      <c r="U216" s="176" t="s">
        <v>88</v>
      </c>
      <c r="V216" s="53" t="n">
        <v>-34884476.4405104</v>
      </c>
      <c r="W216" s="53" t="n">
        <v>-3853596.5934</v>
      </c>
      <c r="Y216" s="151" t="str">
        <f aca="false">IF((V216)&gt;(W217),"var exceeded"," ")</f>
        <v> </v>
      </c>
      <c r="AG216" s="175" t="n">
        <v>36797</v>
      </c>
      <c r="AH216" s="176" t="s">
        <v>14</v>
      </c>
      <c r="AI216" s="177" t="n">
        <v>-54823166.2911273</v>
      </c>
      <c r="AJ216" s="177" t="n">
        <v>-38386993.2816372</v>
      </c>
    </row>
    <row r="217" customFormat="false" ht="12" hidden="false" customHeight="true" outlineLevel="0" collapsed="false">
      <c r="A217" s="75" t="n">
        <v>36811</v>
      </c>
      <c r="B217" s="178" t="n">
        <v>30237.4217812669</v>
      </c>
      <c r="C217" s="178" t="n">
        <v>3735.41973206429</v>
      </c>
      <c r="D217" s="178" t="n">
        <v>26502.0020492026</v>
      </c>
      <c r="F217" s="172" t="n">
        <f aca="false">D217-E217</f>
        <v>26502.0020492026</v>
      </c>
      <c r="H217" s="179"/>
      <c r="L217" s="175" t="n">
        <v>36811</v>
      </c>
      <c r="M217" s="176" t="s">
        <v>88</v>
      </c>
      <c r="N217" s="53" t="n">
        <v>-34705092.0913879</v>
      </c>
      <c r="O217" s="0" t="str">
        <f aca="false">IF((N217)&gt;(D218*1000),"var exceeded"," ")</f>
        <v> </v>
      </c>
      <c r="P217" s="0" t="str">
        <f aca="false">IF(($N217)&gt;(F218*1000),"var exceeded"," ")</f>
        <v> </v>
      </c>
      <c r="T217" s="175" t="n">
        <v>36833</v>
      </c>
      <c r="U217" s="176" t="s">
        <v>88</v>
      </c>
      <c r="V217" s="53" t="n">
        <v>-27294748.1898946</v>
      </c>
      <c r="W217" s="53" t="n">
        <v>20411370.4838</v>
      </c>
      <c r="Y217" s="151" t="str">
        <f aca="false">IF((V217)&gt;(W218),"var exceeded"," ")</f>
        <v> </v>
      </c>
      <c r="AG217" s="175" t="n">
        <v>36798</v>
      </c>
      <c r="AH217" s="176" t="s">
        <v>14</v>
      </c>
      <c r="AI217" s="177" t="n">
        <v>-47000252.7202917</v>
      </c>
      <c r="AJ217" s="177" t="n">
        <v>-25517447.9133607</v>
      </c>
    </row>
    <row r="218" customFormat="false" ht="12" hidden="false" customHeight="true" outlineLevel="0" collapsed="false">
      <c r="A218" s="75" t="n">
        <v>36812</v>
      </c>
      <c r="B218" s="178" t="n">
        <v>-11804.2775863415</v>
      </c>
      <c r="C218" s="178" t="n">
        <v>1058.48157155137</v>
      </c>
      <c r="D218" s="178" t="n">
        <v>-12862.7591578929</v>
      </c>
      <c r="F218" s="172" t="n">
        <f aca="false">D218-E218</f>
        <v>-12862.7591578929</v>
      </c>
      <c r="H218" s="179"/>
      <c r="L218" s="175" t="n">
        <v>36812</v>
      </c>
      <c r="M218" s="176" t="s">
        <v>88</v>
      </c>
      <c r="N218" s="53" t="n">
        <v>-59858279.8080951</v>
      </c>
      <c r="O218" s="0" t="str">
        <f aca="false">IF((N218)&gt;(D219*1000),"var exceeded"," ")</f>
        <v> </v>
      </c>
      <c r="P218" s="0" t="str">
        <f aca="false">IF(($N218)&gt;(F219*1000),"var exceeded"," ")</f>
        <v> </v>
      </c>
      <c r="T218" s="175" t="n">
        <v>36836</v>
      </c>
      <c r="U218" s="176" t="s">
        <v>88</v>
      </c>
      <c r="V218" s="53" t="n">
        <v>-30302276.194107</v>
      </c>
      <c r="W218" s="53" t="n">
        <v>-8936199.845</v>
      </c>
      <c r="Y218" s="151" t="str">
        <f aca="false">IF((V218)&gt;(W219),"var exceeded"," ")</f>
        <v> </v>
      </c>
      <c r="AG218" s="175" t="n">
        <v>36799</v>
      </c>
      <c r="AH218" s="176" t="s">
        <v>14</v>
      </c>
      <c r="AI218" s="177" t="n">
        <v>-3915135.60749993</v>
      </c>
      <c r="AJ218" s="177" t="n">
        <v>822278.109800001</v>
      </c>
    </row>
    <row r="219" customFormat="false" ht="12" hidden="false" customHeight="true" outlineLevel="0" collapsed="false">
      <c r="A219" s="75" t="n">
        <v>36815</v>
      </c>
      <c r="B219" s="178" t="n">
        <v>-25350.5787962844</v>
      </c>
      <c r="C219" s="178" t="n">
        <v>1317.58842726237</v>
      </c>
      <c r="D219" s="178" t="n">
        <v>-26668.1672235468</v>
      </c>
      <c r="F219" s="172" t="n">
        <f aca="false">D219-E219</f>
        <v>-26668.1672235468</v>
      </c>
      <c r="H219" s="179"/>
      <c r="L219" s="175" t="n">
        <v>36815</v>
      </c>
      <c r="M219" s="176" t="s">
        <v>88</v>
      </c>
      <c r="N219" s="53" t="n">
        <v>-48090174.2534614</v>
      </c>
      <c r="O219" s="0" t="str">
        <f aca="false">IF((N219)&gt;(D220*1000),"var exceeded"," ")</f>
        <v> </v>
      </c>
      <c r="P219" s="0" t="str">
        <f aca="false">IF(($N219)&gt;(F220*1000),"var exceeded"," ")</f>
        <v> </v>
      </c>
      <c r="T219" s="175" t="n">
        <v>36837</v>
      </c>
      <c r="U219" s="176" t="s">
        <v>88</v>
      </c>
      <c r="V219" s="53" t="n">
        <v>-11852155.7306447</v>
      </c>
      <c r="W219" s="53" t="n">
        <v>18532322.5736</v>
      </c>
      <c r="Y219" s="151" t="str">
        <f aca="false">IF((V219)&gt;(W220),"var exceeded"," ")</f>
        <v> </v>
      </c>
      <c r="AG219" s="175" t="n">
        <v>36801</v>
      </c>
      <c r="AH219" s="176" t="s">
        <v>14</v>
      </c>
      <c r="AI219" s="177" t="n">
        <v>-51276806.9911218</v>
      </c>
      <c r="AJ219" s="177" t="n">
        <v>30954312.4117833</v>
      </c>
    </row>
    <row r="220" customFormat="false" ht="12" hidden="false" customHeight="true" outlineLevel="0" collapsed="false">
      <c r="A220" s="75" t="n">
        <v>36816</v>
      </c>
      <c r="B220" s="178" t="n">
        <v>127.354153821269</v>
      </c>
      <c r="C220" s="178" t="n">
        <v>2453.28009898493</v>
      </c>
      <c r="D220" s="178" t="n">
        <v>-2325.92594516366</v>
      </c>
      <c r="F220" s="172" t="n">
        <f aca="false">D220-E220</f>
        <v>-2325.92594516366</v>
      </c>
      <c r="H220" s="179"/>
      <c r="L220" s="175" t="n">
        <v>36816</v>
      </c>
      <c r="M220" s="176" t="s">
        <v>88</v>
      </c>
      <c r="N220" s="53" t="n">
        <v>-38694075.8631096</v>
      </c>
      <c r="O220" s="0" t="str">
        <f aca="false">IF((N220)&gt;(D221*1000),"var exceeded"," ")</f>
        <v> </v>
      </c>
      <c r="P220" s="0" t="str">
        <f aca="false">IF(($N220)&gt;(F221*1000),"var exceeded"," ")</f>
        <v> </v>
      </c>
      <c r="T220" s="175" t="n">
        <v>36838</v>
      </c>
      <c r="U220" s="176" t="s">
        <v>88</v>
      </c>
      <c r="V220" s="53" t="n">
        <v>-13286474.1991022</v>
      </c>
      <c r="W220" s="53" t="n">
        <v>5893011.09899999</v>
      </c>
      <c r="Y220" s="151" t="str">
        <f aca="false">IF((V220)&gt;(W221),"var exceeded"," ")</f>
        <v> </v>
      </c>
      <c r="AG220" s="175" t="n">
        <v>36802</v>
      </c>
      <c r="AH220" s="176" t="s">
        <v>14</v>
      </c>
      <c r="AI220" s="177" t="n">
        <v>-51786744.4169662</v>
      </c>
      <c r="AJ220" s="177" t="n">
        <v>-12234301.4457161</v>
      </c>
    </row>
    <row r="221" customFormat="false" ht="12" hidden="false" customHeight="true" outlineLevel="0" collapsed="false">
      <c r="A221" s="75" t="n">
        <v>36817</v>
      </c>
      <c r="B221" s="178" t="n">
        <v>-15186.5944051861</v>
      </c>
      <c r="C221" s="178" t="n">
        <v>2935.57037230981</v>
      </c>
      <c r="D221" s="178" t="n">
        <v>-18122.1647774959</v>
      </c>
      <c r="F221" s="172" t="n">
        <f aca="false">D221-E221</f>
        <v>-18122.1647774959</v>
      </c>
      <c r="H221" s="179"/>
      <c r="L221" s="175" t="n">
        <v>36817</v>
      </c>
      <c r="M221" s="176" t="s">
        <v>88</v>
      </c>
      <c r="N221" s="53" t="n">
        <v>-37513010.5556345</v>
      </c>
      <c r="O221" s="0" t="str">
        <f aca="false">IF((N221)&gt;(D222*1000),"var exceeded"," ")</f>
        <v> </v>
      </c>
      <c r="P221" s="0" t="str">
        <f aca="false">IF(($N221)&gt;(F222*1000),"var exceeded"," ")</f>
        <v> </v>
      </c>
      <c r="T221" s="175" t="n">
        <v>36839</v>
      </c>
      <c r="U221" s="176" t="s">
        <v>88</v>
      </c>
      <c r="V221" s="53" t="n">
        <v>-25267335.2273747</v>
      </c>
      <c r="W221" s="53" t="n">
        <v>22822074.8293</v>
      </c>
      <c r="Y221" s="151" t="str">
        <f aca="false">IF((V221)&gt;(W222),"var exceeded"," ")</f>
        <v> </v>
      </c>
      <c r="AG221" s="175" t="n">
        <v>36803</v>
      </c>
      <c r="AH221" s="176" t="s">
        <v>14</v>
      </c>
      <c r="AI221" s="177" t="n">
        <v>-57869947.2832451</v>
      </c>
      <c r="AJ221" s="177" t="n">
        <v>-20273270.142148</v>
      </c>
    </row>
    <row r="222" customFormat="false" ht="12" hidden="false" customHeight="true" outlineLevel="0" collapsed="false">
      <c r="A222" s="75" t="n">
        <v>36818</v>
      </c>
      <c r="B222" s="178" t="n">
        <v>-814.374581703641</v>
      </c>
      <c r="C222" s="178" t="n">
        <v>5445.27946071407</v>
      </c>
      <c r="D222" s="178" t="n">
        <v>-6259.65404241771</v>
      </c>
      <c r="F222" s="172" t="n">
        <f aca="false">D222-E222</f>
        <v>-6259.65404241771</v>
      </c>
      <c r="H222" s="179"/>
      <c r="L222" s="175" t="n">
        <v>36818</v>
      </c>
      <c r="M222" s="176" t="s">
        <v>88</v>
      </c>
      <c r="N222" s="53" t="n">
        <v>-27969953.9670923</v>
      </c>
      <c r="O222" s="0" t="str">
        <f aca="false">IF((N222)&gt;(D223*1000),"var exceeded"," ")</f>
        <v> </v>
      </c>
      <c r="P222" s="0" t="str">
        <f aca="false">IF(($N222)&gt;(F223*1000),"var exceeded"," ")</f>
        <v> </v>
      </c>
      <c r="T222" s="175" t="n">
        <v>36840</v>
      </c>
      <c r="U222" s="176" t="s">
        <v>88</v>
      </c>
      <c r="V222" s="53" t="n">
        <v>-21940713.5179341</v>
      </c>
      <c r="W222" s="53" t="n">
        <v>3795404.1141</v>
      </c>
      <c r="Y222" s="151" t="str">
        <f aca="false">IF((V222)&gt;(W223),"var exceeded"," ")</f>
        <v> </v>
      </c>
      <c r="AG222" s="175" t="n">
        <v>36804</v>
      </c>
      <c r="AH222" s="176" t="s">
        <v>14</v>
      </c>
      <c r="AI222" s="177" t="n">
        <v>-60120934.6863522</v>
      </c>
      <c r="AJ222" s="177" t="n">
        <v>-29791807.7103579</v>
      </c>
    </row>
    <row r="223" customFormat="false" ht="12" hidden="false" customHeight="true" outlineLevel="0" collapsed="false">
      <c r="A223" s="75" t="n">
        <v>36819</v>
      </c>
      <c r="B223" s="178" t="n">
        <v>13091.8462269114</v>
      </c>
      <c r="C223" s="178" t="n">
        <v>4177.92753781973</v>
      </c>
      <c r="D223" s="178" t="n">
        <v>8913.91868909163</v>
      </c>
      <c r="F223" s="172" t="n">
        <f aca="false">D223-E223</f>
        <v>8913.91868909163</v>
      </c>
      <c r="H223" s="179"/>
      <c r="L223" s="175" t="n">
        <v>36819</v>
      </c>
      <c r="M223" s="176" t="s">
        <v>88</v>
      </c>
      <c r="N223" s="53" t="n">
        <v>-26125026.6986134</v>
      </c>
      <c r="O223" s="0" t="str">
        <f aca="false">IF((N223)&gt;(D224*1000),"var exceeded"," ")</f>
        <v> </v>
      </c>
      <c r="P223" s="0" t="str">
        <f aca="false">IF(($N223)&gt;(F224*1000),"var exceeded"," ")</f>
        <v> </v>
      </c>
      <c r="T223" s="175" t="n">
        <v>36843</v>
      </c>
      <c r="U223" s="176" t="s">
        <v>88</v>
      </c>
      <c r="V223" s="53" t="n">
        <v>-23969866.2654823</v>
      </c>
      <c r="W223" s="53" t="n">
        <v>20719087.9618</v>
      </c>
      <c r="Y223" s="151" t="str">
        <f aca="false">IF((V223)&gt;(W224),"var exceeded"," ")</f>
        <v> </v>
      </c>
      <c r="AG223" s="175" t="n">
        <v>36805</v>
      </c>
      <c r="AH223" s="176" t="s">
        <v>14</v>
      </c>
      <c r="AI223" s="177" t="n">
        <v>-53886382.028909</v>
      </c>
      <c r="AJ223" s="177" t="n">
        <v>-2125921641654.8</v>
      </c>
    </row>
    <row r="224" customFormat="false" ht="12" hidden="false" customHeight="true" outlineLevel="0" collapsed="false">
      <c r="A224" s="75" t="n">
        <v>36822</v>
      </c>
      <c r="B224" s="178" t="n">
        <v>-556.404836222599</v>
      </c>
      <c r="C224" s="178" t="n">
        <v>5863.83587054679</v>
      </c>
      <c r="D224" s="178" t="n">
        <v>-6420.24070676939</v>
      </c>
      <c r="F224" s="172" t="n">
        <f aca="false">D224-E224</f>
        <v>-6420.24070676939</v>
      </c>
      <c r="H224" s="179"/>
      <c r="L224" s="175" t="n">
        <v>36822</v>
      </c>
      <c r="M224" s="176" t="s">
        <v>88</v>
      </c>
      <c r="N224" s="53" t="n">
        <v>-29215363.0670192</v>
      </c>
      <c r="O224" s="0" t="str">
        <f aca="false">IF((N224)&gt;(D225*1000),"var exceeded"," ")</f>
        <v> </v>
      </c>
      <c r="P224" s="0" t="str">
        <f aca="false">IF(($N224)&gt;(F225*1000),"var exceeded"," ")</f>
        <v> </v>
      </c>
      <c r="T224" s="175" t="n">
        <v>36844</v>
      </c>
      <c r="U224" s="176" t="s">
        <v>88</v>
      </c>
      <c r="V224" s="53" t="n">
        <v>-20359476.8746724</v>
      </c>
      <c r="W224" s="53" t="n">
        <v>34481564.3979</v>
      </c>
      <c r="Y224" s="151" t="str">
        <f aca="false">IF((V224)&gt;(W225),"var exceeded"," ")</f>
        <v> </v>
      </c>
      <c r="AG224" s="175" t="n">
        <v>36808</v>
      </c>
      <c r="AH224" s="176" t="s">
        <v>14</v>
      </c>
      <c r="AI224" s="177" t="n">
        <v>-54870854.5939373</v>
      </c>
      <c r="AJ224" s="177" t="n">
        <v>20941684.8667509</v>
      </c>
    </row>
    <row r="225" customFormat="false" ht="12" hidden="false" customHeight="true" outlineLevel="0" collapsed="false">
      <c r="A225" s="75" t="n">
        <v>36823</v>
      </c>
      <c r="B225" s="178" t="n">
        <v>-15183.1649517129</v>
      </c>
      <c r="C225" s="178" t="n">
        <v>3735.40480102155</v>
      </c>
      <c r="D225" s="178" t="n">
        <v>-18918.5697527344</v>
      </c>
      <c r="F225" s="172" t="n">
        <f aca="false">D225-E225</f>
        <v>-18918.5697527344</v>
      </c>
      <c r="H225" s="179"/>
      <c r="L225" s="175" t="n">
        <v>36823</v>
      </c>
      <c r="M225" s="176" t="s">
        <v>88</v>
      </c>
      <c r="N225" s="53" t="n">
        <v>-25518099.2796082</v>
      </c>
      <c r="O225" s="0" t="str">
        <f aca="false">IF((N225)&gt;(D226*1000),"var exceeded"," ")</f>
        <v> </v>
      </c>
      <c r="P225" s="0" t="str">
        <f aca="false">IF(($N225)&gt;(F226*1000),"var exceeded"," ")</f>
        <v> </v>
      </c>
      <c r="T225" s="175" t="n">
        <v>36845</v>
      </c>
      <c r="U225" s="176" t="s">
        <v>88</v>
      </c>
      <c r="V225" s="53" t="n">
        <v>-36903694.5471288</v>
      </c>
      <c r="W225" s="53" t="n">
        <v>9192793.06629998</v>
      </c>
      <c r="Y225" s="151" t="str">
        <f aca="false">IF((V225)&gt;(W226),"var exceeded"," ")</f>
        <v>var exceeded</v>
      </c>
      <c r="AG225" s="175" t="n">
        <v>36809</v>
      </c>
      <c r="AH225" s="176" t="s">
        <v>14</v>
      </c>
      <c r="AI225" s="177" t="n">
        <v>-52403358.8111775</v>
      </c>
      <c r="AJ225" s="177" t="n">
        <v>-3480705.64195988</v>
      </c>
    </row>
    <row r="226" customFormat="false" ht="12" hidden="false" customHeight="true" outlineLevel="0" collapsed="false">
      <c r="A226" s="75" t="n">
        <v>36824</v>
      </c>
      <c r="B226" s="178" t="n">
        <v>-1863.61474200392</v>
      </c>
      <c r="C226" s="178" t="n">
        <v>5508.38436722383</v>
      </c>
      <c r="D226" s="178" t="n">
        <v>-7371.99910922776</v>
      </c>
      <c r="F226" s="172" t="n">
        <f aca="false">D226-E226</f>
        <v>-7371.99910922776</v>
      </c>
      <c r="H226" s="179"/>
      <c r="L226" s="175" t="n">
        <v>36824</v>
      </c>
      <c r="M226" s="176" t="s">
        <v>88</v>
      </c>
      <c r="N226" s="53" t="n">
        <v>-19315105.7301334</v>
      </c>
      <c r="O226" s="0" t="str">
        <f aca="false">IF((N226)&gt;(D227*1000),"var exceeded"," ")</f>
        <v> </v>
      </c>
      <c r="P226" s="0" t="str">
        <f aca="false">IF(($N226)&gt;(F227*1000),"var exceeded"," ")</f>
        <v> </v>
      </c>
      <c r="T226" s="175" t="n">
        <v>36846</v>
      </c>
      <c r="U226" s="176" t="s">
        <v>88</v>
      </c>
      <c r="V226" s="53" t="n">
        <v>-31053419.8332851</v>
      </c>
      <c r="W226" s="53" t="n">
        <v>-52030708.347</v>
      </c>
      <c r="Y226" s="151" t="str">
        <f aca="false">IF((V226)&gt;(W227),"var exceeded"," ")</f>
        <v> </v>
      </c>
      <c r="AG226" s="175" t="n">
        <v>36810</v>
      </c>
      <c r="AH226" s="176" t="s">
        <v>14</v>
      </c>
      <c r="AI226" s="177" t="n">
        <v>-46629910.9810711</v>
      </c>
      <c r="AJ226" s="177" t="n">
        <v>36131719.5195969</v>
      </c>
    </row>
    <row r="227" customFormat="false" ht="12" hidden="false" customHeight="true" outlineLevel="0" collapsed="false">
      <c r="A227" s="75" t="n">
        <v>36825</v>
      </c>
      <c r="B227" s="178" t="n">
        <v>4412.10366592649</v>
      </c>
      <c r="C227" s="178" t="n">
        <v>2534.98006372788</v>
      </c>
      <c r="D227" s="178" t="n">
        <v>1877.12360219862</v>
      </c>
      <c r="F227" s="172" t="n">
        <f aca="false">D227-E227</f>
        <v>1877.12360219862</v>
      </c>
      <c r="H227" s="179"/>
      <c r="L227" s="175" t="n">
        <v>36825</v>
      </c>
      <c r="M227" s="176" t="s">
        <v>88</v>
      </c>
      <c r="N227" s="53" t="n">
        <v>-18618772.9581272</v>
      </c>
      <c r="O227" s="0" t="str">
        <f aca="false">IF((N227)&gt;(D228*1000),"var exceeded"," ")</f>
        <v> </v>
      </c>
      <c r="P227" s="0" t="str">
        <f aca="false">IF(($N227)&gt;(F228*1000),"var exceeded"," ")</f>
        <v> </v>
      </c>
      <c r="T227" s="175" t="n">
        <v>36847</v>
      </c>
      <c r="U227" s="176" t="s">
        <v>88</v>
      </c>
      <c r="V227" s="53" t="n">
        <v>-29044839.4614583</v>
      </c>
      <c r="W227" s="53" t="n">
        <v>49586216.8082</v>
      </c>
      <c r="Y227" s="151" t="str">
        <f aca="false">IF((V227)&gt;(W228),"var exceeded"," ")</f>
        <v> </v>
      </c>
      <c r="AG227" s="175" t="n">
        <v>36811</v>
      </c>
      <c r="AH227" s="176" t="s">
        <v>14</v>
      </c>
      <c r="AI227" s="177" t="n">
        <v>-43387265.7677338</v>
      </c>
      <c r="AJ227" s="177" t="n">
        <v>72286015.5956327</v>
      </c>
    </row>
    <row r="228" customFormat="false" ht="12" hidden="false" customHeight="true" outlineLevel="0" collapsed="false">
      <c r="A228" s="75" t="n">
        <v>36826</v>
      </c>
      <c r="B228" s="178" t="n">
        <v>-5066.7499648325</v>
      </c>
      <c r="C228" s="178" t="n">
        <v>5907.39561373196</v>
      </c>
      <c r="D228" s="178" t="n">
        <v>-10974.1455785645</v>
      </c>
      <c r="F228" s="172" t="n">
        <f aca="false">D228-E228</f>
        <v>-10974.1455785645</v>
      </c>
      <c r="H228" s="179"/>
      <c r="L228" s="175" t="n">
        <v>36826</v>
      </c>
      <c r="M228" s="176" t="s">
        <v>88</v>
      </c>
      <c r="N228" s="53" t="n">
        <v>-28426144.8173314</v>
      </c>
      <c r="O228" s="0" t="str">
        <f aca="false">IF((N228)&gt;(D229*1000),"var exceeded"," ")</f>
        <v> </v>
      </c>
      <c r="P228" s="0" t="str">
        <f aca="false">IF(($N228)&gt;(F229*1000),"var exceeded"," ")</f>
        <v> </v>
      </c>
      <c r="T228" s="175" t="n">
        <v>36850</v>
      </c>
      <c r="U228" s="176" t="s">
        <v>88</v>
      </c>
      <c r="V228" s="53" t="n">
        <v>-39956745.4528392</v>
      </c>
      <c r="W228" s="53" t="n">
        <v>64039003.498</v>
      </c>
      <c r="Y228" s="151" t="str">
        <f aca="false">IF((V228)&gt;(W229),"var exceeded"," ")</f>
        <v> </v>
      </c>
      <c r="AG228" s="175" t="n">
        <v>36812</v>
      </c>
      <c r="AH228" s="176" t="s">
        <v>14</v>
      </c>
      <c r="AI228" s="177" t="n">
        <v>-62411446.1357763</v>
      </c>
      <c r="AJ228" s="177" t="n">
        <v>-24120858.0091224</v>
      </c>
    </row>
    <row r="229" customFormat="false" ht="12" hidden="false" customHeight="true" outlineLevel="0" collapsed="false">
      <c r="A229" s="75" t="n">
        <v>36829</v>
      </c>
      <c r="B229" s="178" t="n">
        <v>-10336.8920988237</v>
      </c>
      <c r="C229" s="178" t="n">
        <v>3122.29374731281</v>
      </c>
      <c r="D229" s="178" t="n">
        <v>-13459.1858461365</v>
      </c>
      <c r="F229" s="172" t="n">
        <f aca="false">D229-E229</f>
        <v>-13459.1858461365</v>
      </c>
      <c r="H229" s="179"/>
      <c r="L229" s="175" t="n">
        <v>36829</v>
      </c>
      <c r="M229" s="176" t="s">
        <v>88</v>
      </c>
      <c r="N229" s="53" t="n">
        <v>-25135909.8091124</v>
      </c>
      <c r="O229" s="0" t="str">
        <f aca="false">IF((N229)&gt;(D230*1000),"var exceeded"," ")</f>
        <v> </v>
      </c>
      <c r="P229" s="0" t="str">
        <f aca="false">IF(($N229)&gt;(F230*1000),"var exceeded"," ")</f>
        <v> </v>
      </c>
      <c r="T229" s="175" t="n">
        <v>36851</v>
      </c>
      <c r="U229" s="176" t="s">
        <v>88</v>
      </c>
      <c r="V229" s="53" t="n">
        <v>-43372964.3111369</v>
      </c>
      <c r="W229" s="53" t="n">
        <v>101192297.2365</v>
      </c>
      <c r="Y229" s="151" t="str">
        <f aca="false">IF((V229)&gt;(W230),"var exceeded"," ")</f>
        <v> </v>
      </c>
      <c r="AG229" s="175" t="n">
        <v>36815</v>
      </c>
      <c r="AH229" s="176" t="s">
        <v>14</v>
      </c>
      <c r="AI229" s="177" t="n">
        <v>-53790996.7587154</v>
      </c>
      <c r="AJ229" s="177" t="n">
        <v>-47136772.0965129</v>
      </c>
    </row>
    <row r="230" customFormat="false" ht="12" hidden="false" customHeight="true" outlineLevel="0" collapsed="false">
      <c r="A230" s="75" t="n">
        <v>36830</v>
      </c>
      <c r="B230" s="178" t="n">
        <v>-7254.14913421578</v>
      </c>
      <c r="C230" s="178" t="n">
        <v>-6107.6716259136</v>
      </c>
      <c r="D230" s="178" t="n">
        <v>-1146.47750830218</v>
      </c>
      <c r="F230" s="172" t="n">
        <f aca="false">D230-E230</f>
        <v>-1146.47750830218</v>
      </c>
      <c r="H230" s="179"/>
      <c r="L230" s="175" t="n">
        <v>36830</v>
      </c>
      <c r="M230" s="176" t="s">
        <v>88</v>
      </c>
      <c r="N230" s="53" t="n">
        <v>-18857365.8592284</v>
      </c>
      <c r="O230" s="0" t="str">
        <f aca="false">IF((N230)&gt;(D231*1000),"var exceeded"," ")</f>
        <v> </v>
      </c>
      <c r="P230" s="0" t="str">
        <f aca="false">IF(($N230)&gt;(F231*1000),"var exceeded"," ")</f>
        <v> </v>
      </c>
      <c r="T230" s="175" t="n">
        <v>36852</v>
      </c>
      <c r="U230" s="176" t="s">
        <v>88</v>
      </c>
      <c r="V230" s="53" t="n">
        <v>-55703553.891384</v>
      </c>
      <c r="W230" s="53" t="n">
        <v>-23548867.29</v>
      </c>
      <c r="Y230" s="151" t="str">
        <f aca="false">IF((V230)&gt;(W231),"var exceeded"," ")</f>
        <v> </v>
      </c>
      <c r="AG230" s="175" t="n">
        <v>36816</v>
      </c>
      <c r="AH230" s="176" t="s">
        <v>14</v>
      </c>
      <c r="AI230" s="177" t="n">
        <v>-45753486.8322649</v>
      </c>
      <c r="AJ230" s="177" t="n">
        <v>-3879590.34192562</v>
      </c>
    </row>
    <row r="231" customFormat="false" ht="12" hidden="false" customHeight="true" outlineLevel="0" collapsed="false">
      <c r="A231" s="75" t="n">
        <v>36831</v>
      </c>
      <c r="B231" s="178" t="n">
        <v>2502.30254418591</v>
      </c>
      <c r="C231" s="178" t="n">
        <v>2690.39985209956</v>
      </c>
      <c r="D231" s="178" t="n">
        <v>-188.097307913646</v>
      </c>
      <c r="F231" s="172" t="n">
        <f aca="false">D231-E231</f>
        <v>-188.097307913646</v>
      </c>
      <c r="H231" s="179"/>
      <c r="L231" s="175" t="n">
        <v>36831</v>
      </c>
      <c r="M231" s="176" t="s">
        <v>88</v>
      </c>
      <c r="N231" s="53" t="n">
        <v>-31396603.7861555</v>
      </c>
      <c r="O231" s="0" t="str">
        <f aca="false">IF((N231)&gt;(D232*1000),"var exceeded"," ")</f>
        <v> </v>
      </c>
      <c r="P231" s="0" t="str">
        <f aca="false">IF(($N231)&gt;(F232*1000),"var exceeded"," ")</f>
        <v> </v>
      </c>
      <c r="T231" s="175" t="n">
        <v>36857</v>
      </c>
      <c r="U231" s="176" t="s">
        <v>88</v>
      </c>
      <c r="V231" s="53" t="n">
        <v>-34780340.4218056</v>
      </c>
      <c r="W231" s="53" t="n">
        <v>92704368.8058</v>
      </c>
      <c r="Y231" s="151" t="str">
        <f aca="false">IF((V231)&gt;(W232),"var exceeded"," ")</f>
        <v> </v>
      </c>
      <c r="AG231" s="175" t="n">
        <v>36817</v>
      </c>
      <c r="AH231" s="176" t="s">
        <v>14</v>
      </c>
      <c r="AI231" s="177" t="n">
        <v>-44626848.6970988</v>
      </c>
      <c r="AJ231" s="177" t="n">
        <v>-16191259.6666589</v>
      </c>
    </row>
    <row r="232" customFormat="false" ht="12" hidden="false" customHeight="true" outlineLevel="0" collapsed="false">
      <c r="A232" s="75" t="n">
        <v>36832</v>
      </c>
      <c r="B232" s="178" t="n">
        <v>-760.968316642222</v>
      </c>
      <c r="C232" s="178" t="n">
        <v>1658.71514012906</v>
      </c>
      <c r="D232" s="178" t="n">
        <v>-2419.68345677128</v>
      </c>
      <c r="F232" s="172" t="n">
        <f aca="false">D232-E232</f>
        <v>-2419.68345677128</v>
      </c>
      <c r="H232" s="179"/>
      <c r="L232" s="175" t="n">
        <v>36832</v>
      </c>
      <c r="M232" s="176" t="s">
        <v>88</v>
      </c>
      <c r="N232" s="53" t="n">
        <v>-34884476.4405104</v>
      </c>
      <c r="O232" s="0" t="str">
        <f aca="false">IF((N232)&gt;(D233*1000),"var exceeded"," ")</f>
        <v> </v>
      </c>
      <c r="P232" s="0" t="str">
        <f aca="false">IF(($N232)&gt;(F233*1000),"var exceeded"," ")</f>
        <v> </v>
      </c>
      <c r="T232" s="175" t="n">
        <v>36858</v>
      </c>
      <c r="U232" s="176" t="s">
        <v>88</v>
      </c>
      <c r="V232" s="53" t="n">
        <v>-37818946.3290147</v>
      </c>
      <c r="W232" s="53" t="n">
        <v>84340579.1639</v>
      </c>
      <c r="Y232" s="151" t="str">
        <f aca="false">IF((V232)&gt;(W233),"var exceeded"," ")</f>
        <v> </v>
      </c>
      <c r="AG232" s="175" t="n">
        <v>36818</v>
      </c>
      <c r="AH232" s="176" t="s">
        <v>14</v>
      </c>
      <c r="AI232" s="177" t="n">
        <v>-36218702.6587597</v>
      </c>
      <c r="AJ232" s="177" t="n">
        <v>-30917313.1164971</v>
      </c>
    </row>
    <row r="233" customFormat="false" ht="12" hidden="false" customHeight="true" outlineLevel="0" collapsed="false">
      <c r="A233" s="75" t="n">
        <v>36833</v>
      </c>
      <c r="B233" s="178" t="n">
        <v>21089.8779270547</v>
      </c>
      <c r="C233" s="178" t="n">
        <v>3241.98942056783</v>
      </c>
      <c r="D233" s="178" t="n">
        <v>17847.8885064868</v>
      </c>
      <c r="F233" s="172" t="n">
        <f aca="false">D233-E233</f>
        <v>17847.8885064868</v>
      </c>
      <c r="H233" s="179"/>
      <c r="L233" s="175" t="n">
        <v>36833</v>
      </c>
      <c r="M233" s="176" t="s">
        <v>88</v>
      </c>
      <c r="N233" s="53" t="n">
        <v>-27294748.1898946</v>
      </c>
      <c r="O233" s="0" t="str">
        <f aca="false">IF((N233)&gt;(D234*1000),"var exceeded"," ")</f>
        <v> </v>
      </c>
      <c r="P233" s="0" t="str">
        <f aca="false">IF(($N233)&gt;(F234*1000),"var exceeded"," ")</f>
        <v> </v>
      </c>
      <c r="T233" s="175" t="n">
        <v>36859</v>
      </c>
      <c r="U233" s="176" t="s">
        <v>88</v>
      </c>
      <c r="V233" s="53" t="n">
        <v>-50407850.1997656</v>
      </c>
      <c r="W233" s="53" t="n">
        <v>37437218.3507</v>
      </c>
      <c r="Y233" s="151" t="str">
        <f aca="false">IF((V233)&gt;(W234),"var exceeded"," ")</f>
        <v> </v>
      </c>
      <c r="AG233" s="175" t="n">
        <v>36819</v>
      </c>
      <c r="AH233" s="176" t="s">
        <v>14</v>
      </c>
      <c r="AI233" s="177" t="n">
        <v>-34968814.7484559</v>
      </c>
      <c r="AJ233" s="177" t="n">
        <v>331331.117115652</v>
      </c>
    </row>
    <row r="234" customFormat="false" ht="12" hidden="false" customHeight="true" outlineLevel="0" collapsed="false">
      <c r="A234" s="75" t="n">
        <v>36836</v>
      </c>
      <c r="B234" s="178" t="n">
        <v>-14903.4233666705</v>
      </c>
      <c r="C234" s="178" t="n">
        <v>-885.528182369341</v>
      </c>
      <c r="D234" s="178" t="n">
        <v>-14017.8951843012</v>
      </c>
      <c r="F234" s="172" t="n">
        <f aca="false">D234-E234</f>
        <v>-14017.8951843012</v>
      </c>
      <c r="H234" s="179"/>
      <c r="L234" s="175" t="n">
        <v>36836</v>
      </c>
      <c r="M234" s="176" t="s">
        <v>88</v>
      </c>
      <c r="N234" s="53" t="n">
        <v>-30302276.194107</v>
      </c>
      <c r="O234" s="0" t="str">
        <f aca="false">IF((N234)&gt;(D235*1000),"var exceeded"," ")</f>
        <v> </v>
      </c>
      <c r="P234" s="0" t="str">
        <f aca="false">IF(($N234)&gt;(F235*1000),"var exceeded"," ")</f>
        <v> </v>
      </c>
      <c r="T234" s="175" t="n">
        <v>36860</v>
      </c>
      <c r="U234" s="176" t="s">
        <v>88</v>
      </c>
      <c r="V234" s="53" t="n">
        <v>-51577856.0788419</v>
      </c>
      <c r="W234" s="53" t="n">
        <v>35261263.6377</v>
      </c>
      <c r="Y234" s="151" t="str">
        <f aca="false">IF((V234)&gt;(W235),"var exceeded"," ")</f>
        <v> </v>
      </c>
      <c r="AG234" s="175" t="n">
        <v>36822</v>
      </c>
      <c r="AH234" s="176" t="s">
        <v>14</v>
      </c>
      <c r="AI234" s="177" t="n">
        <v>-36465620.8847519</v>
      </c>
      <c r="AJ234" s="177" t="n">
        <v>-1184409.77126033</v>
      </c>
    </row>
    <row r="235" customFormat="false" ht="12" hidden="false" customHeight="true" outlineLevel="0" collapsed="false">
      <c r="A235" s="75" t="n">
        <v>36837</v>
      </c>
      <c r="B235" s="178" t="n">
        <v>14961.0212859503</v>
      </c>
      <c r="C235" s="178" t="n">
        <v>-833.198496825265</v>
      </c>
      <c r="D235" s="178" t="n">
        <v>15794.2197827755</v>
      </c>
      <c r="F235" s="172" t="n">
        <f aca="false">D235-E235</f>
        <v>15794.2197827755</v>
      </c>
      <c r="H235" s="179"/>
      <c r="L235" s="175" t="n">
        <v>36837</v>
      </c>
      <c r="M235" s="176" t="s">
        <v>88</v>
      </c>
      <c r="N235" s="53" t="n">
        <v>-11852155.7306447</v>
      </c>
      <c r="O235" s="0" t="str">
        <f aca="false">IF((N235)&gt;(D236*1000),"var exceeded"," ")</f>
        <v> </v>
      </c>
      <c r="P235" s="0" t="str">
        <f aca="false">IF(($N235)&gt;(F236*1000),"var exceeded"," ")</f>
        <v> </v>
      </c>
      <c r="T235" s="175" t="n">
        <v>36861</v>
      </c>
      <c r="U235" s="176" t="s">
        <v>88</v>
      </c>
      <c r="V235" s="53" t="n">
        <v>-41982823.5531616</v>
      </c>
      <c r="W235" s="53" t="n">
        <v>-18588039.2406</v>
      </c>
      <c r="Y235" s="151" t="str">
        <f aca="false">IF((V235)&gt;(W236),"var exceeded"," ")</f>
        <v> </v>
      </c>
      <c r="AG235" s="175" t="n">
        <v>36823</v>
      </c>
      <c r="AH235" s="176" t="s">
        <v>14</v>
      </c>
      <c r="AI235" s="177" t="n">
        <v>-33813156.9204008</v>
      </c>
      <c r="AJ235" s="177" t="n">
        <v>-22223476.8414681</v>
      </c>
    </row>
    <row r="236" customFormat="false" ht="12" hidden="false" customHeight="true" outlineLevel="0" collapsed="false">
      <c r="A236" s="75" t="n">
        <v>36838</v>
      </c>
      <c r="B236" s="178" t="n">
        <v>9634.9682694493</v>
      </c>
      <c r="C236" s="178" t="n">
        <v>-610.928222381462</v>
      </c>
      <c r="D236" s="178" t="n">
        <v>10245.8964918308</v>
      </c>
      <c r="F236" s="172" t="n">
        <f aca="false">D236-E236</f>
        <v>10245.8964918308</v>
      </c>
      <c r="H236" s="179"/>
      <c r="L236" s="175" t="n">
        <v>36838</v>
      </c>
      <c r="M236" s="176" t="s">
        <v>88</v>
      </c>
      <c r="N236" s="53" t="n">
        <v>-13286474.1991022</v>
      </c>
      <c r="O236" s="0" t="str">
        <f aca="false">IF((N236)&gt;(D237*1000),"var exceeded"," ")</f>
        <v> </v>
      </c>
      <c r="P236" s="0" t="str">
        <f aca="false">IF(($N236)&gt;(F237*1000),"var exceeded"," ")</f>
        <v> </v>
      </c>
      <c r="T236" s="175" t="n">
        <v>36864</v>
      </c>
      <c r="U236" s="176" t="s">
        <v>88</v>
      </c>
      <c r="V236" s="53" t="n">
        <v>-72698898.6207484</v>
      </c>
      <c r="W236" s="53" t="n">
        <v>238542193.74</v>
      </c>
      <c r="Y236" s="151" t="str">
        <f aca="false">IF((V236)&gt;(W237),"var exceeded"," ")</f>
        <v> </v>
      </c>
      <c r="AG236" s="175" t="n">
        <v>36824</v>
      </c>
      <c r="AH236" s="176" t="s">
        <v>14</v>
      </c>
      <c r="AI236" s="177" t="n">
        <v>-30838015.5014625</v>
      </c>
      <c r="AJ236" s="177" t="n">
        <v>-18594657.3965092</v>
      </c>
    </row>
    <row r="237" customFormat="false" ht="12" hidden="false" customHeight="true" outlineLevel="0" collapsed="false">
      <c r="A237" s="75" t="n">
        <v>36839</v>
      </c>
      <c r="B237" s="178" t="n">
        <v>24025.3540683593</v>
      </c>
      <c r="C237" s="178" t="n">
        <v>3528.12816102346</v>
      </c>
      <c r="D237" s="178" t="n">
        <v>20497.2259073358</v>
      </c>
      <c r="F237" s="172" t="n">
        <f aca="false">D237-E237</f>
        <v>20497.2259073358</v>
      </c>
      <c r="H237" s="179"/>
      <c r="L237" s="175" t="n">
        <v>36839</v>
      </c>
      <c r="M237" s="176" t="s">
        <v>88</v>
      </c>
      <c r="N237" s="53" t="n">
        <v>-25267335.2273747</v>
      </c>
      <c r="O237" s="0" t="str">
        <f aca="false">IF((N237)&gt;(D238*1000),"var exceeded"," ")</f>
        <v> </v>
      </c>
      <c r="P237" s="0" t="str">
        <f aca="false">IF(($N237)&gt;(F238*1000),"var exceeded"," ")</f>
        <v> </v>
      </c>
      <c r="T237" s="175" t="n">
        <v>36865</v>
      </c>
      <c r="U237" s="176" t="s">
        <v>88</v>
      </c>
      <c r="V237" s="53" t="n">
        <v>-71130762.7317197</v>
      </c>
      <c r="W237" s="53" t="n">
        <v>107831454.1279</v>
      </c>
      <c r="Y237" s="151" t="str">
        <f aca="false">IF((V237)&gt;(W238),"var exceeded"," ")</f>
        <v> </v>
      </c>
      <c r="AG237" s="175" t="n">
        <v>36825</v>
      </c>
      <c r="AH237" s="176" t="s">
        <v>14</v>
      </c>
      <c r="AI237" s="177" t="n">
        <v>-29236596.3963286</v>
      </c>
      <c r="AJ237" s="177" t="n">
        <v>3280517.16475548</v>
      </c>
    </row>
    <row r="238" customFormat="false" ht="12" hidden="false" customHeight="true" outlineLevel="0" collapsed="false">
      <c r="A238" s="75" t="n">
        <v>36840</v>
      </c>
      <c r="B238" s="178" t="n">
        <v>13353.5370187632</v>
      </c>
      <c r="C238" s="178" t="n">
        <v>2902.04068608265</v>
      </c>
      <c r="D238" s="178" t="n">
        <v>10451.4963326805</v>
      </c>
      <c r="F238" s="172" t="n">
        <f aca="false">D238-E238</f>
        <v>10451.4963326805</v>
      </c>
      <c r="H238" s="179"/>
      <c r="L238" s="175" t="n">
        <v>36840</v>
      </c>
      <c r="M238" s="176" t="s">
        <v>88</v>
      </c>
      <c r="N238" s="53" t="n">
        <v>-21940713.5179341</v>
      </c>
      <c r="O238" s="0" t="str">
        <f aca="false">IF((N238)&gt;(D239*1000),"var exceeded"," ")</f>
        <v> </v>
      </c>
      <c r="P238" s="0" t="str">
        <f aca="false">IF(($N238)&gt;(F239*1000),"var exceeded"," ")</f>
        <v> </v>
      </c>
      <c r="T238" s="175" t="n">
        <v>36866</v>
      </c>
      <c r="U238" s="176" t="s">
        <v>88</v>
      </c>
      <c r="V238" s="53" t="n">
        <v>-87246826.7539346</v>
      </c>
      <c r="W238" s="53" t="n">
        <v>5358453.21119998</v>
      </c>
      <c r="Y238" s="151" t="str">
        <f aca="false">IF((V238)&gt;(W239),"var exceeded"," ")</f>
        <v> </v>
      </c>
      <c r="AG238" s="175" t="n">
        <v>36826</v>
      </c>
      <c r="AH238" s="176" t="s">
        <v>14</v>
      </c>
      <c r="AI238" s="177" t="n">
        <v>-33557639.4118602</v>
      </c>
      <c r="AJ238" s="177" t="n">
        <v>-49810149.7719242</v>
      </c>
    </row>
    <row r="239" customFormat="false" ht="12" hidden="false" customHeight="true" outlineLevel="0" collapsed="false">
      <c r="A239" s="75" t="n">
        <v>36843</v>
      </c>
      <c r="B239" s="178" t="n">
        <v>19773.4681776505</v>
      </c>
      <c r="C239" s="178" t="n">
        <v>1894.49359037142</v>
      </c>
      <c r="D239" s="178" t="n">
        <v>17878.9745872791</v>
      </c>
      <c r="E239" s="154" t="n">
        <v>-20000</v>
      </c>
      <c r="F239" s="172" t="n">
        <f aca="false">D239-E239</f>
        <v>37878.9745872791</v>
      </c>
      <c r="H239" s="179"/>
      <c r="L239" s="175" t="n">
        <v>36843</v>
      </c>
      <c r="M239" s="176" t="s">
        <v>88</v>
      </c>
      <c r="N239" s="53" t="n">
        <v>-23969866.2654823</v>
      </c>
      <c r="O239" s="0" t="str">
        <f aca="false">IF((N239)&gt;(D240*1000),"var exceeded"," ")</f>
        <v> </v>
      </c>
      <c r="P239" s="0" t="str">
        <f aca="false">IF(($N239)&gt;(F240*1000),"var exceeded"," ")</f>
        <v> </v>
      </c>
      <c r="T239" s="175" t="n">
        <v>36867</v>
      </c>
      <c r="U239" s="176" t="s">
        <v>88</v>
      </c>
      <c r="V239" s="53" t="n">
        <v>-101072671.124847</v>
      </c>
      <c r="W239" s="53" t="n">
        <v>-27569970.4568</v>
      </c>
      <c r="Y239" s="151" t="str">
        <f aca="false">IF((V239)&gt;(W240),"var exceeded"," ")</f>
        <v> </v>
      </c>
      <c r="AG239" s="175" t="n">
        <v>36829</v>
      </c>
      <c r="AH239" s="176" t="s">
        <v>14</v>
      </c>
      <c r="AI239" s="177" t="n">
        <v>-33968562.6711731</v>
      </c>
      <c r="AJ239" s="177" t="n">
        <v>-32757950.4891475</v>
      </c>
    </row>
    <row r="240" customFormat="false" ht="12" hidden="false" customHeight="true" outlineLevel="0" collapsed="false">
      <c r="A240" s="75" t="n">
        <v>36844</v>
      </c>
      <c r="B240" s="178" t="n">
        <v>19772.3489961757</v>
      </c>
      <c r="C240" s="178" t="n">
        <v>1136.06762186217</v>
      </c>
      <c r="D240" s="178" t="n">
        <v>18636.2813743136</v>
      </c>
      <c r="F240" s="172" t="n">
        <f aca="false">D240-E240</f>
        <v>18636.2813743136</v>
      </c>
      <c r="H240" s="179"/>
      <c r="L240" s="175" t="n">
        <v>36844</v>
      </c>
      <c r="M240" s="176" t="s">
        <v>88</v>
      </c>
      <c r="N240" s="53" t="n">
        <v>-20359476.8746724</v>
      </c>
      <c r="O240" s="0" t="str">
        <f aca="false">IF((N240)&gt;(D241*1000),"var exceeded"," ")</f>
        <v> </v>
      </c>
      <c r="P240" s="0" t="str">
        <f aca="false">IF(($N240)&gt;(F241*1000),"var exceeded"," ")</f>
        <v> </v>
      </c>
      <c r="T240" s="175" t="n">
        <v>36868</v>
      </c>
      <c r="U240" s="176" t="s">
        <v>88</v>
      </c>
      <c r="V240" s="53" t="n">
        <v>-94734947.1156669</v>
      </c>
      <c r="W240" s="53" t="n">
        <v>34340668.5571</v>
      </c>
      <c r="Y240" s="151" t="str">
        <f aca="false">IF((V240)&gt;(W241),"var exceeded"," ")</f>
        <v> </v>
      </c>
      <c r="AG240" s="175" t="n">
        <v>36830</v>
      </c>
      <c r="AH240" s="176" t="s">
        <v>14</v>
      </c>
      <c r="AI240" s="177" t="n">
        <v>-27755226.3312541</v>
      </c>
      <c r="AJ240" s="177" t="n">
        <v>-6227952.36501125</v>
      </c>
    </row>
    <row r="241" customFormat="false" ht="12" hidden="false" customHeight="true" outlineLevel="0" collapsed="false">
      <c r="A241" s="75" t="n">
        <v>36845</v>
      </c>
      <c r="B241" s="178" t="n">
        <v>27090.8194766316</v>
      </c>
      <c r="C241" s="178" t="n">
        <v>6226.36490058308</v>
      </c>
      <c r="D241" s="178" t="n">
        <v>20864.4545760485</v>
      </c>
      <c r="F241" s="172" t="n">
        <f aca="false">D241-E241</f>
        <v>20864.4545760485</v>
      </c>
      <c r="H241" s="179"/>
      <c r="L241" s="175" t="n">
        <v>36845</v>
      </c>
      <c r="M241" s="176" t="s">
        <v>88</v>
      </c>
      <c r="N241" s="53" t="n">
        <v>-36903694.5471288</v>
      </c>
      <c r="O241" s="0" t="str">
        <f aca="false">IF((N241)&gt;(D242*1000),"var exceeded"," ")</f>
        <v>var exceeded</v>
      </c>
      <c r="P241" s="0" t="str">
        <f aca="false">IF(($N241)&gt;(F242*1000),"var exceeded"," ")</f>
        <v>var exceeded</v>
      </c>
      <c r="T241" s="175" t="n">
        <v>36871</v>
      </c>
      <c r="U241" s="176" t="s">
        <v>88</v>
      </c>
      <c r="V241" s="53" t="n">
        <v>-149662045.789278</v>
      </c>
      <c r="W241" s="53" t="n">
        <v>-69905822.5749</v>
      </c>
      <c r="Y241" s="151" t="str">
        <f aca="false">IF((V241)&gt;(W242),"var exceeded"," ")</f>
        <v>var exceeded</v>
      </c>
      <c r="AG241" s="175" t="n">
        <v>36831</v>
      </c>
      <c r="AH241" s="176" t="s">
        <v>14</v>
      </c>
      <c r="AI241" s="177" t="n">
        <v>-33412024.055194</v>
      </c>
      <c r="AJ241" s="177" t="n">
        <v>8517034.62882729</v>
      </c>
    </row>
    <row r="242" customFormat="false" ht="12" hidden="false" customHeight="true" outlineLevel="0" collapsed="false">
      <c r="A242" s="75" t="n">
        <v>36846</v>
      </c>
      <c r="B242" s="178" t="n">
        <v>-62946.7865428178</v>
      </c>
      <c r="C242" s="178" t="n">
        <v>3611.0745151354</v>
      </c>
      <c r="D242" s="178" t="n">
        <v>-66557.8610579532</v>
      </c>
      <c r="F242" s="172" t="n">
        <f aca="false">D242-E242</f>
        <v>-66557.8610579532</v>
      </c>
      <c r="H242" s="179"/>
      <c r="L242" s="175" t="n">
        <v>36846</v>
      </c>
      <c r="M242" s="176" t="s">
        <v>88</v>
      </c>
      <c r="N242" s="53" t="n">
        <v>-31053419.8332851</v>
      </c>
      <c r="O242" s="0" t="str">
        <f aca="false">IF((N242)&gt;(D243*1000),"var exceeded"," ")</f>
        <v> </v>
      </c>
      <c r="P242" s="0" t="str">
        <f aca="false">IF(($N242)&gt;(F243*1000),"var exceeded"," ")</f>
        <v> </v>
      </c>
      <c r="T242" s="175" t="n">
        <v>36872</v>
      </c>
      <c r="U242" s="176" t="s">
        <v>88</v>
      </c>
      <c r="V242" s="53" t="n">
        <v>-98290984.476433</v>
      </c>
      <c r="W242" s="53" t="n">
        <v>-411608909.9142</v>
      </c>
      <c r="Y242" s="151" t="str">
        <f aca="false">IF((V242)&gt;(W243),"var exceeded"," ")</f>
        <v>var exceeded</v>
      </c>
      <c r="AG242" s="175" t="n">
        <v>36832</v>
      </c>
      <c r="AH242" s="176" t="s">
        <v>14</v>
      </c>
      <c r="AI242" s="177" t="n">
        <v>-35022919.3847906</v>
      </c>
      <c r="AJ242" s="177" t="n">
        <v>4246545.91936061</v>
      </c>
    </row>
    <row r="243" customFormat="false" ht="12" hidden="false" customHeight="true" outlineLevel="0" collapsed="false">
      <c r="A243" s="75" t="n">
        <v>36847</v>
      </c>
      <c r="B243" s="178" t="n">
        <v>50407.9703376307</v>
      </c>
      <c r="C243" s="178" t="n">
        <v>-1443.22963033725</v>
      </c>
      <c r="D243" s="178" t="n">
        <v>51851.1999679679</v>
      </c>
      <c r="F243" s="172" t="n">
        <f aca="false">D243-E243</f>
        <v>51851.1999679679</v>
      </c>
      <c r="H243" s="179"/>
      <c r="L243" s="175" t="n">
        <v>36847</v>
      </c>
      <c r="M243" s="176" t="s">
        <v>88</v>
      </c>
      <c r="N243" s="53" t="n">
        <v>-29044839.4614583</v>
      </c>
      <c r="O243" s="0" t="str">
        <f aca="false">IF((N243)&gt;(D244*1000),"var exceeded"," ")</f>
        <v> </v>
      </c>
      <c r="P243" s="0" t="str">
        <f aca="false">IF(($N243)&gt;(F244*1000),"var exceeded"," ")</f>
        <v> </v>
      </c>
      <c r="T243" s="175" t="n">
        <v>36873</v>
      </c>
      <c r="U243" s="176" t="s">
        <v>88</v>
      </c>
      <c r="V243" s="53" t="n">
        <v>-55197830.3482384</v>
      </c>
      <c r="W243" s="53" t="n">
        <v>-114756507.8814</v>
      </c>
      <c r="Y243" s="151" t="str">
        <f aca="false">IF((V243)&gt;(W244),"var exceeded"," ")</f>
        <v> </v>
      </c>
      <c r="AG243" s="175" t="n">
        <v>36833</v>
      </c>
      <c r="AH243" s="176" t="s">
        <v>14</v>
      </c>
      <c r="AI243" s="177" t="n">
        <v>-30309105.021556</v>
      </c>
      <c r="AJ243" s="177" t="n">
        <v>30353203.105913</v>
      </c>
    </row>
    <row r="244" customFormat="false" ht="12" hidden="false" customHeight="true" outlineLevel="0" collapsed="false">
      <c r="A244" s="75" t="n">
        <v>36850</v>
      </c>
      <c r="B244" s="178" t="n">
        <v>17738.5026554186</v>
      </c>
      <c r="C244" s="178" t="n">
        <v>6888.07083584185</v>
      </c>
      <c r="D244" s="178" t="n">
        <v>10850.4318195767</v>
      </c>
      <c r="E244" s="154" t="n">
        <v>-35000</v>
      </c>
      <c r="F244" s="172" t="n">
        <f aca="false">D244-E244</f>
        <v>45850.4318195767</v>
      </c>
      <c r="H244" s="179"/>
      <c r="L244" s="175" t="n">
        <v>36850</v>
      </c>
      <c r="M244" s="176" t="s">
        <v>88</v>
      </c>
      <c r="N244" s="53" t="n">
        <v>-39956745.4528392</v>
      </c>
      <c r="O244" s="0" t="str">
        <f aca="false">IF((N244)&gt;(D245*1000),"var exceeded"," ")</f>
        <v> </v>
      </c>
      <c r="P244" s="0" t="str">
        <f aca="false">IF(($N244)&gt;(F245*1000),"var exceeded"," ")</f>
        <v> </v>
      </c>
      <c r="T244" s="175" t="n">
        <v>36874</v>
      </c>
      <c r="U244" s="176" t="s">
        <v>88</v>
      </c>
      <c r="V244" s="53" t="n">
        <v>-62656095.8752793</v>
      </c>
      <c r="W244" s="53" t="n">
        <v>16739315.4644</v>
      </c>
      <c r="Y244" s="151" t="str">
        <f aca="false">IF((V244)&gt;(W245),"var exceeded"," ")</f>
        <v> </v>
      </c>
      <c r="AG244" s="175" t="n">
        <v>36836</v>
      </c>
      <c r="AH244" s="176" t="s">
        <v>14</v>
      </c>
      <c r="AI244" s="177" t="n">
        <v>-33097719.4940838</v>
      </c>
      <c r="AJ244" s="177" t="n">
        <v>2338477.6468366</v>
      </c>
    </row>
    <row r="245" customFormat="false" ht="12" hidden="false" customHeight="true" outlineLevel="0" collapsed="false">
      <c r="A245" s="75" t="n">
        <v>36851</v>
      </c>
      <c r="B245" s="178" t="n">
        <v>35082.5205799442</v>
      </c>
      <c r="C245" s="178" t="n">
        <v>9407.63756492327</v>
      </c>
      <c r="D245" s="178" t="n">
        <v>25674.8830150209</v>
      </c>
      <c r="F245" s="172" t="n">
        <f aca="false">D245-E245</f>
        <v>25674.8830150209</v>
      </c>
      <c r="H245" s="179"/>
      <c r="L245" s="175" t="n">
        <v>36851</v>
      </c>
      <c r="M245" s="176" t="s">
        <v>88</v>
      </c>
      <c r="N245" s="53" t="n">
        <v>-43372964.3111369</v>
      </c>
      <c r="O245" s="0" t="str">
        <f aca="false">IF((N245)&gt;(D246*1000),"var exceeded"," ")</f>
        <v> </v>
      </c>
      <c r="P245" s="0" t="str">
        <f aca="false">IF(($N245)&gt;(F246*1000),"var exceeded"," ")</f>
        <v> </v>
      </c>
      <c r="T245" s="175" t="n">
        <v>36875</v>
      </c>
      <c r="U245" s="176" t="s">
        <v>88</v>
      </c>
      <c r="V245" s="53" t="n">
        <v>-63931042.9232631</v>
      </c>
      <c r="W245" s="53" t="n">
        <v>80464409.2183999</v>
      </c>
      <c r="Y245" s="151" t="str">
        <f aca="false">IF((V245)&gt;(W246),"var exceeded"," ")</f>
        <v> </v>
      </c>
      <c r="AG245" s="175" t="n">
        <v>36837</v>
      </c>
      <c r="AH245" s="176" t="s">
        <v>14</v>
      </c>
      <c r="AI245" s="177" t="n">
        <v>-24293425.7714017</v>
      </c>
      <c r="AJ245" s="177" t="n">
        <v>15481962.5918617</v>
      </c>
    </row>
    <row r="246" customFormat="false" ht="12" hidden="false" customHeight="true" outlineLevel="0" collapsed="false">
      <c r="A246" s="75" t="n">
        <v>36852</v>
      </c>
      <c r="B246" s="178" t="n">
        <v>-33247.8220297748</v>
      </c>
      <c r="C246" s="178" t="n">
        <v>4379.65104050831</v>
      </c>
      <c r="D246" s="178" t="n">
        <v>-37627.4730702831</v>
      </c>
      <c r="F246" s="172" t="n">
        <f aca="false">D246-E246</f>
        <v>-37627.4730702831</v>
      </c>
      <c r="H246" s="179"/>
      <c r="L246" s="175" t="n">
        <v>36852</v>
      </c>
      <c r="M246" s="176" t="s">
        <v>88</v>
      </c>
      <c r="N246" s="53" t="n">
        <v>-55703553.891384</v>
      </c>
      <c r="O246" s="0" t="str">
        <f aca="false">IF((N246)&gt;(D247*1000),"var exceeded"," ")</f>
        <v> </v>
      </c>
      <c r="P246" s="0" t="str">
        <f aca="false">IF(($N246)&gt;(F247*1000),"var exceeded"," ")</f>
        <v> </v>
      </c>
      <c r="T246" s="175" t="n">
        <v>36878</v>
      </c>
      <c r="U246" s="176" t="s">
        <v>88</v>
      </c>
      <c r="V246" s="53" t="n">
        <v>-82867477.9662928</v>
      </c>
      <c r="W246" s="53" t="n">
        <v>69956059.8740685</v>
      </c>
      <c r="Y246" s="151" t="str">
        <f aca="false">IF((V246)&gt;(W247),"var exceeded"," ")</f>
        <v> </v>
      </c>
      <c r="AG246" s="175" t="n">
        <v>36838</v>
      </c>
      <c r="AH246" s="176" t="s">
        <v>14</v>
      </c>
      <c r="AI246" s="177" t="n">
        <v>-26359576.0667014</v>
      </c>
      <c r="AJ246" s="177" t="n">
        <v>18726500.2665431</v>
      </c>
    </row>
    <row r="247" customFormat="false" ht="12" hidden="false" customHeight="true" outlineLevel="0" collapsed="false">
      <c r="A247" s="75" t="n">
        <v>36857</v>
      </c>
      <c r="B247" s="178" t="n">
        <v>50975.2059101596</v>
      </c>
      <c r="C247" s="178" t="n">
        <v>-4624.83233306283</v>
      </c>
      <c r="D247" s="178" t="n">
        <v>55600.0382432225</v>
      </c>
      <c r="F247" s="172" t="n">
        <f aca="false">D247-E247</f>
        <v>55600.0382432225</v>
      </c>
      <c r="H247" s="179"/>
      <c r="L247" s="175" t="n">
        <v>36857</v>
      </c>
      <c r="M247" s="176" t="s">
        <v>88</v>
      </c>
      <c r="N247" s="53" t="n">
        <v>-34780340.4218056</v>
      </c>
      <c r="O247" s="0" t="str">
        <f aca="false">IF((N247)&gt;(D248*1000),"var exceeded"," ")</f>
        <v> </v>
      </c>
      <c r="P247" s="0" t="str">
        <f aca="false">IF(($N247)&gt;(F248*1000),"var exceeded"," ")</f>
        <v> </v>
      </c>
      <c r="T247" s="175" t="n">
        <v>36879</v>
      </c>
      <c r="U247" s="176" t="s">
        <v>88</v>
      </c>
      <c r="V247" s="53" t="n">
        <v>-81539285.654982</v>
      </c>
      <c r="W247" s="53" t="n">
        <v>68358800.3002634</v>
      </c>
      <c r="Y247" s="151" t="str">
        <f aca="false">IF((V247)&gt;(W248),"var exceeded"," ")</f>
        <v> </v>
      </c>
      <c r="AG247" s="175" t="n">
        <v>36839</v>
      </c>
      <c r="AH247" s="176" t="s">
        <v>14</v>
      </c>
      <c r="AI247" s="177" t="n">
        <v>-37522623.4558953</v>
      </c>
      <c r="AJ247" s="177" t="n">
        <v>28914220.6176487</v>
      </c>
    </row>
    <row r="248" customFormat="false" ht="12" hidden="false" customHeight="true" outlineLevel="0" collapsed="false">
      <c r="A248" s="75" t="n">
        <v>36858</v>
      </c>
      <c r="B248" s="178" t="n">
        <v>55779.3090129219</v>
      </c>
      <c r="C248" s="178" t="n">
        <v>8644.99008943969</v>
      </c>
      <c r="D248" s="178" t="n">
        <v>47134.3189234822</v>
      </c>
      <c r="E248" s="154" t="n">
        <v>-25000</v>
      </c>
      <c r="F248" s="172" t="n">
        <f aca="false">D248-E248</f>
        <v>72134.3189234822</v>
      </c>
      <c r="H248" s="179"/>
      <c r="L248" s="175" t="n">
        <v>36858</v>
      </c>
      <c r="M248" s="176" t="s">
        <v>88</v>
      </c>
      <c r="N248" s="53" t="n">
        <v>-37818946.3290147</v>
      </c>
      <c r="O248" s="0" t="str">
        <f aca="false">IF((N248)&gt;(D249*1000),"var exceeded"," ")</f>
        <v> </v>
      </c>
      <c r="P248" s="0" t="str">
        <f aca="false">IF(($N248)&gt;(F249*1000),"var exceeded"," ")</f>
        <v> </v>
      </c>
      <c r="T248" s="175" t="n">
        <v>36880</v>
      </c>
      <c r="U248" s="176" t="s">
        <v>88</v>
      </c>
      <c r="V248" s="53" t="n">
        <v>-97924333.448316</v>
      </c>
      <c r="W248" s="53" t="n">
        <v>68947381.6093579</v>
      </c>
      <c r="Y248" s="151" t="str">
        <f aca="false">IF((V248)&gt;(W249),"var exceeded"," ")</f>
        <v> </v>
      </c>
      <c r="AG248" s="175" t="n">
        <v>36840</v>
      </c>
      <c r="AH248" s="176" t="s">
        <v>14</v>
      </c>
      <c r="AI248" s="177" t="n">
        <v>-34388088.3135227</v>
      </c>
      <c r="AJ248" s="177" t="n">
        <v>1360324.3544846</v>
      </c>
    </row>
    <row r="249" customFormat="false" ht="12" hidden="false" customHeight="true" outlineLevel="0" collapsed="false">
      <c r="A249" s="75" t="n">
        <v>36859</v>
      </c>
      <c r="B249" s="178" t="n">
        <v>28690.5533333615</v>
      </c>
      <c r="C249" s="178" t="n">
        <v>5322.88396353954</v>
      </c>
      <c r="D249" s="178" t="n">
        <v>23367.669369822</v>
      </c>
      <c r="E249" s="154" t="n">
        <v>-25000</v>
      </c>
      <c r="F249" s="172" t="n">
        <f aca="false">D249-E249</f>
        <v>48367.669369822</v>
      </c>
      <c r="H249" s="179"/>
      <c r="L249" s="175" t="n">
        <v>36859</v>
      </c>
      <c r="M249" s="176" t="s">
        <v>88</v>
      </c>
      <c r="N249" s="53" t="n">
        <v>-50407850.1997656</v>
      </c>
      <c r="O249" s="0" t="str">
        <f aca="false">IF((N249)&gt;(D250*1000),"var exceeded"," ")</f>
        <v> </v>
      </c>
      <c r="P249" s="0" t="str">
        <f aca="false">IF(($N249)&gt;(F250*1000),"var exceeded"," ")</f>
        <v> </v>
      </c>
      <c r="T249" s="175" t="n">
        <v>36881</v>
      </c>
      <c r="U249" s="176" t="s">
        <v>88</v>
      </c>
      <c r="V249" s="53" t="n">
        <v>-111198738.507694</v>
      </c>
      <c r="W249" s="53" t="n">
        <v>97340585.1732904</v>
      </c>
      <c r="Y249" s="151" t="str">
        <f aca="false">IF((V249)&gt;(W250),"var exceeded"," ")</f>
        <v> </v>
      </c>
      <c r="AG249" s="175" t="n">
        <v>36843</v>
      </c>
      <c r="AH249" s="176" t="s">
        <v>14</v>
      </c>
      <c r="AI249" s="177" t="n">
        <v>-37544346.9877673</v>
      </c>
      <c r="AJ249" s="177" t="n">
        <v>32587616.3748091</v>
      </c>
    </row>
    <row r="250" customFormat="false" ht="12" hidden="false" customHeight="true" outlineLevel="0" collapsed="false">
      <c r="A250" s="75" t="n">
        <v>36860</v>
      </c>
      <c r="B250" s="178" t="n">
        <v>-2311.68373313252</v>
      </c>
      <c r="C250" s="178" t="n">
        <v>1322.43409341737</v>
      </c>
      <c r="D250" s="178" t="n">
        <v>-3634.11782654989</v>
      </c>
      <c r="E250" s="154" t="n">
        <v>-25000</v>
      </c>
      <c r="F250" s="172" t="n">
        <f aca="false">D250-E250</f>
        <v>21365.8821734501</v>
      </c>
      <c r="H250" s="179"/>
      <c r="L250" s="175" t="n">
        <v>36860</v>
      </c>
      <c r="M250" s="176" t="s">
        <v>88</v>
      </c>
      <c r="N250" s="53" t="n">
        <v>-51577856.0788419</v>
      </c>
      <c r="O250" s="0" t="str">
        <f aca="false">IF((N250)&gt;(D251*1000),"var exceeded"," ")</f>
        <v> </v>
      </c>
      <c r="P250" s="0" t="str">
        <f aca="false">IF(($N250)&gt;(F251*1000),"var exceeded"," ")</f>
        <v> </v>
      </c>
      <c r="T250" s="175" t="n">
        <v>36882</v>
      </c>
      <c r="U250" s="176" t="s">
        <v>88</v>
      </c>
      <c r="V250" s="53" t="n">
        <v>-95752288.4281713</v>
      </c>
      <c r="W250" s="53" t="n">
        <v>10095130.0549809</v>
      </c>
      <c r="Y250" s="151" t="str">
        <f aca="false">IF((V250)&gt;(W251),"var exceeded"," ")</f>
        <v> </v>
      </c>
      <c r="AG250" s="175" t="n">
        <v>36844</v>
      </c>
      <c r="AH250" s="176" t="s">
        <v>14</v>
      </c>
      <c r="AI250" s="177" t="n">
        <v>-35500445.4666695</v>
      </c>
      <c r="AJ250" s="177" t="n">
        <v>64361802.1735914</v>
      </c>
    </row>
    <row r="251" customFormat="false" ht="12" hidden="false" customHeight="true" outlineLevel="0" collapsed="false">
      <c r="A251" s="75" t="n">
        <v>36861</v>
      </c>
      <c r="B251" s="178" t="n">
        <v>2273.58700748796</v>
      </c>
      <c r="C251" s="178" t="n">
        <v>6077.14359263345</v>
      </c>
      <c r="D251" s="178" t="n">
        <v>-3803.55658514549</v>
      </c>
      <c r="F251" s="172" t="n">
        <f aca="false">D251-E251</f>
        <v>-3803.55658514549</v>
      </c>
      <c r="H251" s="179"/>
      <c r="L251" s="175" t="n">
        <v>36861</v>
      </c>
      <c r="M251" s="176" t="s">
        <v>88</v>
      </c>
      <c r="N251" s="53" t="n">
        <v>-41982823.5531616</v>
      </c>
      <c r="O251" s="0" t="str">
        <f aca="false">IF((N251)&gt;(D252*1000),"var exceeded"," ")</f>
        <v> </v>
      </c>
      <c r="P251" s="0" t="str">
        <f aca="false">IF(($N251)&gt;(F252*1000),"var exceeded"," ")</f>
        <v> </v>
      </c>
      <c r="T251" s="175" t="n">
        <v>36886</v>
      </c>
      <c r="U251" s="176" t="s">
        <v>88</v>
      </c>
      <c r="V251" s="53" t="n">
        <v>-81995792.7880891</v>
      </c>
      <c r="W251" s="53" t="n">
        <v>61091479.4929207</v>
      </c>
      <c r="Y251" s="151" t="str">
        <f aca="false">IF((V251)&gt;(W252),"var exceeded"," ")</f>
        <v> </v>
      </c>
      <c r="AG251" s="175" t="n">
        <v>36845</v>
      </c>
      <c r="AH251" s="176" t="s">
        <v>14</v>
      </c>
      <c r="AI251" s="177" t="n">
        <v>-37585724.5894677</v>
      </c>
      <c r="AJ251" s="177" t="n">
        <v>24182304.9687344</v>
      </c>
    </row>
    <row r="252" customFormat="false" ht="12" hidden="false" customHeight="true" outlineLevel="0" collapsed="false">
      <c r="A252" s="75" t="n">
        <v>36864</v>
      </c>
      <c r="B252" s="178" t="n">
        <v>107062.354643897</v>
      </c>
      <c r="C252" s="178" t="n">
        <v>-10224.8410209183</v>
      </c>
      <c r="D252" s="178" t="n">
        <v>117287.195664816</v>
      </c>
      <c r="E252" s="154" t="n">
        <v>-120000</v>
      </c>
      <c r="F252" s="172" t="n">
        <f aca="false">D252-E252</f>
        <v>237287.195664816</v>
      </c>
      <c r="H252" s="179"/>
      <c r="L252" s="175" t="n">
        <v>36864</v>
      </c>
      <c r="M252" s="176" t="s">
        <v>88</v>
      </c>
      <c r="N252" s="53" t="n">
        <v>-72698898.6207484</v>
      </c>
      <c r="O252" s="0" t="str">
        <f aca="false">IF((N252)&gt;(D253*1000),"var exceeded"," ")</f>
        <v> </v>
      </c>
      <c r="P252" s="0" t="str">
        <f aca="false">IF(($N252)&gt;(F253*1000),"var exceeded"," ")</f>
        <v> </v>
      </c>
      <c r="T252" s="175" t="n">
        <v>36887</v>
      </c>
      <c r="U252" s="176" t="s">
        <v>88</v>
      </c>
      <c r="V252" s="53" t="n">
        <v>-35053379.2209023</v>
      </c>
      <c r="W252" s="53" t="n">
        <v>-29657497.6010039</v>
      </c>
      <c r="Y252" s="151" t="str">
        <f aca="false">IF((V252)&gt;(W253),"var exceeded"," ")</f>
        <v> </v>
      </c>
      <c r="AG252" s="175" t="n">
        <v>36846</v>
      </c>
      <c r="AH252" s="176" t="s">
        <v>14</v>
      </c>
      <c r="AI252" s="177" t="n">
        <v>-44781325.0506049</v>
      </c>
      <c r="AJ252" s="177" t="n">
        <v>-89923582.1808582</v>
      </c>
    </row>
    <row r="253" customFormat="false" ht="12" hidden="false" customHeight="true" outlineLevel="0" collapsed="false">
      <c r="A253" s="75" t="n">
        <v>36865</v>
      </c>
      <c r="B253" s="178" t="n">
        <v>-30024.2731253808</v>
      </c>
      <c r="C253" s="178" t="n">
        <v>-21007.4774153779</v>
      </c>
      <c r="D253" s="178" t="n">
        <v>-9016.79571000293</v>
      </c>
      <c r="E253" s="154" t="n">
        <v>-150000</v>
      </c>
      <c r="F253" s="172" t="n">
        <f aca="false">D253-E253</f>
        <v>140983.204289997</v>
      </c>
      <c r="H253" s="179"/>
      <c r="L253" s="175" t="n">
        <v>36865</v>
      </c>
      <c r="M253" s="176" t="s">
        <v>88</v>
      </c>
      <c r="N253" s="53" t="n">
        <v>-71130762.7317197</v>
      </c>
      <c r="O253" s="0" t="str">
        <f aca="false">IF((N253)&gt;(D254*1000),"var exceeded"," ")</f>
        <v> </v>
      </c>
      <c r="P253" s="0" t="str">
        <f aca="false">IF(($N253)&gt;(F254*1000),"var exceeded"," ")</f>
        <v> </v>
      </c>
      <c r="T253" s="175" t="n">
        <v>36888</v>
      </c>
      <c r="U253" s="176" t="s">
        <v>88</v>
      </c>
      <c r="V253" s="53" t="n">
        <v>-31008869.5470226</v>
      </c>
      <c r="W253" s="53" t="n">
        <v>-7227249.80745814</v>
      </c>
      <c r="Y253" s="151" t="str">
        <f aca="false">IF((V253)&gt;(W254),"var exceeded"," ")</f>
        <v> </v>
      </c>
      <c r="AG253" s="175" t="n">
        <v>36847</v>
      </c>
      <c r="AH253" s="176" t="s">
        <v>14</v>
      </c>
      <c r="AI253" s="177" t="n">
        <v>-40356710.0950462</v>
      </c>
      <c r="AJ253" s="177" t="n">
        <v>79062537.7649135</v>
      </c>
    </row>
    <row r="254" customFormat="false" ht="12" hidden="false" customHeight="true" outlineLevel="0" collapsed="false">
      <c r="A254" s="75" t="n">
        <v>36866</v>
      </c>
      <c r="B254" s="178" t="n">
        <v>29565.2855376924</v>
      </c>
      <c r="C254" s="178" t="n">
        <v>10998.4798405465</v>
      </c>
      <c r="D254" s="178" t="n">
        <v>18566.8056971459</v>
      </c>
      <c r="E254" s="154" t="n">
        <v>-40000</v>
      </c>
      <c r="F254" s="172" t="n">
        <f aca="false">D254-E254</f>
        <v>58566.8056971459</v>
      </c>
      <c r="H254" s="179"/>
      <c r="L254" s="175" t="n">
        <v>36866</v>
      </c>
      <c r="M254" s="176" t="s">
        <v>88</v>
      </c>
      <c r="N254" s="53" t="n">
        <v>-87246826.7539346</v>
      </c>
      <c r="O254" s="0" t="str">
        <f aca="false">IF((N254)&gt;(D255*1000),"var exceeded"," ")</f>
        <v> </v>
      </c>
      <c r="P254" s="0" t="str">
        <f aca="false">IF(($N254)&gt;(F255*1000),"var exceeded"," ")</f>
        <v> </v>
      </c>
      <c r="T254" s="175" t="n">
        <v>36889</v>
      </c>
      <c r="U254" s="176" t="s">
        <v>88</v>
      </c>
      <c r="V254" s="53" t="n">
        <v>-33496732.0845429</v>
      </c>
      <c r="W254" s="53" t="n">
        <v>-5785238.99881318</v>
      </c>
      <c r="Y254" s="151" t="str">
        <f aca="false">IF((V254)&gt;(W255),"var exceeded"," ")</f>
        <v> </v>
      </c>
      <c r="AG254" s="175" t="n">
        <v>36850</v>
      </c>
      <c r="AH254" s="176" t="s">
        <v>14</v>
      </c>
      <c r="AI254" s="177" t="n">
        <v>-50115240.5176294</v>
      </c>
      <c r="AJ254" s="177" t="n">
        <v>114063239.769092</v>
      </c>
    </row>
    <row r="255" customFormat="false" ht="12" hidden="false" customHeight="true" outlineLevel="0" collapsed="false">
      <c r="A255" s="75" t="n">
        <v>36867</v>
      </c>
      <c r="B255" s="178" t="n">
        <v>-37115.3727020807</v>
      </c>
      <c r="C255" s="178" t="n">
        <v>-37313.1385096175</v>
      </c>
      <c r="D255" s="178" t="n">
        <v>197.765807536802</v>
      </c>
      <c r="F255" s="172" t="n">
        <f aca="false">D255-E255</f>
        <v>197.765807536802</v>
      </c>
      <c r="H255" s="179"/>
      <c r="L255" s="175" t="n">
        <v>36867</v>
      </c>
      <c r="M255" s="176" t="s">
        <v>88</v>
      </c>
      <c r="N255" s="53" t="n">
        <v>-101072671.124847</v>
      </c>
      <c r="O255" s="0" t="str">
        <f aca="false">IF((N255)&gt;(D256*1000),"var exceeded"," ")</f>
        <v> </v>
      </c>
      <c r="P255" s="0" t="str">
        <f aca="false">IF(($N255)&gt;(F256*1000),"var exceeded"," ")</f>
        <v> </v>
      </c>
      <c r="T255" s="175" t="n">
        <v>36893</v>
      </c>
      <c r="U255" s="176" t="s">
        <v>88</v>
      </c>
      <c r="V255" s="53" t="n">
        <v>-51097777.0116406</v>
      </c>
      <c r="W255" s="53" t="n">
        <v>4398450.82997873</v>
      </c>
      <c r="Y255" s="151" t="str">
        <f aca="false">IF((V255)&gt;(W256),"var exceeded"," ")</f>
        <v> </v>
      </c>
      <c r="AG255" s="175" t="n">
        <v>36851</v>
      </c>
      <c r="AH255" s="176" t="s">
        <v>14</v>
      </c>
      <c r="AI255" s="177" t="n">
        <v>-54462325.0918243</v>
      </c>
      <c r="AJ255" s="177" t="n">
        <v>128453740.589391</v>
      </c>
    </row>
    <row r="256" customFormat="false" ht="12" hidden="false" customHeight="true" outlineLevel="0" collapsed="false">
      <c r="A256" s="75" t="n">
        <v>36868</v>
      </c>
      <c r="B256" s="178" t="n">
        <v>62243.370593587</v>
      </c>
      <c r="C256" s="178" t="n">
        <v>15306.5761866212</v>
      </c>
      <c r="D256" s="178" t="n">
        <v>46936.7944069658</v>
      </c>
      <c r="F256" s="172" t="n">
        <f aca="false">D256-E256</f>
        <v>46936.7944069658</v>
      </c>
      <c r="H256" s="179"/>
      <c r="L256" s="175" t="n">
        <v>36868</v>
      </c>
      <c r="M256" s="176" t="s">
        <v>88</v>
      </c>
      <c r="N256" s="53" t="n">
        <v>-94734947.1156669</v>
      </c>
      <c r="O256" s="0" t="str">
        <f aca="false">IF((N256)&gt;(D257*1000),"var exceeded"," ")</f>
        <v> </v>
      </c>
      <c r="P256" s="0" t="str">
        <f aca="false">IF(($N256)&gt;(F257*1000),"var exceeded"," ")</f>
        <v> </v>
      </c>
      <c r="T256" s="175" t="n">
        <v>36894</v>
      </c>
      <c r="U256" s="176" t="s">
        <v>88</v>
      </c>
      <c r="V256" s="53" t="n">
        <v>-43401616.4816602</v>
      </c>
      <c r="W256" s="53" t="n">
        <v>-28033641.0521083</v>
      </c>
      <c r="Y256" s="151" t="str">
        <f aca="false">IF((V256)&gt;(W257),"var exceeded"," ")</f>
        <v> </v>
      </c>
      <c r="AG256" s="175" t="n">
        <v>36852</v>
      </c>
      <c r="AH256" s="176" t="s">
        <v>14</v>
      </c>
      <c r="AI256" s="177" t="n">
        <v>-75651137.3756875</v>
      </c>
      <c r="AJ256" s="177" t="n">
        <v>-46355252.3032532</v>
      </c>
    </row>
    <row r="257" customFormat="false" ht="12" hidden="false" customHeight="true" outlineLevel="0" collapsed="false">
      <c r="A257" s="75" t="n">
        <v>36871</v>
      </c>
      <c r="B257" s="178" t="n">
        <v>-34450.4493846832</v>
      </c>
      <c r="C257" s="178" t="n">
        <v>6642.7224556282</v>
      </c>
      <c r="D257" s="178" t="n">
        <v>-41093.1718403114</v>
      </c>
      <c r="F257" s="172" t="n">
        <f aca="false">D257-E257</f>
        <v>-41093.1718403114</v>
      </c>
      <c r="H257" s="179"/>
      <c r="L257" s="175" t="n">
        <v>36871</v>
      </c>
      <c r="M257" s="176" t="s">
        <v>88</v>
      </c>
      <c r="N257" s="53" t="n">
        <v>-149662045.789278</v>
      </c>
      <c r="O257" s="0" t="str">
        <f aca="false">IF((N257)&gt;(D258*1000),"var exceeded"," ")</f>
        <v> </v>
      </c>
      <c r="P257" s="0" t="str">
        <f aca="false">IF(($N257)&gt;(F258*1000),"var exceeded"," ")</f>
        <v>var exceeded</v>
      </c>
      <c r="T257" s="175" t="n">
        <v>36895</v>
      </c>
      <c r="U257" s="176" t="s">
        <v>88</v>
      </c>
      <c r="V257" s="53" t="n">
        <v>-36469833.8354079</v>
      </c>
      <c r="W257" s="53" t="n">
        <v>4777050.70697244</v>
      </c>
      <c r="Y257" s="151" t="str">
        <f aca="false">IF((V257)&gt;(W258),"var exceeded"," ")</f>
        <v> </v>
      </c>
      <c r="AG257" s="175" t="n">
        <v>36853</v>
      </c>
      <c r="AH257" s="176" t="s">
        <v>14</v>
      </c>
      <c r="AI257" s="177" t="n">
        <v>-2207174.5812771</v>
      </c>
      <c r="AJ257" s="177" t="n">
        <v>727743.385200002</v>
      </c>
    </row>
    <row r="258" customFormat="false" ht="12" hidden="false" customHeight="true" outlineLevel="0" collapsed="false">
      <c r="A258" s="75" t="n">
        <v>36872</v>
      </c>
      <c r="B258" s="178" t="n">
        <v>1671.10712147148</v>
      </c>
      <c r="C258" s="178" t="n">
        <v>13827.9135120088</v>
      </c>
      <c r="D258" s="178" t="n">
        <v>-12156.8063905374</v>
      </c>
      <c r="E258" s="154" t="n">
        <v>425000</v>
      </c>
      <c r="F258" s="172" t="n">
        <f aca="false">D258-E258</f>
        <v>-437156.806390537</v>
      </c>
      <c r="H258" s="179"/>
      <c r="L258" s="175" t="n">
        <v>36872</v>
      </c>
      <c r="M258" s="176" t="s">
        <v>88</v>
      </c>
      <c r="N258" s="53" t="n">
        <v>-98290984.476433</v>
      </c>
      <c r="O258" s="0" t="str">
        <f aca="false">IF((N258)&gt;(D259*1000),"var exceeded"," ")</f>
        <v>var exceeded</v>
      </c>
      <c r="P258" s="0" t="str">
        <f aca="false">IF(($N258)&gt;(F259*1000),"var exceeded"," ")</f>
        <v>var exceeded</v>
      </c>
      <c r="T258" s="175" t="n">
        <v>36896</v>
      </c>
      <c r="U258" s="176" t="s">
        <v>88</v>
      </c>
      <c r="V258" s="53" t="n">
        <v>-50970812.1978961</v>
      </c>
      <c r="W258" s="53" t="n">
        <v>36628902.9364533</v>
      </c>
      <c r="Y258" s="151" t="str">
        <f aca="false">IF((V258)&gt;(W259),"var exceeded"," ")</f>
        <v>var exceeded</v>
      </c>
      <c r="AG258" s="175" t="n">
        <v>36854</v>
      </c>
      <c r="AH258" s="176" t="s">
        <v>14</v>
      </c>
      <c r="AI258" s="177" t="n">
        <v>-2256506.60188752</v>
      </c>
      <c r="AJ258" s="177" t="n">
        <v>127055.0608</v>
      </c>
    </row>
    <row r="259" customFormat="false" ht="12" hidden="false" customHeight="true" outlineLevel="0" collapsed="false">
      <c r="A259" s="75" t="n">
        <v>36873</v>
      </c>
      <c r="B259" s="178" t="n">
        <v>-81290.2247059846</v>
      </c>
      <c r="C259" s="178" t="n">
        <v>20282.2438189776</v>
      </c>
      <c r="D259" s="178" t="n">
        <v>-101572.468524962</v>
      </c>
      <c r="F259" s="172" t="n">
        <f aca="false">D259-E259</f>
        <v>-101572.468524962</v>
      </c>
      <c r="H259" s="179"/>
      <c r="L259" s="175" t="n">
        <v>36873</v>
      </c>
      <c r="M259" s="176" t="s">
        <v>88</v>
      </c>
      <c r="N259" s="53" t="n">
        <v>-55197830.3482384</v>
      </c>
      <c r="O259" s="0" t="str">
        <f aca="false">IF((N259)&gt;(D260*1000),"var exceeded"," ")</f>
        <v> </v>
      </c>
      <c r="P259" s="0" t="str">
        <f aca="false">IF(($N259)&gt;(F260*1000),"var exceeded"," ")</f>
        <v> </v>
      </c>
      <c r="T259" s="175" t="n">
        <v>36899</v>
      </c>
      <c r="U259" s="176" t="s">
        <v>88</v>
      </c>
      <c r="V259" s="53" t="n">
        <v>-67053017.2924161</v>
      </c>
      <c r="W259" s="53" t="n">
        <v>-74158628.0682561</v>
      </c>
      <c r="Y259" s="151" t="str">
        <f aca="false">IF((V259)&gt;(W260),"var exceeded"," ")</f>
        <v> </v>
      </c>
      <c r="AG259" s="175" t="n">
        <v>36857</v>
      </c>
      <c r="AH259" s="176" t="s">
        <v>14</v>
      </c>
      <c r="AI259" s="177" t="n">
        <v>-48596665.0912529</v>
      </c>
      <c r="AJ259" s="177" t="n">
        <v>116275143.228892</v>
      </c>
    </row>
    <row r="260" customFormat="false" ht="12" hidden="false" customHeight="true" outlineLevel="0" collapsed="false">
      <c r="A260" s="75" t="n">
        <v>36874</v>
      </c>
      <c r="B260" s="178" t="n">
        <v>23026.8148008479</v>
      </c>
      <c r="C260" s="178" t="n">
        <v>6157.8298916481</v>
      </c>
      <c r="D260" s="178" t="n">
        <v>16868.9849091998</v>
      </c>
      <c r="F260" s="172" t="n">
        <f aca="false">D260-E260</f>
        <v>16868.9849091998</v>
      </c>
      <c r="H260" s="179"/>
      <c r="L260" s="175" t="n">
        <v>36874</v>
      </c>
      <c r="M260" s="176" t="s">
        <v>88</v>
      </c>
      <c r="N260" s="53" t="n">
        <v>-62656095.8752793</v>
      </c>
      <c r="O260" s="0" t="str">
        <f aca="false">IF((N260)&gt;(D261*1000),"var exceeded"," ")</f>
        <v> </v>
      </c>
      <c r="P260" s="0" t="str">
        <f aca="false">IF(($N260)&gt;(F261*1000),"var exceeded"," ")</f>
        <v> </v>
      </c>
      <c r="T260" s="175" t="n">
        <v>36900</v>
      </c>
      <c r="U260" s="176" t="s">
        <v>88</v>
      </c>
      <c r="V260" s="53" t="n">
        <v>-64685893.803497</v>
      </c>
      <c r="W260" s="53" t="n">
        <v>7967455.5871623</v>
      </c>
      <c r="Y260" s="151" t="str">
        <f aca="false">IF((V260)&gt;(W261),"var exceeded"," ")</f>
        <v> </v>
      </c>
      <c r="AG260" s="175" t="n">
        <v>36858</v>
      </c>
      <c r="AH260" s="176" t="s">
        <v>14</v>
      </c>
      <c r="AI260" s="177" t="n">
        <v>-51757444.8653588</v>
      </c>
      <c r="AJ260" s="177" t="n">
        <v>71283033.820984</v>
      </c>
    </row>
    <row r="261" customFormat="false" ht="12" hidden="false" customHeight="true" outlineLevel="0" collapsed="false">
      <c r="A261" s="75" t="n">
        <v>36875</v>
      </c>
      <c r="B261" s="178" t="n">
        <v>-15340.9564923161</v>
      </c>
      <c r="C261" s="178" t="n">
        <v>18936.6282750048</v>
      </c>
      <c r="D261" s="178" t="n">
        <v>-34277.5847673209</v>
      </c>
      <c r="E261" s="154" t="n">
        <v>-130000</v>
      </c>
      <c r="F261" s="172" t="n">
        <f aca="false">D261-E261</f>
        <v>95722.4152326791</v>
      </c>
      <c r="H261" s="179"/>
      <c r="L261" s="175" t="n">
        <v>36875</v>
      </c>
      <c r="M261" s="176" t="s">
        <v>88</v>
      </c>
      <c r="N261" s="53" t="n">
        <v>-63931042.9232631</v>
      </c>
      <c r="O261" s="0" t="str">
        <f aca="false">IF((N261)&gt;(D262*1000),"var exceeded"," ")</f>
        <v> </v>
      </c>
      <c r="P261" s="0" t="str">
        <f aca="false">IF(($N261)&gt;(F262*1000),"var exceeded"," ")</f>
        <v> </v>
      </c>
      <c r="T261" s="175" t="n">
        <v>36901</v>
      </c>
      <c r="U261" s="176" t="s">
        <v>88</v>
      </c>
      <c r="V261" s="53" t="n">
        <v>-53693196.2648512</v>
      </c>
      <c r="W261" s="53" t="n">
        <v>-55873289.7246466</v>
      </c>
      <c r="Y261" s="151" t="str">
        <f aca="false">IF((V261)&gt;(W262),"var exceeded"," ")</f>
        <v> </v>
      </c>
      <c r="AG261" s="175" t="n">
        <v>36859</v>
      </c>
      <c r="AH261" s="176" t="s">
        <v>14</v>
      </c>
      <c r="AI261" s="177" t="n">
        <v>-67108290.7318191</v>
      </c>
      <c r="AJ261" s="177" t="n">
        <v>74972336.6163706</v>
      </c>
    </row>
    <row r="262" customFormat="false" ht="12" hidden="false" customHeight="true" outlineLevel="0" collapsed="false">
      <c r="A262" s="75" t="n">
        <v>36878</v>
      </c>
      <c r="B262" s="178" t="n">
        <v>-5435.31361791259</v>
      </c>
      <c r="C262" s="178" t="n">
        <v>-18370.0422688859</v>
      </c>
      <c r="D262" s="178" t="n">
        <v>12934.7286509733</v>
      </c>
      <c r="E262" s="154" t="n">
        <v>-70000</v>
      </c>
      <c r="F262" s="172" t="n">
        <f aca="false">D262-E262</f>
        <v>82934.7286509733</v>
      </c>
      <c r="H262" s="179"/>
      <c r="L262" s="175" t="n">
        <v>36878</v>
      </c>
      <c r="M262" s="176" t="s">
        <v>88</v>
      </c>
      <c r="N262" s="53" t="n">
        <v>-82867477.9662928</v>
      </c>
      <c r="O262" s="0" t="str">
        <f aca="false">IF((N262)&gt;(D263*1000),"var exceeded"," ")</f>
        <v> </v>
      </c>
      <c r="P262" s="0" t="str">
        <f aca="false">IF(($N262)&gt;(F263*1000),"var exceeded"," ")</f>
        <v> </v>
      </c>
      <c r="T262" s="175" t="n">
        <v>36902</v>
      </c>
      <c r="U262" s="176" t="s">
        <v>88</v>
      </c>
      <c r="V262" s="53" t="n">
        <v>-42431316.5765452</v>
      </c>
      <c r="W262" s="53" t="n">
        <v>-6927840.65645897</v>
      </c>
      <c r="Y262" s="151" t="str">
        <f aca="false">IF((V262)&gt;(W263),"var exceeded"," ")</f>
        <v> </v>
      </c>
      <c r="AG262" s="175" t="n">
        <v>36860</v>
      </c>
      <c r="AH262" s="176" t="s">
        <v>14</v>
      </c>
      <c r="AI262" s="177" t="n">
        <v>-71551459.7462032</v>
      </c>
      <c r="AJ262" s="177" t="n">
        <v>35700177.6557669</v>
      </c>
    </row>
    <row r="263" customFormat="false" ht="12" hidden="false" customHeight="true" outlineLevel="0" collapsed="false">
      <c r="A263" s="75" t="n">
        <v>36879</v>
      </c>
      <c r="B263" s="178" t="n">
        <v>-9502.29548644682</v>
      </c>
      <c r="C263" s="178" t="n">
        <v>-6019.3380700394</v>
      </c>
      <c r="D263" s="178" t="n">
        <v>-3482.95741640742</v>
      </c>
      <c r="E263" s="154" t="n">
        <v>-80000</v>
      </c>
      <c r="F263" s="172" t="n">
        <f aca="false">D263-E263</f>
        <v>76517.0425835926</v>
      </c>
      <c r="H263" s="179"/>
      <c r="L263" s="175" t="n">
        <v>36879</v>
      </c>
      <c r="M263" s="176" t="s">
        <v>88</v>
      </c>
      <c r="N263" s="53" t="n">
        <v>-81539285.654982</v>
      </c>
      <c r="O263" s="0" t="str">
        <f aca="false">IF((N263)&gt;(D264*1000),"var exceeded"," ")</f>
        <v> </v>
      </c>
      <c r="P263" s="0" t="str">
        <f aca="false">IF(($N263)&gt;(F264*1000),"var exceeded"," ")</f>
        <v> </v>
      </c>
      <c r="T263" s="175" t="n">
        <v>36903</v>
      </c>
      <c r="U263" s="176" t="s">
        <v>88</v>
      </c>
      <c r="V263" s="53" t="n">
        <v>-29769618.5575578</v>
      </c>
      <c r="W263" s="53" t="n">
        <v>-17503313.0474746</v>
      </c>
      <c r="Y263" s="151" t="str">
        <f aca="false">IF((V263)&gt;(W264),"var exceeded"," ")</f>
        <v> </v>
      </c>
      <c r="AG263" s="175" t="n">
        <v>36861</v>
      </c>
      <c r="AH263" s="176" t="s">
        <v>14</v>
      </c>
      <c r="AI263" s="177" t="n">
        <v>-65198196.6650434</v>
      </c>
      <c r="AJ263" s="177" t="n">
        <v>-12934075.9430929</v>
      </c>
    </row>
    <row r="264" customFormat="false" ht="12" hidden="false" customHeight="true" outlineLevel="0" collapsed="false">
      <c r="A264" s="75" t="n">
        <v>36880</v>
      </c>
      <c r="B264" s="178" t="n">
        <v>-8739.13809466282</v>
      </c>
      <c r="C264" s="178" t="n">
        <v>-898.471831958622</v>
      </c>
      <c r="D264" s="178" t="n">
        <v>-7840.6662627042</v>
      </c>
      <c r="E264" s="154" t="n">
        <v>-80000</v>
      </c>
      <c r="F264" s="172" t="n">
        <f aca="false">D264-E264</f>
        <v>72159.3337372958</v>
      </c>
      <c r="H264" s="179"/>
      <c r="L264" s="175" t="n">
        <v>36880</v>
      </c>
      <c r="M264" s="176" t="s">
        <v>88</v>
      </c>
      <c r="N264" s="53" t="n">
        <v>-97924333.448316</v>
      </c>
      <c r="O264" s="0" t="str">
        <f aca="false">IF((N264)&gt;(D265*1000),"var exceeded"," ")</f>
        <v> </v>
      </c>
      <c r="P264" s="0" t="str">
        <f aca="false">IF(($N264)&gt;(F265*1000),"var exceeded"," ")</f>
        <v> </v>
      </c>
      <c r="T264" s="175" t="n">
        <v>36907</v>
      </c>
      <c r="U264" s="176" t="s">
        <v>88</v>
      </c>
      <c r="V264" s="53" t="n">
        <v>-32042126.5813566</v>
      </c>
      <c r="W264" s="53" t="n">
        <v>7675733.88467629</v>
      </c>
      <c r="Y264" s="151" t="str">
        <f aca="false">IF((V264)&gt;(W265),"var exceeded"," ")</f>
        <v> </v>
      </c>
      <c r="AG264" s="175" t="n">
        <v>36864</v>
      </c>
      <c r="AH264" s="176" t="s">
        <v>14</v>
      </c>
      <c r="AI264" s="177" t="n">
        <v>-102908939.996024</v>
      </c>
      <c r="AJ264" s="177" t="n">
        <v>476729355.832553</v>
      </c>
    </row>
    <row r="265" customFormat="false" ht="12" hidden="false" customHeight="true" outlineLevel="0" collapsed="false">
      <c r="A265" s="75" t="n">
        <v>36881</v>
      </c>
      <c r="B265" s="178" t="n">
        <v>3414.7732058232</v>
      </c>
      <c r="C265" s="178" t="n">
        <v>2494.4076607864</v>
      </c>
      <c r="D265" s="178" t="n">
        <v>920.365545036805</v>
      </c>
      <c r="E265" s="154" t="n">
        <v>-125000</v>
      </c>
      <c r="F265" s="172" t="n">
        <f aca="false">D265-E265</f>
        <v>125920.365545037</v>
      </c>
      <c r="H265" s="179"/>
      <c r="L265" s="175" t="n">
        <v>36881</v>
      </c>
      <c r="M265" s="176" t="s">
        <v>88</v>
      </c>
      <c r="N265" s="53" t="n">
        <v>-111198738.507694</v>
      </c>
      <c r="O265" s="0" t="str">
        <f aca="false">IF((N265)&gt;(D266*1000),"var exceeded"," ")</f>
        <v> </v>
      </c>
      <c r="P265" s="0" t="str">
        <f aca="false">IF(($N265)&gt;(F266*1000),"var exceeded"," ")</f>
        <v> </v>
      </c>
      <c r="T265" s="175" t="n">
        <v>36908</v>
      </c>
      <c r="U265" s="176" t="s">
        <v>88</v>
      </c>
      <c r="V265" s="53" t="n">
        <v>-14168997.1261959</v>
      </c>
      <c r="W265" s="53" t="n">
        <v>2411582.11307858</v>
      </c>
      <c r="Y265" s="151" t="str">
        <f aca="false">IF((V265)&gt;(W266),"var exceeded"," ")</f>
        <v> </v>
      </c>
      <c r="AG265" s="175" t="n">
        <v>36865</v>
      </c>
      <c r="AH265" s="176" t="s">
        <v>14</v>
      </c>
      <c r="AI265" s="177" t="n">
        <v>-107494642.82789</v>
      </c>
      <c r="AJ265" s="177" t="n">
        <v>-1.55875176371626E+018</v>
      </c>
    </row>
    <row r="266" customFormat="false" ht="12" hidden="false" customHeight="true" outlineLevel="0" collapsed="false">
      <c r="A266" s="75" t="n">
        <v>36882</v>
      </c>
      <c r="B266" s="178" t="n">
        <v>8331.84518234225</v>
      </c>
      <c r="C266" s="178" t="n">
        <v>-57.5534175452858</v>
      </c>
      <c r="D266" s="178" t="n">
        <v>8389.39859988753</v>
      </c>
      <c r="F266" s="172" t="n">
        <f aca="false">D266-E266</f>
        <v>8389.39859988753</v>
      </c>
      <c r="L266" s="175" t="n">
        <v>36882</v>
      </c>
      <c r="M266" s="176" t="s">
        <v>88</v>
      </c>
      <c r="N266" s="53" t="n">
        <v>-95752288.4281713</v>
      </c>
      <c r="O266" s="0" t="str">
        <f aca="false">IF((N266)&gt;(D267*1000),"var exceeded"," ")</f>
        <v> </v>
      </c>
      <c r="P266" s="0" t="str">
        <f aca="false">IF(($N266)&gt;(F267*1000),"var exceeded"," ")</f>
        <v> </v>
      </c>
      <c r="T266" s="175" t="n">
        <v>36909</v>
      </c>
      <c r="U266" s="176" t="s">
        <v>88</v>
      </c>
      <c r="V266" s="53" t="n">
        <v>-13131751.5545287</v>
      </c>
      <c r="W266" s="53" t="n">
        <v>50181165.4638617</v>
      </c>
      <c r="Y266" s="151" t="str">
        <f aca="false">IF((V266)&gt;(W267),"var exceeded"," ")</f>
        <v> </v>
      </c>
      <c r="AG266" s="175" t="n">
        <v>36866</v>
      </c>
      <c r="AH266" s="176" t="s">
        <v>14</v>
      </c>
      <c r="AI266" s="177" t="n">
        <v>-118687354.760484</v>
      </c>
      <c r="AJ266" s="177" t="n">
        <v>-10736727.3825548</v>
      </c>
    </row>
    <row r="267" customFormat="false" ht="12" hidden="false" customHeight="true" outlineLevel="0" collapsed="false">
      <c r="A267" s="75" t="n">
        <v>36886</v>
      </c>
      <c r="B267" s="178" t="n">
        <v>922.455121245726</v>
      </c>
      <c r="C267" s="178" t="n">
        <v>2502.21474198933</v>
      </c>
      <c r="D267" s="178" t="n">
        <v>-1579.7596207436</v>
      </c>
      <c r="E267" s="154" t="n">
        <v>-40000</v>
      </c>
      <c r="F267" s="172" t="n">
        <f aca="false">D267-E267</f>
        <v>38420.2403792564</v>
      </c>
      <c r="L267" s="175" t="n">
        <v>36886</v>
      </c>
      <c r="M267" s="176" t="s">
        <v>88</v>
      </c>
      <c r="N267" s="53" t="n">
        <v>-81995792.7880891</v>
      </c>
      <c r="O267" s="0" t="str">
        <f aca="false">IF((N267)&gt;(D268*1000),"var exceeded"," ")</f>
        <v> </v>
      </c>
      <c r="P267" s="0" t="str">
        <f aca="false">IF(($N267)&gt;(F268*1000),"var exceeded"," ")</f>
        <v> </v>
      </c>
      <c r="T267" s="175" t="n">
        <v>36910</v>
      </c>
      <c r="U267" s="176" t="s">
        <v>88</v>
      </c>
      <c r="V267" s="53" t="n">
        <v>-16776269.5120833</v>
      </c>
      <c r="W267" s="53" t="n">
        <v>77050991.4594885</v>
      </c>
      <c r="Y267" s="151" t="str">
        <f aca="false">IF((V267)&gt;(W268),"var exceeded"," ")</f>
        <v> </v>
      </c>
      <c r="AG267" s="175" t="n">
        <v>36867</v>
      </c>
      <c r="AH267" s="176" t="s">
        <v>14</v>
      </c>
      <c r="AI267" s="177" t="n">
        <v>-133626589.987812</v>
      </c>
      <c r="AJ267" s="177" t="n">
        <v>-120725923.497506</v>
      </c>
    </row>
    <row r="268" customFormat="false" ht="12" hidden="false" customHeight="true" outlineLevel="0" collapsed="false">
      <c r="A268" s="75" t="n">
        <v>36887</v>
      </c>
      <c r="B268" s="178" t="n">
        <v>5670.29245877797</v>
      </c>
      <c r="C268" s="178" t="n">
        <v>22032.4520270555</v>
      </c>
      <c r="D268" s="178" t="n">
        <v>-16362.1595682775</v>
      </c>
      <c r="F268" s="172" t="n">
        <f aca="false">D268-E268</f>
        <v>-16362.1595682775</v>
      </c>
      <c r="L268" s="175" t="n">
        <v>36887</v>
      </c>
      <c r="M268" s="176" t="s">
        <v>88</v>
      </c>
      <c r="N268" s="53" t="n">
        <v>-35053379.2209023</v>
      </c>
      <c r="O268" s="0" t="str">
        <f aca="false">IF((N268)&gt;(D269*1000),"var exceeded"," ")</f>
        <v>var exceeded</v>
      </c>
      <c r="P268" s="0" t="str">
        <f aca="false">IF(($N268)&gt;(F269*1000),"var exceeded"," ")</f>
        <v> </v>
      </c>
      <c r="T268" s="175" t="n">
        <v>36913</v>
      </c>
      <c r="U268" s="176" t="s">
        <v>88</v>
      </c>
      <c r="V268" s="53" t="n">
        <v>-26059257.7516113</v>
      </c>
      <c r="W268" s="53" t="n">
        <v>960790.094434952</v>
      </c>
      <c r="Y268" s="151" t="str">
        <f aca="false">IF((V268)&gt;(W269),"var exceeded"," ")</f>
        <v> </v>
      </c>
      <c r="AG268" s="175" t="n">
        <v>36868</v>
      </c>
      <c r="AH268" s="176" t="s">
        <v>14</v>
      </c>
      <c r="AI268" s="177" t="n">
        <v>-121277676.862125</v>
      </c>
      <c r="AJ268" s="177" t="n">
        <v>-2055767.67025567</v>
      </c>
    </row>
    <row r="269" customFormat="false" ht="12" hidden="false" customHeight="true" outlineLevel="0" collapsed="false">
      <c r="A269" s="75" t="n">
        <v>36888</v>
      </c>
      <c r="B269" s="178" t="n">
        <v>-52040.3878382646</v>
      </c>
      <c r="C269" s="178" t="n">
        <v>4925.0921974713</v>
      </c>
      <c r="D269" s="178" t="n">
        <v>-56965.4800357359</v>
      </c>
      <c r="E269" s="154" t="n">
        <v>-40000</v>
      </c>
      <c r="F269" s="172" t="n">
        <f aca="false">D269-E269</f>
        <v>-16965.4800357359</v>
      </c>
      <c r="H269" s="185"/>
      <c r="L269" s="175" t="n">
        <v>36888</v>
      </c>
      <c r="M269" s="176" t="s">
        <v>88</v>
      </c>
      <c r="N269" s="53" t="n">
        <v>-31008869.5470226</v>
      </c>
      <c r="O269" s="0" t="str">
        <f aca="false">IF((N269)&gt;(D270*1000),"var exceeded"," ")</f>
        <v> </v>
      </c>
      <c r="P269" s="0" t="str">
        <f aca="false">IF(($N269)&gt;(F270*1000),"var exceeded"," ")</f>
        <v>var exceeded</v>
      </c>
      <c r="T269" s="175" t="n">
        <v>36914</v>
      </c>
      <c r="U269" s="176" t="s">
        <v>88</v>
      </c>
      <c r="V269" s="53" t="n">
        <v>-33551650.5463373</v>
      </c>
      <c r="W269" s="53" t="n">
        <v>-23556574.5167904</v>
      </c>
      <c r="Y269" s="151" t="str">
        <f aca="false">IF((V269)&gt;(W270),"var exceeded"," ")</f>
        <v> </v>
      </c>
      <c r="AG269" s="175" t="n">
        <v>36871</v>
      </c>
      <c r="AH269" s="176" t="s">
        <v>14</v>
      </c>
      <c r="AI269" s="177" t="n">
        <v>-168621302.694642</v>
      </c>
      <c r="AJ269" s="177" t="n">
        <v>-77182354.7591342</v>
      </c>
    </row>
    <row r="270" customFormat="false" ht="12" hidden="false" customHeight="true" outlineLevel="0" collapsed="false">
      <c r="A270" s="75" t="n">
        <v>36889</v>
      </c>
      <c r="B270" s="178" t="n">
        <v>145162.537828584</v>
      </c>
      <c r="C270" s="178" t="n">
        <v>11221.3265541405</v>
      </c>
      <c r="D270" s="178" t="n">
        <v>133941.211274444</v>
      </c>
      <c r="E270" s="154" t="n">
        <v>176000</v>
      </c>
      <c r="F270" s="172" t="n">
        <f aca="false">D270-E270</f>
        <v>-42058.7887255563</v>
      </c>
      <c r="H270" s="186"/>
      <c r="L270" s="175" t="n">
        <v>36889</v>
      </c>
      <c r="M270" s="176" t="s">
        <v>88</v>
      </c>
      <c r="N270" s="53" t="n">
        <v>-33496732.0845429</v>
      </c>
      <c r="O270" s="0" t="str">
        <f aca="false">IF((N270)&gt;(D272*1000),"var exceeded"," ")</f>
        <v>var exceeded</v>
      </c>
      <c r="P270" s="0" t="str">
        <f aca="false">IF(($N270)&gt;(F271*1000),"var exceeded"," ")</f>
        <v> </v>
      </c>
      <c r="T270" s="175" t="n">
        <v>36915</v>
      </c>
      <c r="U270" s="176" t="s">
        <v>88</v>
      </c>
      <c r="V270" s="53" t="n">
        <v>-38938020.2765151</v>
      </c>
      <c r="W270" s="53" t="n">
        <v>16087840.8105989</v>
      </c>
      <c r="Y270" s="151" t="str">
        <f aca="false">IF((V270)&gt;(W271),"var exceeded"," ")</f>
        <v> </v>
      </c>
      <c r="AG270" s="175" t="n">
        <v>36872</v>
      </c>
      <c r="AH270" s="176" t="s">
        <v>14</v>
      </c>
      <c r="AI270" s="177" t="n">
        <v>-115919759.1808</v>
      </c>
      <c r="AJ270" s="177" t="n">
        <v>-546507777.557932</v>
      </c>
    </row>
    <row r="271" customFormat="false" ht="12" hidden="false" customHeight="true" outlineLevel="0" collapsed="false">
      <c r="A271" s="187" t="n">
        <v>36893</v>
      </c>
      <c r="B271" s="178" t="n">
        <v>14568.6478680714</v>
      </c>
      <c r="C271" s="178" t="n">
        <v>5091.67899510707</v>
      </c>
      <c r="D271" s="178" t="n">
        <v>9477</v>
      </c>
      <c r="F271" s="172" t="n">
        <f aca="false">D271-E271</f>
        <v>9477</v>
      </c>
      <c r="H271" s="188"/>
      <c r="L271" s="175" t="n">
        <v>36893</v>
      </c>
      <c r="M271" s="176" t="s">
        <v>88</v>
      </c>
      <c r="N271" s="53" t="n">
        <v>-51097777.0116406</v>
      </c>
      <c r="O271" s="0" t="str">
        <f aca="false">IF((N271)&gt;(D273*1000),"var exceeded"," ")</f>
        <v> </v>
      </c>
      <c r="P271" s="0" t="str">
        <f aca="false">IF(($N271)&gt;(F272*1000),"var exceeded"," ")</f>
        <v> </v>
      </c>
      <c r="T271" s="175" t="n">
        <v>36916</v>
      </c>
      <c r="U271" s="176" t="s">
        <v>88</v>
      </c>
      <c r="V271" s="53" t="n">
        <v>-40253565.3558897</v>
      </c>
      <c r="W271" s="53" t="n">
        <v>-13106602.1856628</v>
      </c>
      <c r="Y271" s="151" t="str">
        <f aca="false">IF((V271)&gt;(W272),"var exceeded"," ")</f>
        <v> </v>
      </c>
      <c r="AG271" s="175" t="n">
        <v>36873</v>
      </c>
      <c r="AH271" s="176" t="s">
        <v>14</v>
      </c>
      <c r="AI271" s="177" t="n">
        <v>-85710280.2100452</v>
      </c>
      <c r="AJ271" s="177" t="n">
        <v>-202169430.988686</v>
      </c>
    </row>
    <row r="272" customFormat="false" ht="12" hidden="false" customHeight="true" outlineLevel="0" collapsed="false">
      <c r="A272" s="187" t="n">
        <v>36894</v>
      </c>
      <c r="B272" s="178" t="n">
        <v>-25968.2768556929</v>
      </c>
      <c r="C272" s="178" t="n">
        <v>8253.8348581762</v>
      </c>
      <c r="D272" s="178" t="n">
        <v>-34222.1117138691</v>
      </c>
      <c r="F272" s="172" t="n">
        <f aca="false">D272-E272</f>
        <v>-34222.1117138691</v>
      </c>
      <c r="H272" s="188"/>
      <c r="L272" s="175" t="n">
        <v>36894</v>
      </c>
      <c r="M272" s="176" t="s">
        <v>88</v>
      </c>
      <c r="N272" s="53" t="n">
        <v>-43401616.4816602</v>
      </c>
      <c r="O272" s="0" t="str">
        <f aca="false">IF((N272)&gt;(D274*1000),"var exceeded"," ")</f>
        <v> </v>
      </c>
      <c r="P272" s="0" t="str">
        <f aca="false">IF(($N272)&gt;(F273*1000),"var exceeded"," ")</f>
        <v> </v>
      </c>
      <c r="T272" s="175" t="n">
        <v>36917</v>
      </c>
      <c r="U272" s="176" t="s">
        <v>88</v>
      </c>
      <c r="V272" s="53" t="n">
        <v>-29313548.1678553</v>
      </c>
      <c r="W272" s="53" t="n">
        <v>-19825106.3895553</v>
      </c>
      <c r="Y272" s="151" t="str">
        <f aca="false">IF((V272)&gt;(W273),"var exceeded"," ")</f>
        <v>var exceeded</v>
      </c>
      <c r="AG272" s="175" t="n">
        <v>36874</v>
      </c>
      <c r="AH272" s="176" t="s">
        <v>14</v>
      </c>
      <c r="AI272" s="177" t="n">
        <v>-90699811.9218544</v>
      </c>
      <c r="AJ272" s="177" t="n">
        <v>2432739.33229322</v>
      </c>
    </row>
    <row r="273" customFormat="false" ht="12" hidden="false" customHeight="true" outlineLevel="0" collapsed="false">
      <c r="A273" s="187" t="n">
        <v>36895</v>
      </c>
      <c r="B273" s="178" t="n">
        <v>37419.9177131593</v>
      </c>
      <c r="C273" s="178" t="n">
        <v>-2696.62185023855</v>
      </c>
      <c r="D273" s="178" t="n">
        <v>40116.5395633978</v>
      </c>
      <c r="F273" s="172" t="n">
        <f aca="false">D273-E273</f>
        <v>40116.5395633978</v>
      </c>
      <c r="H273" s="188"/>
      <c r="L273" s="175" t="n">
        <v>36895</v>
      </c>
      <c r="M273" s="176" t="s">
        <v>88</v>
      </c>
      <c r="N273" s="53" t="n">
        <v>-36469833.8354079</v>
      </c>
      <c r="O273" s="0" t="str">
        <f aca="false">IF((N273)&gt;(D275*1000),"var exceeded"," ")</f>
        <v>var exceeded</v>
      </c>
      <c r="P273" s="0" t="str">
        <f aca="false">IF(($N273)&gt;(F274*1000),"var exceeded"," ")</f>
        <v> </v>
      </c>
      <c r="T273" s="175" t="n">
        <v>36920</v>
      </c>
      <c r="U273" s="176" t="s">
        <v>88</v>
      </c>
      <c r="V273" s="53" t="n">
        <v>-32497107.0822256</v>
      </c>
      <c r="W273" s="53" t="n">
        <v>-78802544.5248795</v>
      </c>
      <c r="Y273" s="151" t="str">
        <f aca="false">IF((V273)&gt;(W274),"var exceeded"," ")</f>
        <v> </v>
      </c>
      <c r="AG273" s="175" t="n">
        <v>36875</v>
      </c>
      <c r="AH273" s="176" t="s">
        <v>14</v>
      </c>
      <c r="AI273" s="177" t="n">
        <v>-86935453.8890628</v>
      </c>
      <c r="AJ273" s="177" t="n">
        <v>112829914.261694</v>
      </c>
    </row>
    <row r="274" customFormat="false" ht="12" hidden="false" customHeight="true" outlineLevel="0" collapsed="false">
      <c r="A274" s="187" t="n">
        <v>36896</v>
      </c>
      <c r="B274" s="178" t="n">
        <v>43983.9821747467</v>
      </c>
      <c r="C274" s="178" t="n">
        <v>723.449351584374</v>
      </c>
      <c r="D274" s="178" t="n">
        <v>43260.5328231623</v>
      </c>
      <c r="F274" s="172" t="n">
        <f aca="false">D274-E274</f>
        <v>43260.5328231623</v>
      </c>
      <c r="H274" s="188"/>
      <c r="L274" s="175" t="n">
        <v>36896</v>
      </c>
      <c r="M274" s="176" t="s">
        <v>88</v>
      </c>
      <c r="N274" s="53" t="n">
        <v>-50970812.1978961</v>
      </c>
      <c r="O274" s="0" t="str">
        <f aca="false">IF((N274)&gt;(D276*1000),"var exceeded"," ")</f>
        <v> </v>
      </c>
      <c r="P274" s="0" t="str">
        <f aca="false">IF(($N274)&gt;(F275*1000),"var exceeded"," ")</f>
        <v>var exceeded</v>
      </c>
      <c r="T274" s="175" t="n">
        <v>36921</v>
      </c>
      <c r="U274" s="176" t="s">
        <v>88</v>
      </c>
      <c r="V274" s="53" t="n">
        <v>-39991462.0833715</v>
      </c>
      <c r="W274" s="53" t="n">
        <v>18817658.4216205</v>
      </c>
      <c r="Y274" s="151" t="str">
        <f aca="false">IF((V274)&gt;(W275),"var exceeded"," ")</f>
        <v> </v>
      </c>
      <c r="AG274" s="175" t="n">
        <v>36878</v>
      </c>
      <c r="AH274" s="176" t="s">
        <v>14</v>
      </c>
      <c r="AI274" s="177" t="n">
        <v>-105555625.699015</v>
      </c>
      <c r="AJ274" s="177" t="n">
        <v>146184515.852555</v>
      </c>
    </row>
    <row r="275" customFormat="false" ht="12" hidden="false" customHeight="true" outlineLevel="0" collapsed="false">
      <c r="A275" s="187" t="n">
        <v>36899</v>
      </c>
      <c r="B275" s="178" t="n">
        <v>-77521.1098583065</v>
      </c>
      <c r="C275" s="178" t="n">
        <v>7997.13885706643</v>
      </c>
      <c r="D275" s="178" t="n">
        <v>-85518.2487153729</v>
      </c>
      <c r="F275" s="172" t="n">
        <f aca="false">D275-E275</f>
        <v>-85518.2487153729</v>
      </c>
      <c r="H275" s="188"/>
      <c r="L275" s="175" t="n">
        <v>36899</v>
      </c>
      <c r="M275" s="176" t="s">
        <v>88</v>
      </c>
      <c r="N275" s="53" t="n">
        <v>-67053017.2924161</v>
      </c>
      <c r="O275" s="0" t="str">
        <f aca="false">IF((N275)&gt;(D277*1000),"var exceeded"," ")</f>
        <v> </v>
      </c>
      <c r="P275" s="0" t="str">
        <f aca="false">IF(($N275)&gt;(F276*1000),"var exceeded"," ")</f>
        <v> </v>
      </c>
      <c r="T275" s="175" t="n">
        <v>36922</v>
      </c>
      <c r="U275" s="176" t="s">
        <v>88</v>
      </c>
      <c r="V275" s="53" t="n">
        <v>-39704970.4080016</v>
      </c>
      <c r="W275" s="53" t="n">
        <v>86704249.3774011</v>
      </c>
      <c r="Y275" s="151" t="str">
        <f aca="false">IF((V275)&gt;(W276),"var exceeded"," ")</f>
        <v> </v>
      </c>
      <c r="AG275" s="175" t="n">
        <v>36879</v>
      </c>
      <c r="AH275" s="176" t="s">
        <v>14</v>
      </c>
      <c r="AI275" s="177" t="n">
        <v>-103938051.457966</v>
      </c>
      <c r="AJ275" s="177" t="n">
        <v>80398283.1892108</v>
      </c>
    </row>
    <row r="276" customFormat="false" ht="12" hidden="false" customHeight="true" outlineLevel="0" collapsed="false">
      <c r="A276" s="187" t="n">
        <v>36900</v>
      </c>
      <c r="B276" s="178" t="n">
        <v>5221.3683557805</v>
      </c>
      <c r="C276" s="178" t="n">
        <v>-1532.99099415446</v>
      </c>
      <c r="D276" s="178" t="n">
        <v>6754.35934993496</v>
      </c>
      <c r="F276" s="172" t="n">
        <f aca="false">D276-E276</f>
        <v>6754.35934993496</v>
      </c>
      <c r="H276" s="188"/>
      <c r="L276" s="175" t="n">
        <v>36900</v>
      </c>
      <c r="M276" s="176" t="s">
        <v>88</v>
      </c>
      <c r="N276" s="53" t="n">
        <v>-64685893.803497</v>
      </c>
      <c r="O276" s="0" t="str">
        <f aca="false">IF((N276)&gt;(D278*1000),"var exceeded"," ")</f>
        <v> </v>
      </c>
      <c r="P276" s="0" t="str">
        <f aca="false">IF(($N276)&gt;(F277*1000),"var exceeded"," ")</f>
        <v> </v>
      </c>
      <c r="T276" s="175" t="n">
        <v>36923</v>
      </c>
      <c r="U276" s="176" t="s">
        <v>88</v>
      </c>
      <c r="V276" s="53" t="n">
        <v>-46957881.7024231</v>
      </c>
      <c r="W276" s="53" t="n">
        <v>799326.569760028</v>
      </c>
      <c r="Y276" s="151" t="str">
        <f aca="false">IF((V276)&gt;(W277),"var exceeded"," ")</f>
        <v> </v>
      </c>
      <c r="AG276" s="175" t="n">
        <v>36880</v>
      </c>
      <c r="AH276" s="176" t="s">
        <v>14</v>
      </c>
      <c r="AI276" s="177" t="n">
        <v>-117282552.19053</v>
      </c>
      <c r="AJ276" s="177" t="n">
        <v>99086180.438385</v>
      </c>
    </row>
    <row r="277" customFormat="false" ht="12" hidden="false" customHeight="true" outlineLevel="0" collapsed="false">
      <c r="A277" s="187" t="n">
        <v>36901</v>
      </c>
      <c r="B277" s="178" t="n">
        <v>-51989.8710094309</v>
      </c>
      <c r="C277" s="178" t="n">
        <v>8691.5408732392</v>
      </c>
      <c r="D277" s="178" t="n">
        <v>-60681.4118826701</v>
      </c>
      <c r="F277" s="172" t="n">
        <f aca="false">D277-E277</f>
        <v>-60681.4118826701</v>
      </c>
      <c r="H277" s="188"/>
      <c r="L277" s="175" t="n">
        <v>36901</v>
      </c>
      <c r="M277" s="176" t="s">
        <v>88</v>
      </c>
      <c r="N277" s="53" t="n">
        <v>-53693196.2648512</v>
      </c>
      <c r="O277" s="0" t="str">
        <f aca="false">IF((N277)&gt;(D279*1000),"var exceeded"," ")</f>
        <v> </v>
      </c>
      <c r="P277" s="0" t="str">
        <f aca="false">IF(($N277)&gt;(F278*1000),"var exceeded"," ")</f>
        <v> </v>
      </c>
      <c r="T277" s="175" t="n">
        <v>36924</v>
      </c>
      <c r="U277" s="176" t="s">
        <v>88</v>
      </c>
      <c r="V277" s="53" t="n">
        <v>-64322726.8503306</v>
      </c>
      <c r="W277" s="53" t="n">
        <v>-10274251.0727436</v>
      </c>
      <c r="Y277" s="151" t="str">
        <f aca="false">IF((V277)&gt;(W278),"var exceeded"," ")</f>
        <v> </v>
      </c>
      <c r="AG277" s="175" t="n">
        <v>36881</v>
      </c>
      <c r="AH277" s="176" t="s">
        <v>14</v>
      </c>
      <c r="AI277" s="177" t="n">
        <v>-126522352.475195</v>
      </c>
      <c r="AJ277" s="177" t="n">
        <v>131595720.8297</v>
      </c>
    </row>
    <row r="278" customFormat="false" ht="12" hidden="false" customHeight="true" outlineLevel="0" collapsed="false">
      <c r="A278" s="187" t="n">
        <v>36902</v>
      </c>
      <c r="B278" s="178" t="n">
        <v>-11443.3991771035</v>
      </c>
      <c r="C278" s="178" t="n">
        <v>6891.79322279287</v>
      </c>
      <c r="D278" s="178" t="n">
        <v>-18335.1923998963</v>
      </c>
      <c r="F278" s="172" t="n">
        <f aca="false">D278-E278</f>
        <v>-18335.1923998963</v>
      </c>
      <c r="H278" s="188"/>
      <c r="L278" s="175" t="n">
        <v>36902</v>
      </c>
      <c r="M278" s="176" t="s">
        <v>88</v>
      </c>
      <c r="N278" s="53" t="n">
        <v>-42431316.5765452</v>
      </c>
      <c r="O278" s="0" t="str">
        <f aca="false">IF((N278)&gt;(D280*1000),"var exceeded"," ")</f>
        <v> </v>
      </c>
      <c r="P278" s="0" t="str">
        <f aca="false">IF(($N278)&gt;(F279*1000),"var exceeded"," ")</f>
        <v> </v>
      </c>
      <c r="T278" s="175" t="n">
        <v>36927</v>
      </c>
      <c r="U278" s="176" t="s">
        <v>88</v>
      </c>
      <c r="V278" s="53" t="n">
        <v>-45957824.5052179</v>
      </c>
      <c r="W278" s="53" t="n">
        <v>-33423166.6850713</v>
      </c>
      <c r="Y278" s="151" t="str">
        <f aca="false">IF((V278)&gt;(W279),"var exceeded"," ")</f>
        <v> </v>
      </c>
      <c r="AG278" s="175" t="n">
        <v>36882</v>
      </c>
      <c r="AH278" s="176" t="s">
        <v>14</v>
      </c>
      <c r="AI278" s="177" t="n">
        <v>-107030411.120988</v>
      </c>
      <c r="AJ278" s="177" t="n">
        <v>18279521.5363911</v>
      </c>
    </row>
    <row r="279" customFormat="false" ht="12" hidden="false" customHeight="true" outlineLevel="0" collapsed="false">
      <c r="A279" s="187" t="n">
        <v>36903</v>
      </c>
      <c r="B279" s="178" t="n">
        <v>-9667.33154266844</v>
      </c>
      <c r="C279" s="178" t="n">
        <v>10685.1238501875</v>
      </c>
      <c r="D279" s="178" t="n">
        <v>-20352.4553928559</v>
      </c>
      <c r="F279" s="172" t="n">
        <f aca="false">D279-E279</f>
        <v>-20352.4553928559</v>
      </c>
      <c r="H279" s="188"/>
      <c r="L279" s="175" t="n">
        <v>36903</v>
      </c>
      <c r="M279" s="176" t="s">
        <v>88</v>
      </c>
      <c r="N279" s="53" t="n">
        <v>-29769618.5575578</v>
      </c>
      <c r="O279" s="0" t="str">
        <f aca="false">IF((N279)&gt;(D281*1000),"var exceeded"," ")</f>
        <v> </v>
      </c>
      <c r="P279" s="0" t="str">
        <f aca="false">IF(($N279)&gt;(F280*1000),"var exceeded"," ")</f>
        <v> </v>
      </c>
      <c r="T279" s="175" t="n">
        <v>36928</v>
      </c>
      <c r="U279" s="176" t="s">
        <v>88</v>
      </c>
      <c r="V279" s="53" t="n">
        <v>-42993745.2014093</v>
      </c>
      <c r="W279" s="53" t="n">
        <v>-3350447.08813659</v>
      </c>
      <c r="Y279" s="151" t="str">
        <f aca="false">IF((V279)&gt;(W280),"var exceeded"," ")</f>
        <v> </v>
      </c>
      <c r="AG279" s="175" t="n">
        <v>36885</v>
      </c>
      <c r="AH279" s="176" t="s">
        <v>14</v>
      </c>
      <c r="AI279" s="177" t="n">
        <v>0</v>
      </c>
      <c r="AJ279" s="177" t="n">
        <v>0</v>
      </c>
    </row>
    <row r="280" customFormat="false" ht="12" hidden="false" customHeight="true" outlineLevel="0" collapsed="false">
      <c r="A280" s="187" t="n">
        <v>36907</v>
      </c>
      <c r="B280" s="178" t="n">
        <v>68081.4096037862</v>
      </c>
      <c r="C280" s="178" t="n">
        <v>14464.080751943</v>
      </c>
      <c r="D280" s="178" t="n">
        <v>53617.3288518432</v>
      </c>
      <c r="F280" s="172" t="n">
        <f aca="false">D280-E280</f>
        <v>53617.3288518432</v>
      </c>
      <c r="H280" s="188"/>
      <c r="L280" s="175" t="n">
        <v>36907</v>
      </c>
      <c r="M280" s="176" t="s">
        <v>88</v>
      </c>
      <c r="N280" s="53" t="n">
        <v>-32042126.5813566</v>
      </c>
      <c r="O280" s="0" t="str">
        <f aca="false">IF((N280)&gt;(D282*1000),"var exceeded"," ")</f>
        <v> </v>
      </c>
      <c r="P280" s="0" t="str">
        <f aca="false">IF(($N280)&gt;(F281*1000),"var exceeded"," ")</f>
        <v> </v>
      </c>
      <c r="T280" s="175" t="n">
        <v>36929</v>
      </c>
      <c r="U280" s="176" t="s">
        <v>88</v>
      </c>
      <c r="V280" s="53" t="n">
        <v>-60589009.9386194</v>
      </c>
      <c r="W280" s="53" t="n">
        <v>19400394.7732654</v>
      </c>
      <c r="Y280" s="151" t="str">
        <f aca="false">IF((V280)&gt;(W281),"var exceeded"," ")</f>
        <v> </v>
      </c>
      <c r="AG280" s="175" t="n">
        <v>36886</v>
      </c>
      <c r="AH280" s="176" t="s">
        <v>14</v>
      </c>
      <c r="AI280" s="177" t="n">
        <v>-89615993.299873</v>
      </c>
      <c r="AJ280" s="177" t="n">
        <v>62574401.0743278</v>
      </c>
    </row>
    <row r="281" customFormat="false" ht="12" hidden="false" customHeight="true" outlineLevel="0" collapsed="false">
      <c r="A281" s="187" t="n">
        <v>36908</v>
      </c>
      <c r="B281" s="178" t="n">
        <v>8704.72550252844</v>
      </c>
      <c r="C281" s="178" t="n">
        <v>4275.1738579524</v>
      </c>
      <c r="D281" s="178" t="n">
        <v>4429.55164457605</v>
      </c>
      <c r="F281" s="172" t="n">
        <f aca="false">D281-E281</f>
        <v>4429.55164457605</v>
      </c>
      <c r="H281" s="188"/>
      <c r="L281" s="175" t="n">
        <v>36908</v>
      </c>
      <c r="M281" s="176" t="s">
        <v>88</v>
      </c>
      <c r="N281" s="53" t="n">
        <v>-14168997.1261959</v>
      </c>
      <c r="O281" s="0" t="str">
        <f aca="false">IF((N281)&gt;(D283*1000),"var exceeded"," ")</f>
        <v> </v>
      </c>
      <c r="P281" s="0" t="str">
        <f aca="false">IF(($N281)&gt;(F282*1000),"var exceeded"," ")</f>
        <v> </v>
      </c>
      <c r="T281" s="175" t="n">
        <v>36930</v>
      </c>
      <c r="U281" s="176" t="s">
        <v>88</v>
      </c>
      <c r="V281" s="53" t="n">
        <v>-75772612.0341651</v>
      </c>
      <c r="W281" s="53" t="n">
        <v>-29817795.1117415</v>
      </c>
      <c r="Y281" s="151" t="str">
        <f aca="false">IF((V281)&gt;(W282),"var exceeded"," ")</f>
        <v> </v>
      </c>
      <c r="AG281" s="175" t="n">
        <v>36887</v>
      </c>
      <c r="AH281" s="176" t="s">
        <v>14</v>
      </c>
      <c r="AI281" s="177" t="n">
        <v>-59217101.4604738</v>
      </c>
      <c r="AJ281" s="177" t="n">
        <v>-37294747.4520666</v>
      </c>
    </row>
    <row r="282" customFormat="false" ht="12" hidden="false" customHeight="true" outlineLevel="0" collapsed="false">
      <c r="A282" s="187" t="n">
        <v>36909</v>
      </c>
      <c r="B282" s="178" t="n">
        <v>51776.4088383925</v>
      </c>
      <c r="C282" s="178" t="n">
        <v>-857.13067113251</v>
      </c>
      <c r="D282" s="178" t="n">
        <v>52633.5395095251</v>
      </c>
      <c r="F282" s="172" t="n">
        <f aca="false">D282-E282</f>
        <v>52633.5395095251</v>
      </c>
      <c r="H282" s="188"/>
      <c r="L282" s="175" t="n">
        <v>36909</v>
      </c>
      <c r="M282" s="176" t="s">
        <v>88</v>
      </c>
      <c r="N282" s="53" t="n">
        <v>-13131751.5545287</v>
      </c>
      <c r="O282" s="0" t="str">
        <f aca="false">IF((N282)&gt;(D284*1000),"var exceeded"," ")</f>
        <v>var exceeded</v>
      </c>
      <c r="P282" s="0" t="str">
        <f aca="false">IF(($N282)&gt;(F283*1000),"var exceeded"," ")</f>
        <v> </v>
      </c>
      <c r="T282" s="175" t="n">
        <v>36931</v>
      </c>
      <c r="U282" s="176" t="s">
        <v>88</v>
      </c>
      <c r="V282" s="53" t="n">
        <v>-73330639.1950801</v>
      </c>
      <c r="W282" s="53" t="n">
        <v>3044962.67429043</v>
      </c>
      <c r="Y282" s="151" t="str">
        <f aca="false">IF((V282)&gt;(W283),"var exceeded"," ")</f>
        <v> </v>
      </c>
      <c r="AG282" s="175" t="n">
        <v>36888</v>
      </c>
      <c r="AH282" s="176" t="s">
        <v>14</v>
      </c>
      <c r="AI282" s="177" t="n">
        <v>-65840229.0293331</v>
      </c>
      <c r="AJ282" s="177" t="n">
        <v>-136599705.286161</v>
      </c>
    </row>
    <row r="283" customFormat="false" ht="12" hidden="false" customHeight="true" outlineLevel="0" collapsed="false">
      <c r="A283" s="187" t="n">
        <v>36910</v>
      </c>
      <c r="B283" s="178" t="n">
        <v>90429.3229975646</v>
      </c>
      <c r="C283" s="178" t="n">
        <v>2559.56242344837</v>
      </c>
      <c r="D283" s="178" t="n">
        <v>87869.7605741163</v>
      </c>
      <c r="F283" s="172" t="n">
        <f aca="false">D283-E283</f>
        <v>87869.7605741163</v>
      </c>
      <c r="H283" s="188"/>
      <c r="L283" s="175" t="n">
        <v>36910</v>
      </c>
      <c r="M283" s="176" t="s">
        <v>88</v>
      </c>
      <c r="N283" s="53" t="n">
        <v>-16776269.5120833</v>
      </c>
      <c r="O283" s="0" t="str">
        <f aca="false">IF((N283)&gt;(D285*1000),"var exceeded"," ")</f>
        <v>var exceeded</v>
      </c>
      <c r="P283" s="0" t="str">
        <f aca="false">IF(($N283)&gt;(F284*1000),"var exceeded"," ")</f>
        <v> </v>
      </c>
      <c r="T283" s="175" t="n">
        <v>36934</v>
      </c>
      <c r="U283" s="176" t="s">
        <v>88</v>
      </c>
      <c r="V283" s="53" t="n">
        <v>-70527795.140394</v>
      </c>
      <c r="W283" s="53" t="n">
        <v>7205021.37113957</v>
      </c>
      <c r="Y283" s="151" t="str">
        <f aca="false">IF((V283)&gt;(W284),"var exceeded"," ")</f>
        <v> </v>
      </c>
      <c r="AG283" s="175" t="n">
        <v>36889</v>
      </c>
      <c r="AH283" s="176" t="s">
        <v>14</v>
      </c>
      <c r="AI283" s="177" t="n">
        <v>-58748587.7613608</v>
      </c>
      <c r="AJ283" s="177" t="n">
        <v>24456103.2256713</v>
      </c>
    </row>
    <row r="284" customFormat="false" ht="12" hidden="false" customHeight="true" outlineLevel="0" collapsed="false">
      <c r="A284" s="187" t="n">
        <v>36913</v>
      </c>
      <c r="B284" s="178" t="n">
        <v>-16350.8112994686</v>
      </c>
      <c r="C284" s="178" t="n">
        <v>127.651165293135</v>
      </c>
      <c r="D284" s="178" t="n">
        <v>-16478.4624647617</v>
      </c>
      <c r="F284" s="172" t="n">
        <f aca="false">D284-E284</f>
        <v>-16478.4624647617</v>
      </c>
      <c r="H284" s="188"/>
      <c r="L284" s="175" t="n">
        <v>36913</v>
      </c>
      <c r="M284" s="176" t="s">
        <v>88</v>
      </c>
      <c r="N284" s="53" t="n">
        <v>-26059257.7516113</v>
      </c>
      <c r="O284" s="0" t="str">
        <f aca="false">IF((N284)&gt;(D286*1000),"var exceeded"," ")</f>
        <v> </v>
      </c>
      <c r="P284" s="0" t="str">
        <f aca="false">IF(($N284)&gt;(F285*1000),"var exceeded"," ")</f>
        <v>var exceeded</v>
      </c>
      <c r="T284" s="175" t="n">
        <v>36935</v>
      </c>
      <c r="U284" s="176" t="s">
        <v>88</v>
      </c>
      <c r="V284" s="53" t="n">
        <v>-68460496.8452627</v>
      </c>
      <c r="W284" s="53" t="n">
        <v>65550458.0631306</v>
      </c>
      <c r="Y284" s="151" t="str">
        <f aca="false">IF((V284)&gt;(W285),"var exceeded"," ")</f>
        <v> </v>
      </c>
      <c r="AG284" s="175" t="n">
        <v>36891</v>
      </c>
      <c r="AH284" s="176" t="s">
        <v>14</v>
      </c>
      <c r="AI284" s="177" t="n">
        <v>0</v>
      </c>
      <c r="AJ284" s="177" t="n">
        <v>0</v>
      </c>
    </row>
    <row r="285" customFormat="false" ht="12" hidden="false" customHeight="true" outlineLevel="0" collapsed="false">
      <c r="A285" s="187" t="n">
        <v>36914</v>
      </c>
      <c r="B285" s="178" t="n">
        <v>-26485.9291451082</v>
      </c>
      <c r="C285" s="178" t="n">
        <v>1025.91990332991</v>
      </c>
      <c r="D285" s="178" t="n">
        <v>-27511.8490484382</v>
      </c>
      <c r="F285" s="172" t="n">
        <f aca="false">D285-E285</f>
        <v>-27511.8490484382</v>
      </c>
      <c r="H285" s="188"/>
      <c r="L285" s="175" t="n">
        <v>36914</v>
      </c>
      <c r="M285" s="176" t="s">
        <v>88</v>
      </c>
      <c r="N285" s="53" t="n">
        <v>-33551650.5463373</v>
      </c>
      <c r="O285" s="0" t="str">
        <f aca="false">IF((N285)&gt;(D287*1000),"var exceeded"," ")</f>
        <v> </v>
      </c>
      <c r="P285" s="0" t="str">
        <f aca="false">IF(($N285)&gt;(F286*1000),"var exceeded"," ")</f>
        <v> </v>
      </c>
      <c r="T285" s="175" t="n">
        <v>36936</v>
      </c>
      <c r="U285" s="176" t="s">
        <v>88</v>
      </c>
      <c r="V285" s="53" t="n">
        <v>-59869169.3586492</v>
      </c>
      <c r="W285" s="53" t="n">
        <v>-27584604.4129348</v>
      </c>
      <c r="Y285" s="151" t="str">
        <f aca="false">IF((V285)&gt;(W286),"var exceeded"," ")</f>
        <v> </v>
      </c>
      <c r="AG285" s="175" t="n">
        <v>36893</v>
      </c>
      <c r="AH285" s="176" t="s">
        <v>14</v>
      </c>
      <c r="AI285" s="177" t="n">
        <v>-71620781.5232876</v>
      </c>
      <c r="AJ285" s="177" t="n">
        <v>-124220573.168876</v>
      </c>
    </row>
    <row r="286" customFormat="false" ht="12" hidden="false" customHeight="true" outlineLevel="0" collapsed="false">
      <c r="A286" s="187" t="n">
        <v>36915</v>
      </c>
      <c r="B286" s="178" t="n">
        <v>25355.5514351004</v>
      </c>
      <c r="C286" s="178" t="n">
        <v>6139.60197842305</v>
      </c>
      <c r="D286" s="178" t="n">
        <v>19215.9494566773</v>
      </c>
      <c r="F286" s="172" t="n">
        <f aca="false">D286-E286</f>
        <v>19215.9494566773</v>
      </c>
      <c r="H286" s="188"/>
      <c r="L286" s="175" t="n">
        <v>36915</v>
      </c>
      <c r="M286" s="176" t="s">
        <v>88</v>
      </c>
      <c r="N286" s="53" t="n">
        <v>-38938020.2765151</v>
      </c>
      <c r="O286" s="0" t="str">
        <f aca="false">IF((N286)&gt;(D288*1000),"var exceeded"," ")</f>
        <v> </v>
      </c>
      <c r="P286" s="0" t="str">
        <f aca="false">IF(($N286)&gt;(F287*1000),"var exceeded"," ")</f>
        <v> </v>
      </c>
      <c r="T286" s="175" t="n">
        <v>36937</v>
      </c>
      <c r="U286" s="176" t="s">
        <v>88</v>
      </c>
      <c r="V286" s="53" t="n">
        <v>-54793640.74257</v>
      </c>
      <c r="W286" s="53" t="n">
        <v>13188743.0400009</v>
      </c>
      <c r="Y286" s="151" t="str">
        <f aca="false">IF((V286)&gt;(W287),"var exceeded"," ")</f>
        <v> </v>
      </c>
      <c r="AG286" s="175" t="n">
        <v>36894</v>
      </c>
      <c r="AH286" s="176" t="s">
        <v>14</v>
      </c>
      <c r="AI286" s="177" t="n">
        <v>-62113257.8792013</v>
      </c>
      <c r="AJ286" s="177" t="n">
        <v>-58730213.9952838</v>
      </c>
    </row>
    <row r="287" customFormat="false" ht="12" hidden="false" customHeight="true" outlineLevel="0" collapsed="false">
      <c r="A287" s="187" t="n">
        <v>36916</v>
      </c>
      <c r="B287" s="178" t="n">
        <v>-7454.01596048099</v>
      </c>
      <c r="C287" s="178" t="n">
        <v>3219.91180468297</v>
      </c>
      <c r="D287" s="178" t="n">
        <v>-10673.927765164</v>
      </c>
      <c r="F287" s="172" t="n">
        <f aca="false">D287-E287</f>
        <v>-10673.927765164</v>
      </c>
      <c r="H287" s="188"/>
      <c r="L287" s="175" t="n">
        <v>36916</v>
      </c>
      <c r="M287" s="176" t="s">
        <v>88</v>
      </c>
      <c r="N287" s="53" t="n">
        <v>-40253565.3558897</v>
      </c>
      <c r="O287" s="0" t="str">
        <f aca="false">IF((N287)&gt;(D289*1000),"var exceeded"," ")</f>
        <v> </v>
      </c>
      <c r="P287" s="0" t="str">
        <f aca="false">IF(($N287)&gt;(F288*1000),"var exceeded"," ")</f>
        <v> </v>
      </c>
      <c r="T287" s="175" t="n">
        <v>36938</v>
      </c>
      <c r="U287" s="176" t="s">
        <v>88</v>
      </c>
      <c r="V287" s="53" t="n">
        <v>-51120571.7624653</v>
      </c>
      <c r="W287" s="53" t="n">
        <v>19314458.9517666</v>
      </c>
      <c r="Y287" s="151" t="str">
        <f aca="false">IF((V287)&gt;(W288),"var exceeded"," ")</f>
        <v> </v>
      </c>
      <c r="AG287" s="175" t="n">
        <v>36895</v>
      </c>
      <c r="AH287" s="176" t="s">
        <v>14</v>
      </c>
      <c r="AI287" s="177" t="n">
        <v>-58774544.996617</v>
      </c>
      <c r="AJ287" s="177" t="n">
        <v>28344306.9756032</v>
      </c>
    </row>
    <row r="288" customFormat="false" ht="12" hidden="false" customHeight="true" outlineLevel="0" collapsed="false">
      <c r="A288" s="187" t="n">
        <v>36917</v>
      </c>
      <c r="B288" s="178" t="n">
        <v>-15412.3360409782</v>
      </c>
      <c r="C288" s="178" t="n">
        <v>3983.79861979334</v>
      </c>
      <c r="D288" s="178" t="n">
        <v>-19396.1346607716</v>
      </c>
      <c r="F288" s="172" t="n">
        <f aca="false">D288-E288</f>
        <v>-19396.1346607716</v>
      </c>
      <c r="H288" s="188"/>
      <c r="L288" s="175" t="n">
        <v>36917</v>
      </c>
      <c r="M288" s="176" t="s">
        <v>88</v>
      </c>
      <c r="N288" s="53" t="n">
        <v>-29313548.1678553</v>
      </c>
      <c r="O288" s="0" t="str">
        <f aca="false">IF((N288)&gt;(D290*1000),"var exceeded"," ")</f>
        <v> </v>
      </c>
      <c r="P288" s="0" t="str">
        <f aca="false">IF(($N288)&gt;(F289*1000),"var exceeded"," ")</f>
        <v>var exceeded</v>
      </c>
      <c r="T288" s="175" t="n">
        <v>36942</v>
      </c>
      <c r="U288" s="176" t="s">
        <v>88</v>
      </c>
      <c r="V288" s="53" t="n">
        <v>-40033959.9593505</v>
      </c>
      <c r="W288" s="53" t="n">
        <v>-4943893.28917007</v>
      </c>
      <c r="Y288" s="151" t="str">
        <f aca="false">IF((V288)&gt;(W289),"var exceeded"," ")</f>
        <v> </v>
      </c>
      <c r="AG288" s="175" t="n">
        <v>36896</v>
      </c>
      <c r="AH288" s="176" t="s">
        <v>14</v>
      </c>
      <c r="AI288" s="177" t="n">
        <v>-74471150.0094038</v>
      </c>
      <c r="AJ288" s="177" t="n">
        <v>63625900.1218991</v>
      </c>
    </row>
    <row r="289" customFormat="false" ht="12" hidden="false" customHeight="true" outlineLevel="0" collapsed="false">
      <c r="A289" s="187" t="n">
        <v>36920</v>
      </c>
      <c r="B289" s="178" t="n">
        <v>-26365.6405981069</v>
      </c>
      <c r="C289" s="178" t="n">
        <v>9826.84744379078</v>
      </c>
      <c r="D289" s="178" t="n">
        <v>-36192.4880418977</v>
      </c>
      <c r="F289" s="172" t="n">
        <f aca="false">D289-E289</f>
        <v>-36192.4880418977</v>
      </c>
      <c r="H289" s="188"/>
      <c r="L289" s="175" t="n">
        <v>36920</v>
      </c>
      <c r="M289" s="176" t="s">
        <v>88</v>
      </c>
      <c r="N289" s="53" t="n">
        <v>-32497107.0822256</v>
      </c>
      <c r="O289" s="0" t="str">
        <f aca="false">IF((N289)&gt;(D291*1000),"var exceeded"," ")</f>
        <v> </v>
      </c>
      <c r="P289" s="0" t="str">
        <f aca="false">IF(($N289)&gt;(F290*1000),"var exceeded"," ")</f>
        <v> </v>
      </c>
      <c r="T289" s="175" t="n">
        <v>36943</v>
      </c>
      <c r="U289" s="176" t="s">
        <v>88</v>
      </c>
      <c r="V289" s="53" t="n">
        <v>-25721169.9966739</v>
      </c>
      <c r="W289" s="53" t="n">
        <v>12588314.9200887</v>
      </c>
      <c r="Y289" s="151" t="str">
        <f aca="false">IF((V289)&gt;(W290),"var exceeded"," ")</f>
        <v>var exceeded</v>
      </c>
      <c r="AG289" s="175" t="n">
        <v>36899</v>
      </c>
      <c r="AH289" s="176" t="s">
        <v>14</v>
      </c>
      <c r="AI289" s="177" t="n">
        <v>-96586868.8045824</v>
      </c>
      <c r="AJ289" s="177" t="n">
        <v>-70635011.6261071</v>
      </c>
    </row>
    <row r="290" customFormat="false" ht="12" hidden="false" customHeight="true" outlineLevel="0" collapsed="false">
      <c r="A290" s="187" t="n">
        <v>36921</v>
      </c>
      <c r="B290" s="178" t="n">
        <v>13930.1414046715</v>
      </c>
      <c r="C290" s="178" t="n">
        <v>3963.91520249176</v>
      </c>
      <c r="D290" s="178" t="n">
        <v>9966.22620217977</v>
      </c>
      <c r="F290" s="172" t="n">
        <f aca="false">D290-E290</f>
        <v>9966.22620217977</v>
      </c>
      <c r="H290" s="188"/>
      <c r="L290" s="175" t="n">
        <v>36921</v>
      </c>
      <c r="M290" s="176" t="s">
        <v>88</v>
      </c>
      <c r="N290" s="53" t="n">
        <v>-39991462.0833715</v>
      </c>
      <c r="O290" s="0" t="str">
        <f aca="false">IF((N290)&gt;(D292*1000),"var exceeded"," ")</f>
        <v> </v>
      </c>
      <c r="P290" s="0" t="str">
        <f aca="false">IF(($N290)&gt;(F291*1000),"var exceeded"," ")</f>
        <v> </v>
      </c>
      <c r="T290" s="175" t="n">
        <v>36944</v>
      </c>
      <c r="U290" s="176" t="s">
        <v>88</v>
      </c>
      <c r="V290" s="53" t="n">
        <v>-21008466.329914</v>
      </c>
      <c r="W290" s="53" t="n">
        <v>-41594835.6924686</v>
      </c>
      <c r="Y290" s="151" t="str">
        <f aca="false">IF((V290)&gt;(W291),"var exceeded"," ")</f>
        <v> </v>
      </c>
      <c r="AG290" s="175" t="n">
        <v>36900</v>
      </c>
      <c r="AH290" s="176" t="s">
        <v>14</v>
      </c>
      <c r="AI290" s="177" t="n">
        <v>-90588087.2710496</v>
      </c>
      <c r="AJ290" s="177" t="n">
        <v>26959662.4943451</v>
      </c>
    </row>
    <row r="291" customFormat="false" ht="12" hidden="false" customHeight="true" outlineLevel="0" collapsed="false">
      <c r="A291" s="187" t="n">
        <v>36922</v>
      </c>
      <c r="B291" s="178" t="n">
        <v>71984.6687623672</v>
      </c>
      <c r="C291" s="178" t="n">
        <v>-5510.52718253961</v>
      </c>
      <c r="D291" s="178" t="n">
        <v>77495.1959449068</v>
      </c>
      <c r="F291" s="172" t="n">
        <f aca="false">D291-E291</f>
        <v>77495.1959449068</v>
      </c>
      <c r="H291" s="188"/>
      <c r="L291" s="175" t="n">
        <v>36922</v>
      </c>
      <c r="M291" s="176" t="s">
        <v>88</v>
      </c>
      <c r="N291" s="53" t="n">
        <v>-39704970.4080016</v>
      </c>
      <c r="O291" s="0" t="str">
        <f aca="false">IF((N291)&gt;(D293*1000),"var exceeded"," ")</f>
        <v> </v>
      </c>
      <c r="P291" s="0" t="str">
        <f aca="false">IF(($N291)&gt;(F292*1000),"var exceeded"," ")</f>
        <v> </v>
      </c>
      <c r="T291" s="175" t="n">
        <v>36945</v>
      </c>
      <c r="U291" s="176" t="s">
        <v>88</v>
      </c>
      <c r="V291" s="53" t="n">
        <v>-22041985.7060991</v>
      </c>
      <c r="W291" s="53" t="n">
        <v>-10246267.7822587</v>
      </c>
      <c r="Y291" s="151" t="str">
        <f aca="false">IF((V291)&gt;(W292),"var exceeded"," ")</f>
        <v> </v>
      </c>
      <c r="AG291" s="175" t="n">
        <v>36901</v>
      </c>
      <c r="AH291" s="176" t="s">
        <v>14</v>
      </c>
      <c r="AI291" s="177" t="n">
        <v>-81711781.3194079</v>
      </c>
      <c r="AJ291" s="177" t="n">
        <v>357341454.915467</v>
      </c>
    </row>
    <row r="292" customFormat="false" ht="12" hidden="false" customHeight="true" outlineLevel="0" collapsed="false">
      <c r="A292" s="187" t="n">
        <v>36923</v>
      </c>
      <c r="B292" s="178" t="n">
        <v>26121.072656183</v>
      </c>
      <c r="C292" s="178" t="n">
        <v>883.699547016002</v>
      </c>
      <c r="D292" s="178" t="n">
        <v>25237.373109167</v>
      </c>
      <c r="F292" s="172" t="n">
        <f aca="false">D292-E292</f>
        <v>25237.373109167</v>
      </c>
      <c r="H292" s="188"/>
      <c r="L292" s="175" t="n">
        <v>36923</v>
      </c>
      <c r="M292" s="176" t="s">
        <v>88</v>
      </c>
      <c r="N292" s="53" t="n">
        <v>-46957881.7024231</v>
      </c>
      <c r="O292" s="0" t="str">
        <f aca="false">IF((N292)&gt;(D294*1000),"var exceeded"," ")</f>
        <v>var exceeded</v>
      </c>
      <c r="P292" s="0" t="str">
        <f aca="false">IF(($N292)&gt;(F293*1000),"var exceeded"," ")</f>
        <v> </v>
      </c>
      <c r="T292" s="175" t="n">
        <v>36948</v>
      </c>
      <c r="U292" s="176" t="s">
        <v>88</v>
      </c>
      <c r="V292" s="53" t="n">
        <v>-21997329.0667026</v>
      </c>
      <c r="W292" s="53" t="n">
        <v>-8505792.5990792</v>
      </c>
      <c r="Y292" s="151" t="str">
        <f aca="false">IF((V292)&gt;(W293),"var exceeded"," ")</f>
        <v> </v>
      </c>
      <c r="AG292" s="175" t="n">
        <v>36902</v>
      </c>
      <c r="AH292" s="176" t="s">
        <v>14</v>
      </c>
      <c r="AI292" s="177" t="n">
        <v>-75171091.7590686</v>
      </c>
      <c r="AJ292" s="177" t="n">
        <v>243199669.573348</v>
      </c>
    </row>
    <row r="293" customFormat="false" ht="12" hidden="false" customHeight="true" outlineLevel="0" collapsed="false">
      <c r="A293" s="187" t="n">
        <v>36924</v>
      </c>
      <c r="B293" s="178" t="n">
        <v>3393.05853578896</v>
      </c>
      <c r="C293" s="178" t="n">
        <v>1552.38152899179</v>
      </c>
      <c r="D293" s="178" t="n">
        <v>1840.67700679717</v>
      </c>
      <c r="F293" s="172" t="n">
        <f aca="false">D293-E293</f>
        <v>1840.67700679717</v>
      </c>
      <c r="H293" s="188"/>
      <c r="L293" s="175" t="n">
        <v>36924</v>
      </c>
      <c r="M293" s="176" t="s">
        <v>88</v>
      </c>
      <c r="N293" s="53" t="n">
        <v>-64322726.8503306</v>
      </c>
      <c r="O293" s="0" t="str">
        <f aca="false">IF((N293)&gt;(D295*1000),"var exceeded"," ")</f>
        <v> </v>
      </c>
      <c r="P293" s="0" t="str">
        <f aca="false">IF(($N293)&gt;(F294*1000),"var exceeded"," ")</f>
        <v> </v>
      </c>
      <c r="T293" s="175" t="n">
        <v>36949</v>
      </c>
      <c r="U293" s="176" t="s">
        <v>88</v>
      </c>
      <c r="V293" s="53" t="n">
        <v>-29851959.1172818</v>
      </c>
      <c r="W293" s="53" t="n">
        <v>1882118.03105835</v>
      </c>
      <c r="Y293" s="151" t="str">
        <f aca="false">IF((V293)&gt;(W294),"var exceeded"," ")</f>
        <v> </v>
      </c>
      <c r="AG293" s="175" t="n">
        <v>36903</v>
      </c>
      <c r="AH293" s="176" t="s">
        <v>14</v>
      </c>
      <c r="AI293" s="177" t="n">
        <v>-57424883.0903194</v>
      </c>
      <c r="AJ293" s="177" t="n">
        <v>-34885575.2104603</v>
      </c>
    </row>
    <row r="294" customFormat="false" ht="12" hidden="false" customHeight="true" outlineLevel="0" collapsed="false">
      <c r="A294" s="187" t="n">
        <v>36927</v>
      </c>
      <c r="B294" s="178" t="n">
        <v>-35838.0381781374</v>
      </c>
      <c r="C294" s="178" t="n">
        <v>12453.2128701075</v>
      </c>
      <c r="D294" s="178" t="n">
        <v>-48291.2510482449</v>
      </c>
      <c r="F294" s="172" t="n">
        <f aca="false">D294-E294</f>
        <v>-48291.2510482449</v>
      </c>
      <c r="H294" s="188"/>
      <c r="L294" s="175" t="n">
        <v>36927</v>
      </c>
      <c r="M294" s="176" t="s">
        <v>88</v>
      </c>
      <c r="N294" s="53" t="n">
        <v>-45957824.5052179</v>
      </c>
      <c r="O294" s="0" t="str">
        <f aca="false">IF((N294)&gt;(D296*1000),"var exceeded"," ")</f>
        <v> </v>
      </c>
      <c r="P294" s="0" t="str">
        <f aca="false">IF(($N294)&gt;(F295*1000),"var exceeded"," ")</f>
        <v> </v>
      </c>
      <c r="T294" s="175" t="n">
        <v>36950</v>
      </c>
      <c r="U294" s="176" t="s">
        <v>88</v>
      </c>
      <c r="V294" s="53" t="n">
        <v>-44707559.9471843</v>
      </c>
      <c r="W294" s="53" t="n">
        <v>-29598321.1474388</v>
      </c>
      <c r="Y294" s="151" t="str">
        <f aca="false">IF((V294)&gt;(W295),"var exceeded"," ")</f>
        <v> </v>
      </c>
      <c r="AG294" s="175" t="n">
        <v>36906</v>
      </c>
      <c r="AH294" s="176" t="s">
        <v>14</v>
      </c>
      <c r="AI294" s="177" t="n">
        <v>-2707332.32354066</v>
      </c>
      <c r="AJ294" s="177" t="n">
        <v>162909.6621</v>
      </c>
    </row>
    <row r="295" customFormat="false" ht="12" hidden="false" customHeight="true" outlineLevel="0" collapsed="false">
      <c r="A295" s="187" t="n">
        <v>36928</v>
      </c>
      <c r="B295" s="178" t="n">
        <v>-15441.0184454295</v>
      </c>
      <c r="C295" s="178" t="n">
        <v>1249.1853483858</v>
      </c>
      <c r="D295" s="178" t="n">
        <v>-16690.2037938153</v>
      </c>
      <c r="F295" s="172" t="n">
        <f aca="false">D295-E295</f>
        <v>-16690.2037938153</v>
      </c>
      <c r="H295" s="188"/>
      <c r="L295" s="175" t="n">
        <v>36928</v>
      </c>
      <c r="M295" s="176" t="s">
        <v>88</v>
      </c>
      <c r="N295" s="53" t="n">
        <v>-42993745.2014093</v>
      </c>
      <c r="O295" s="0" t="str">
        <f aca="false">IF((N295)&gt;(D297*1000),"var exceeded"," ")</f>
        <v>var exceeded</v>
      </c>
      <c r="P295" s="0" t="str">
        <f aca="false">IF(($N295)&gt;(F296*1000),"var exceeded"," ")</f>
        <v> </v>
      </c>
      <c r="T295" s="175" t="n">
        <v>36951</v>
      </c>
      <c r="U295" s="176" t="s">
        <v>88</v>
      </c>
      <c r="V295" s="53" t="n">
        <v>-44082403.6776233</v>
      </c>
      <c r="W295" s="53" t="n">
        <v>-16981012.5256336</v>
      </c>
      <c r="Y295" s="151" t="str">
        <f aca="false">IF((V295)&gt;(W296),"var exceeded"," ")</f>
        <v> </v>
      </c>
      <c r="AG295" s="175" t="n">
        <v>36907</v>
      </c>
      <c r="AH295" s="176" t="s">
        <v>14</v>
      </c>
      <c r="AI295" s="177" t="n">
        <v>-58409371.5854071</v>
      </c>
      <c r="AJ295" s="177" t="n">
        <v>-2446923.69930557</v>
      </c>
    </row>
    <row r="296" customFormat="false" ht="12" hidden="false" customHeight="true" outlineLevel="0" collapsed="false">
      <c r="A296" s="187" t="n">
        <v>36929</v>
      </c>
      <c r="B296" s="178" t="n">
        <v>28830.9314155949</v>
      </c>
      <c r="C296" s="178" t="n">
        <v>5880.89069018819</v>
      </c>
      <c r="D296" s="178" t="n">
        <v>22950.0407254067</v>
      </c>
      <c r="F296" s="172" t="n">
        <f aca="false">D296-E296</f>
        <v>22950.0407254067</v>
      </c>
      <c r="H296" s="188"/>
      <c r="L296" s="175" t="n">
        <v>36929</v>
      </c>
      <c r="M296" s="176" t="s">
        <v>88</v>
      </c>
      <c r="N296" s="53" t="n">
        <v>-60589009.9386194</v>
      </c>
      <c r="O296" s="0" t="str">
        <f aca="false">IF((N296)&gt;(D298*1000),"var exceeded"," ")</f>
        <v> </v>
      </c>
      <c r="P296" s="0" t="str">
        <f aca="false">IF(($N296)&gt;(F297*1000),"var exceeded"," ")</f>
        <v> </v>
      </c>
      <c r="T296" s="175" t="n">
        <v>36952</v>
      </c>
      <c r="U296" s="176" t="s">
        <v>88</v>
      </c>
      <c r="V296" s="53" t="n">
        <v>-41597005.1682885</v>
      </c>
      <c r="W296" s="53" t="n">
        <v>8063938.04858764</v>
      </c>
      <c r="Y296" s="151" t="str">
        <f aca="false">IF((V296)&gt;(W297),"var exceeded"," ")</f>
        <v> </v>
      </c>
      <c r="AG296" s="175" t="n">
        <v>36908</v>
      </c>
      <c r="AH296" s="176" t="s">
        <v>14</v>
      </c>
      <c r="AI296" s="177" t="n">
        <v>-45547134.6594762</v>
      </c>
      <c r="AJ296" s="177" t="n">
        <v>-27522221.722899</v>
      </c>
    </row>
    <row r="297" customFormat="false" ht="12" hidden="false" customHeight="true" outlineLevel="0" collapsed="false">
      <c r="A297" s="187" t="n">
        <v>36930</v>
      </c>
      <c r="B297" s="178" t="n">
        <v>-53375.5248005931</v>
      </c>
      <c r="C297" s="178" t="n">
        <v>-9167.07142027066</v>
      </c>
      <c r="D297" s="178" t="n">
        <v>-44208.4533803224</v>
      </c>
      <c r="F297" s="172" t="n">
        <f aca="false">D297-E297</f>
        <v>-44208.4533803224</v>
      </c>
      <c r="H297" s="188"/>
      <c r="L297" s="175" t="n">
        <v>36930</v>
      </c>
      <c r="M297" s="176" t="s">
        <v>88</v>
      </c>
      <c r="N297" s="53" t="n">
        <v>-75772612.0341651</v>
      </c>
      <c r="O297" s="0" t="str">
        <f aca="false">IF((N297)&gt;(D299*1000),"var exceeded"," ")</f>
        <v> </v>
      </c>
      <c r="P297" s="0" t="str">
        <f aca="false">IF(($N297)&gt;(F298*1000),"var exceeded"," ")</f>
        <v> </v>
      </c>
      <c r="T297" s="175" t="n">
        <v>36955</v>
      </c>
      <c r="U297" s="176" t="s">
        <v>88</v>
      </c>
      <c r="V297" s="53" t="n">
        <v>-45206138.1063663</v>
      </c>
      <c r="W297" s="53" t="n">
        <v>17080299.5760357</v>
      </c>
      <c r="Y297" s="151" t="str">
        <f aca="false">IF((V297)&gt;(W298),"var exceeded"," ")</f>
        <v> </v>
      </c>
      <c r="AG297" s="175" t="n">
        <v>36909</v>
      </c>
      <c r="AH297" s="176" t="s">
        <v>14</v>
      </c>
      <c r="AI297" s="177" t="n">
        <v>-38630901.1648506</v>
      </c>
      <c r="AJ297" s="177" t="n">
        <v>103947064.876789</v>
      </c>
    </row>
    <row r="298" customFormat="false" ht="12" hidden="false" customHeight="true" outlineLevel="0" collapsed="false">
      <c r="A298" s="187" t="n">
        <v>36931</v>
      </c>
      <c r="B298" s="178" t="n">
        <v>12627.6123349949</v>
      </c>
      <c r="C298" s="178" t="n">
        <v>3348.66546808167</v>
      </c>
      <c r="D298" s="178" t="n">
        <v>9278.94686691322</v>
      </c>
      <c r="F298" s="172" t="n">
        <f aca="false">D298-E298</f>
        <v>9278.94686691322</v>
      </c>
      <c r="H298" s="188"/>
      <c r="L298" s="175" t="n">
        <v>36931</v>
      </c>
      <c r="M298" s="176" t="s">
        <v>88</v>
      </c>
      <c r="N298" s="53" t="n">
        <v>-73330639.1950801</v>
      </c>
      <c r="O298" s="0" t="str">
        <f aca="false">IF((N298)&gt;(D300*1000),"var exceeded"," ")</f>
        <v> </v>
      </c>
      <c r="P298" s="0" t="str">
        <f aca="false">IF(($N298)&gt;(F299*1000),"var exceeded"," ")</f>
        <v> </v>
      </c>
      <c r="T298" s="175" t="n">
        <v>36956</v>
      </c>
      <c r="U298" s="176" t="s">
        <v>88</v>
      </c>
      <c r="V298" s="53" t="n">
        <v>-40433470.7699983</v>
      </c>
      <c r="W298" s="53" t="n">
        <v>-1097425.64778854</v>
      </c>
      <c r="Y298" s="151" t="str">
        <f aca="false">IF((V298)&gt;(W299),"var exceeded"," ")</f>
        <v> </v>
      </c>
      <c r="AG298" s="175" t="n">
        <v>36910</v>
      </c>
      <c r="AH298" s="176" t="s">
        <v>14</v>
      </c>
      <c r="AI298" s="177" t="n">
        <v>-45687499.5539664</v>
      </c>
      <c r="AJ298" s="177" t="n">
        <v>82209646.1269261</v>
      </c>
    </row>
    <row r="299" customFormat="false" ht="12" hidden="false" customHeight="true" outlineLevel="0" collapsed="false">
      <c r="A299" s="187" t="n">
        <v>36934</v>
      </c>
      <c r="B299" s="178" t="n">
        <v>9688.3628815098</v>
      </c>
      <c r="C299" s="178" t="n">
        <v>4535.28713976766</v>
      </c>
      <c r="D299" s="178" t="n">
        <v>5153.07574174213</v>
      </c>
      <c r="F299" s="172" t="n">
        <f aca="false">D299-E299</f>
        <v>5153.07574174213</v>
      </c>
      <c r="H299" s="188"/>
      <c r="L299" s="175" t="n">
        <v>36934</v>
      </c>
      <c r="M299" s="176" t="s">
        <v>88</v>
      </c>
      <c r="N299" s="53" t="n">
        <v>-70527795.140394</v>
      </c>
      <c r="O299" s="0" t="str">
        <f aca="false">IF((N299)&gt;(D301*1000),"var exceeded"," ")</f>
        <v> </v>
      </c>
      <c r="P299" s="0" t="str">
        <f aca="false">IF(($N299)&gt;(F300*1000),"var exceeded"," ")</f>
        <v> </v>
      </c>
      <c r="T299" s="175" t="n">
        <v>36957</v>
      </c>
      <c r="U299" s="176" t="s">
        <v>88</v>
      </c>
      <c r="V299" s="53" t="n">
        <v>-38277562.8199474</v>
      </c>
      <c r="W299" s="53" t="n">
        <v>3008797.07697532</v>
      </c>
      <c r="Y299" s="151" t="str">
        <f aca="false">IF((V299)&gt;(W300),"var exceeded"," ")</f>
        <v> </v>
      </c>
      <c r="AG299" s="175" t="n">
        <v>36913</v>
      </c>
      <c r="AH299" s="176" t="s">
        <v>14</v>
      </c>
      <c r="AI299" s="177" t="n">
        <v>-54613079.0199806</v>
      </c>
      <c r="AJ299" s="177" t="n">
        <v>70656655.1571043</v>
      </c>
    </row>
    <row r="300" customFormat="false" ht="12" hidden="false" customHeight="true" outlineLevel="0" collapsed="false">
      <c r="A300" s="187" t="n">
        <v>36935</v>
      </c>
      <c r="B300" s="178" t="n">
        <v>68175.4736572177</v>
      </c>
      <c r="C300" s="178" t="n">
        <v>4665.89119947761</v>
      </c>
      <c r="D300" s="178" t="n">
        <v>63509.5824577401</v>
      </c>
      <c r="F300" s="172" t="n">
        <f aca="false">D300-E300</f>
        <v>63509.5824577401</v>
      </c>
      <c r="H300" s="188"/>
      <c r="L300" s="175" t="n">
        <v>36935</v>
      </c>
      <c r="M300" s="176" t="s">
        <v>88</v>
      </c>
      <c r="N300" s="53" t="n">
        <v>-68460496.8452627</v>
      </c>
      <c r="O300" s="0" t="str">
        <f aca="false">IF((N300)&gt;(D302*1000),"var exceeded"," ")</f>
        <v> </v>
      </c>
      <c r="P300" s="0" t="str">
        <f aca="false">IF(($N300)&gt;(F301*1000),"var exceeded"," ")</f>
        <v> </v>
      </c>
      <c r="T300" s="175" t="n">
        <v>36958</v>
      </c>
      <c r="U300" s="176" t="s">
        <v>88</v>
      </c>
      <c r="V300" s="53" t="n">
        <v>-26853074.9111401</v>
      </c>
      <c r="W300" s="53" t="n">
        <v>-13090209.4314078</v>
      </c>
      <c r="Y300" s="151" t="str">
        <f aca="false">IF((V300)&gt;(W301),"var exceeded"," ")</f>
        <v> </v>
      </c>
      <c r="AG300" s="175" t="n">
        <v>36914</v>
      </c>
      <c r="AH300" s="176" t="s">
        <v>14</v>
      </c>
      <c r="AI300" s="177" t="n">
        <v>-59404896.5315981</v>
      </c>
      <c r="AJ300" s="177" t="n">
        <v>-3295746.33851878</v>
      </c>
    </row>
    <row r="301" customFormat="false" ht="12" hidden="false" customHeight="true" outlineLevel="0" collapsed="false">
      <c r="A301" s="187" t="n">
        <v>36936</v>
      </c>
      <c r="B301" s="178" t="n">
        <v>-17282.1384379496</v>
      </c>
      <c r="C301" s="178" t="n">
        <v>8633.15716736841</v>
      </c>
      <c r="D301" s="178" t="n">
        <v>-25915.295605318</v>
      </c>
      <c r="F301" s="172" t="n">
        <f aca="false">D301-E301</f>
        <v>-25915.295605318</v>
      </c>
      <c r="H301" s="188"/>
      <c r="L301" s="175" t="n">
        <v>36936</v>
      </c>
      <c r="M301" s="176" t="s">
        <v>88</v>
      </c>
      <c r="N301" s="53" t="n">
        <v>-59869169.3586492</v>
      </c>
      <c r="O301" s="0" t="str">
        <f aca="false">IF((N301)&gt;(D303*1000),"var exceeded"," ")</f>
        <v> </v>
      </c>
      <c r="P301" s="0" t="str">
        <f aca="false">IF(($N301)&gt;(F302*1000),"var exceeded"," ")</f>
        <v> </v>
      </c>
      <c r="T301" s="175" t="n">
        <v>36959</v>
      </c>
      <c r="U301" s="176" t="s">
        <v>88</v>
      </c>
      <c r="V301" s="53" t="n">
        <v>-35731519.1298296</v>
      </c>
      <c r="W301" s="53" t="n">
        <v>26827021.2267879</v>
      </c>
      <c r="Y301" s="151" t="str">
        <f aca="false">IF((V301)&gt;(W302),"var exceeded"," ")</f>
        <v> </v>
      </c>
      <c r="AG301" s="175" t="n">
        <v>36915</v>
      </c>
      <c r="AH301" s="176" t="s">
        <v>14</v>
      </c>
      <c r="AI301" s="177" t="n">
        <v>-64875703.5456489</v>
      </c>
      <c r="AJ301" s="177" t="n">
        <v>21388952.0352906</v>
      </c>
    </row>
    <row r="302" customFormat="false" ht="12" hidden="false" customHeight="true" outlineLevel="0" collapsed="false">
      <c r="A302" s="187" t="n">
        <v>36937</v>
      </c>
      <c r="B302" s="178" t="n">
        <v>7898.47087297588</v>
      </c>
      <c r="C302" s="178" t="n">
        <v>3659.47182802275</v>
      </c>
      <c r="D302" s="178" t="n">
        <v>4238.99904495313</v>
      </c>
      <c r="F302" s="172" t="n">
        <f aca="false">D302-E302</f>
        <v>4238.99904495313</v>
      </c>
      <c r="H302" s="188"/>
      <c r="L302" s="175" t="n">
        <v>36937</v>
      </c>
      <c r="M302" s="176" t="s">
        <v>88</v>
      </c>
      <c r="N302" s="53" t="n">
        <v>-54793640.74257</v>
      </c>
      <c r="O302" s="0" t="str">
        <f aca="false">IF((N302)&gt;(D304*1000),"var exceeded"," ")</f>
        <v> </v>
      </c>
      <c r="P302" s="0" t="str">
        <f aca="false">IF(($N302)&gt;(F303*1000),"var exceeded"," ")</f>
        <v> </v>
      </c>
      <c r="T302" s="175" t="n">
        <v>36962</v>
      </c>
      <c r="U302" s="176" t="s">
        <v>88</v>
      </c>
      <c r="V302" s="53" t="n">
        <v>-36580754.9953587</v>
      </c>
      <c r="W302" s="53" t="n">
        <v>32005841.7927964</v>
      </c>
      <c r="Y302" s="151" t="str">
        <f aca="false">IF((V302)&gt;(W303),"var exceeded"," ")</f>
        <v> </v>
      </c>
      <c r="AG302" s="175" t="n">
        <v>36916</v>
      </c>
      <c r="AH302" s="176" t="s">
        <v>14</v>
      </c>
      <c r="AI302" s="177" t="n">
        <v>-68146319.7126851</v>
      </c>
      <c r="AJ302" s="177" t="n">
        <v>-12560224.3252309</v>
      </c>
    </row>
    <row r="303" customFormat="false" ht="12" hidden="false" customHeight="true" outlineLevel="0" collapsed="false">
      <c r="A303" s="187" t="n">
        <v>36938</v>
      </c>
      <c r="B303" s="178" t="n">
        <v>12526.5953525447</v>
      </c>
      <c r="C303" s="178" t="n">
        <v>3626.11904328192</v>
      </c>
      <c r="D303" s="178" t="n">
        <v>8900.47630926273</v>
      </c>
      <c r="F303" s="172" t="n">
        <f aca="false">D303-E303</f>
        <v>8900.47630926273</v>
      </c>
      <c r="H303" s="188"/>
      <c r="L303" s="175" t="n">
        <v>36938</v>
      </c>
      <c r="M303" s="176" t="s">
        <v>88</v>
      </c>
      <c r="N303" s="53" t="n">
        <v>-51120571.7624653</v>
      </c>
      <c r="O303" s="0" t="str">
        <f aca="false">IF((N303)&gt;(D305*1000),"var exceeded"," ")</f>
        <v> </v>
      </c>
      <c r="P303" s="0" t="str">
        <f aca="false">IF(($N303)&gt;(F304*1000),"var exceeded"," ")</f>
        <v> </v>
      </c>
      <c r="T303" s="175" t="n">
        <v>36963</v>
      </c>
      <c r="U303" s="176" t="s">
        <v>88</v>
      </c>
      <c r="V303" s="53" t="n">
        <v>-37160030.9094135</v>
      </c>
      <c r="W303" s="53" t="n">
        <v>-6818618.57433733</v>
      </c>
      <c r="Y303" s="151" t="str">
        <f aca="false">IF((V303)&gt;(W304),"var exceeded"," ")</f>
        <v> </v>
      </c>
      <c r="AG303" s="175" t="n">
        <v>36917</v>
      </c>
      <c r="AH303" s="176" t="s">
        <v>14</v>
      </c>
      <c r="AI303" s="177" t="n">
        <v>-55074643.3989518</v>
      </c>
      <c r="AJ303" s="177" t="n">
        <v>-8009461.48971576</v>
      </c>
    </row>
    <row r="304" customFormat="false" ht="12" hidden="false" customHeight="true" outlineLevel="0" collapsed="false">
      <c r="A304" s="187" t="n">
        <v>36942</v>
      </c>
      <c r="B304" s="178" t="n">
        <v>2139.74544737418</v>
      </c>
      <c r="C304" s="178" t="n">
        <v>6384.50965620899</v>
      </c>
      <c r="D304" s="178" t="n">
        <v>-4244.76420883481</v>
      </c>
      <c r="F304" s="172" t="n">
        <f aca="false">D304-E304</f>
        <v>-4244.76420883481</v>
      </c>
      <c r="H304" s="188"/>
      <c r="L304" s="175" t="n">
        <v>36942</v>
      </c>
      <c r="M304" s="176" t="s">
        <v>88</v>
      </c>
      <c r="N304" s="53" t="n">
        <v>-40033959.9593505</v>
      </c>
      <c r="O304" s="0" t="str">
        <f aca="false">IF((N304)&gt;(D306*1000),"var exceeded"," ")</f>
        <v>var exceeded</v>
      </c>
      <c r="P304" s="0" t="str">
        <f aca="false">IF(($N304)&gt;(F305*1000),"var exceeded"," ")</f>
        <v> </v>
      </c>
      <c r="T304" s="175" t="n">
        <v>36964</v>
      </c>
      <c r="U304" s="176" t="s">
        <v>88</v>
      </c>
      <c r="V304" s="53" t="n">
        <v>-37968367.3420706</v>
      </c>
      <c r="W304" s="53" t="n">
        <v>-7075337.13566945</v>
      </c>
      <c r="Y304" s="151" t="str">
        <f aca="false">IF((V304)&gt;(W305),"var exceeded"," ")</f>
        <v> </v>
      </c>
      <c r="AG304" s="175" t="n">
        <v>36920</v>
      </c>
      <c r="AH304" s="176" t="s">
        <v>14</v>
      </c>
      <c r="AI304" s="177" t="n">
        <v>-48026791.362698</v>
      </c>
      <c r="AJ304" s="177" t="n">
        <v>-87156055.8594619</v>
      </c>
    </row>
    <row r="305" customFormat="false" ht="12" hidden="false" customHeight="true" outlineLevel="0" collapsed="false">
      <c r="A305" s="187" t="n">
        <v>36943</v>
      </c>
      <c r="B305" s="178" t="n">
        <v>3327.07550365007</v>
      </c>
      <c r="C305" s="178" t="n">
        <v>4284.89068834169</v>
      </c>
      <c r="D305" s="178" t="n">
        <v>-957.815184691618</v>
      </c>
      <c r="F305" s="172" t="n">
        <f aca="false">D305-E305</f>
        <v>-957.815184691618</v>
      </c>
      <c r="H305" s="188"/>
      <c r="L305" s="175" t="n">
        <v>36943</v>
      </c>
      <c r="M305" s="176" t="s">
        <v>88</v>
      </c>
      <c r="N305" s="53" t="n">
        <v>-25721169.9966739</v>
      </c>
      <c r="O305" s="0" t="str">
        <f aca="false">IF((N305)&gt;(D307*1000),"var exceeded"," ")</f>
        <v> </v>
      </c>
      <c r="P305" s="0" t="str">
        <f aca="false">IF(($N305)&gt;(F306*1000),"var exceeded"," ")</f>
        <v>var exceeded</v>
      </c>
      <c r="T305" s="175" t="n">
        <v>36965</v>
      </c>
      <c r="U305" s="176" t="s">
        <v>88</v>
      </c>
      <c r="V305" s="53" t="n">
        <v>-33910985.8796536</v>
      </c>
      <c r="W305" s="53" t="n">
        <v>-9795460.66335997</v>
      </c>
      <c r="Y305" s="151" t="str">
        <f aca="false">IF((V305)&gt;(W306),"var exceeded"," ")</f>
        <v> </v>
      </c>
      <c r="AG305" s="175" t="n">
        <v>36921</v>
      </c>
      <c r="AH305" s="176" t="s">
        <v>14</v>
      </c>
      <c r="AI305" s="177" t="n">
        <v>-64369014.348198</v>
      </c>
      <c r="AJ305" s="177" t="n">
        <v>26227433.6145083</v>
      </c>
    </row>
    <row r="306" customFormat="false" ht="12" hidden="false" customHeight="true" outlineLevel="0" collapsed="false">
      <c r="A306" s="187" t="n">
        <v>36944</v>
      </c>
      <c r="B306" s="178" t="n">
        <v>-45562.5291271443</v>
      </c>
      <c r="C306" s="178" t="n">
        <v>8855.06410491978</v>
      </c>
      <c r="D306" s="178" t="n">
        <v>-54417.5932320641</v>
      </c>
      <c r="F306" s="172" t="n">
        <f aca="false">D306-E306</f>
        <v>-54417.5932320641</v>
      </c>
      <c r="H306" s="188"/>
      <c r="L306" s="175" t="n">
        <v>36944</v>
      </c>
      <c r="M306" s="176" t="s">
        <v>88</v>
      </c>
      <c r="N306" s="53" t="n">
        <v>-21008466.329914</v>
      </c>
      <c r="O306" s="0" t="str">
        <f aca="false">IF((N306)&gt;(D308*1000),"var exceeded"," ")</f>
        <v> </v>
      </c>
      <c r="P306" s="0" t="str">
        <f aca="false">IF(($N306)&gt;(F307*1000),"var exceeded"," ")</f>
        <v> </v>
      </c>
      <c r="T306" s="175" t="n">
        <v>36966</v>
      </c>
      <c r="U306" s="176" t="s">
        <v>88</v>
      </c>
      <c r="V306" s="53" t="n">
        <v>-29028635.6445451</v>
      </c>
      <c r="W306" s="53" t="n">
        <v>5885154.22920278</v>
      </c>
      <c r="Y306" s="151" t="str">
        <f aca="false">IF((V306)&gt;(W307),"var exceeded"," ")</f>
        <v> </v>
      </c>
      <c r="AG306" s="175" t="n">
        <v>36922</v>
      </c>
      <c r="AH306" s="176" t="s">
        <v>14</v>
      </c>
      <c r="AI306" s="177" t="n">
        <v>-63103127.6488776</v>
      </c>
      <c r="AJ306" s="177" t="n">
        <v>94342517.5574441</v>
      </c>
    </row>
    <row r="307" customFormat="false" ht="12" hidden="false" customHeight="true" outlineLevel="0" collapsed="false">
      <c r="A307" s="187" t="n">
        <v>36945</v>
      </c>
      <c r="B307" s="178" t="n">
        <v>13218.4617460125</v>
      </c>
      <c r="C307" s="178" t="n">
        <v>4100.91536921266</v>
      </c>
      <c r="D307" s="178" t="n">
        <v>9117.54637679986</v>
      </c>
      <c r="F307" s="172" t="n">
        <f aca="false">D307-E307</f>
        <v>9117.54637679986</v>
      </c>
      <c r="H307" s="188"/>
      <c r="L307" s="175" t="n">
        <v>36945</v>
      </c>
      <c r="M307" s="176" t="s">
        <v>88</v>
      </c>
      <c r="N307" s="53" t="n">
        <v>-22041985.7060991</v>
      </c>
      <c r="O307" s="0" t="str">
        <f aca="false">IF((N307)&gt;(D309*1000),"var exceeded"," ")</f>
        <v> </v>
      </c>
      <c r="P307" s="0" t="str">
        <f aca="false">IF(($N307)&gt;(F308*1000),"var exceeded"," ")</f>
        <v> </v>
      </c>
      <c r="T307" s="175" t="n">
        <v>36969</v>
      </c>
      <c r="U307" s="176" t="s">
        <v>88</v>
      </c>
      <c r="V307" s="53" t="n">
        <v>-25425736.3823769</v>
      </c>
      <c r="W307" s="53" t="n">
        <v>24042455.1659921</v>
      </c>
      <c r="Y307" s="151" t="str">
        <f aca="false">IF((V307)&gt;(W308),"var exceeded"," ")</f>
        <v> </v>
      </c>
      <c r="AG307" s="175" t="n">
        <v>36923</v>
      </c>
      <c r="AH307" s="176" t="s">
        <v>14</v>
      </c>
      <c r="AI307" s="177" t="n">
        <v>-73754780.6095908</v>
      </c>
      <c r="AJ307" s="177" t="n">
        <v>36420015.0978201</v>
      </c>
    </row>
    <row r="308" customFormat="false" ht="12" hidden="false" customHeight="true" outlineLevel="0" collapsed="false">
      <c r="A308" s="187" t="n">
        <v>36948</v>
      </c>
      <c r="B308" s="178" t="n">
        <v>13087.5257830812</v>
      </c>
      <c r="C308" s="178" t="n">
        <v>2336.07033486365</v>
      </c>
      <c r="D308" s="178" t="n">
        <v>10751.4554482176</v>
      </c>
      <c r="F308" s="172" t="n">
        <f aca="false">D308-E308</f>
        <v>10751.4554482176</v>
      </c>
      <c r="H308" s="188"/>
      <c r="L308" s="175" t="n">
        <v>36948</v>
      </c>
      <c r="M308" s="176" t="s">
        <v>88</v>
      </c>
      <c r="N308" s="53" t="n">
        <v>-21997329.0667026</v>
      </c>
      <c r="O308" s="0" t="str">
        <f aca="false">IF((N308)&gt;(D310*1000),"var exceeded"," ")</f>
        <v> </v>
      </c>
      <c r="P308" s="0" t="str">
        <f aca="false">IF(($N308)&gt;(F309*1000),"var exceeded"," ")</f>
        <v> </v>
      </c>
      <c r="T308" s="175" t="n">
        <v>36970</v>
      </c>
      <c r="U308" s="176" t="s">
        <v>88</v>
      </c>
      <c r="V308" s="53" t="n">
        <v>-14345833.0510057</v>
      </c>
      <c r="W308" s="53" t="n">
        <v>53196425.9013753</v>
      </c>
      <c r="Y308" s="151" t="str">
        <f aca="false">IF((V308)&gt;(W309),"var exceeded"," ")</f>
        <v> </v>
      </c>
      <c r="AG308" s="175" t="n">
        <v>36924</v>
      </c>
      <c r="AH308" s="176" t="s">
        <v>14</v>
      </c>
      <c r="AI308" s="177" t="n">
        <v>-88100666.1694377</v>
      </c>
      <c r="AJ308" s="177" t="n">
        <v>-47065412.7747525</v>
      </c>
    </row>
    <row r="309" customFormat="false" ht="12" hidden="false" customHeight="true" outlineLevel="0" collapsed="false">
      <c r="A309" s="187" t="n">
        <v>36949</v>
      </c>
      <c r="B309" s="178" t="n">
        <v>13184.4722917233</v>
      </c>
      <c r="C309" s="178" t="n">
        <v>8778.45283163758</v>
      </c>
      <c r="D309" s="178" t="n">
        <v>4406.01946008567</v>
      </c>
      <c r="F309" s="172" t="n">
        <f aca="false">D309-E309</f>
        <v>4406.01946008567</v>
      </c>
      <c r="H309" s="188"/>
      <c r="L309" s="175" t="n">
        <v>36949</v>
      </c>
      <c r="M309" s="176" t="s">
        <v>88</v>
      </c>
      <c r="N309" s="53" t="n">
        <v>-29851959.1172818</v>
      </c>
      <c r="O309" s="0" t="str">
        <f aca="false">IF((N309)&gt;(D311*1000),"var exceeded"," ")</f>
        <v> </v>
      </c>
      <c r="P309" s="0" t="str">
        <f aca="false">IF(($N309)&gt;(F310*1000),"var exceeded"," ")</f>
        <v> </v>
      </c>
      <c r="T309" s="175" t="n">
        <v>36971</v>
      </c>
      <c r="U309" s="176" t="s">
        <v>88</v>
      </c>
      <c r="V309" s="53" t="n">
        <v>-21302018.2813578</v>
      </c>
      <c r="W309" s="53" t="n">
        <v>42381875.0776492</v>
      </c>
      <c r="Y309" s="151" t="str">
        <f aca="false">IF((V309)&gt;(W310),"var exceeded"," ")</f>
        <v> </v>
      </c>
      <c r="AG309" s="175" t="n">
        <v>36927</v>
      </c>
      <c r="AH309" s="176" t="s">
        <v>14</v>
      </c>
      <c r="AI309" s="177" t="n">
        <v>-72551183.3402133</v>
      </c>
      <c r="AJ309" s="177" t="n">
        <v>-69703305.8601483</v>
      </c>
    </row>
    <row r="310" customFormat="false" ht="12" hidden="false" customHeight="true" outlineLevel="0" collapsed="false">
      <c r="A310" s="187" t="n">
        <v>36950</v>
      </c>
      <c r="B310" s="178" t="n">
        <v>-11275.2301860767</v>
      </c>
      <c r="C310" s="178" t="n">
        <v>2169.93315729014</v>
      </c>
      <c r="D310" s="178" t="n">
        <v>-13445.1633433668</v>
      </c>
      <c r="F310" s="172" t="n">
        <f aca="false">D310-E310</f>
        <v>-13445.1633433668</v>
      </c>
      <c r="H310" s="188"/>
      <c r="L310" s="175" t="n">
        <v>36950</v>
      </c>
      <c r="M310" s="176" t="s">
        <v>88</v>
      </c>
      <c r="N310" s="53" t="n">
        <v>-44707559.9471843</v>
      </c>
      <c r="O310" s="0" t="str">
        <f aca="false">IF((N310)&gt;(D312*1000),"var exceeded"," ")</f>
        <v> </v>
      </c>
      <c r="P310" s="0" t="str">
        <f aca="false">IF(($N310)&gt;(F311*1000),"var exceeded"," ")</f>
        <v> </v>
      </c>
      <c r="T310" s="175" t="n">
        <v>36972</v>
      </c>
      <c r="U310" s="176" t="s">
        <v>88</v>
      </c>
      <c r="V310" s="53" t="n">
        <v>-25268857.7916341</v>
      </c>
      <c r="W310" s="53" t="n">
        <v>-7952203.47338329</v>
      </c>
      <c r="Y310" s="151" t="str">
        <f aca="false">IF((V310)&gt;(W311),"var exceeded"," ")</f>
        <v> </v>
      </c>
      <c r="AG310" s="175" t="n">
        <v>36928</v>
      </c>
      <c r="AH310" s="176" t="s">
        <v>14</v>
      </c>
      <c r="AI310" s="177" t="n">
        <v>-70063333.6000478</v>
      </c>
      <c r="AJ310" s="177" t="n">
        <v>-15578584.3823013</v>
      </c>
    </row>
    <row r="311" customFormat="false" ht="12" hidden="false" customHeight="true" outlineLevel="0" collapsed="false">
      <c r="A311" s="187" t="n">
        <v>36951</v>
      </c>
      <c r="B311" s="178" t="n">
        <v>-13602.0035141195</v>
      </c>
      <c r="C311" s="178" t="n">
        <v>2718.21045870207</v>
      </c>
      <c r="D311" s="178" t="n">
        <v>-16320.2139728215</v>
      </c>
      <c r="F311" s="172" t="n">
        <f aca="false">D311-E311</f>
        <v>-16320.2139728215</v>
      </c>
      <c r="H311" s="188"/>
      <c r="L311" s="175" t="n">
        <v>36951</v>
      </c>
      <c r="M311" s="176" t="s">
        <v>88</v>
      </c>
      <c r="N311" s="53" t="n">
        <v>-44082403.6776233</v>
      </c>
      <c r="O311" s="0" t="str">
        <f aca="false">IF((N311)&gt;(D313*1000),"var exceeded"," ")</f>
        <v> </v>
      </c>
      <c r="P311" s="0" t="str">
        <f aca="false">IF(($N311)&gt;(F312*1000),"var exceeded"," ")</f>
        <v> </v>
      </c>
      <c r="T311" s="175" t="n">
        <v>36973</v>
      </c>
      <c r="U311" s="176" t="s">
        <v>88</v>
      </c>
      <c r="V311" s="53" t="n">
        <v>-24982929.6299524</v>
      </c>
      <c r="W311" s="53" t="n">
        <v>8798167.79244961</v>
      </c>
      <c r="Y311" s="151" t="str">
        <f aca="false">IF((V311)&gt;(W312),"var exceeded"," ")</f>
        <v> </v>
      </c>
      <c r="AG311" s="175" t="n">
        <v>36929</v>
      </c>
      <c r="AH311" s="176" t="s">
        <v>14</v>
      </c>
      <c r="AI311" s="177" t="n">
        <v>-82052388.2379655</v>
      </c>
      <c r="AJ311" s="177" t="n">
        <v>-80231326.327225</v>
      </c>
    </row>
    <row r="312" customFormat="false" ht="12" hidden="false" customHeight="true" outlineLevel="0" collapsed="false">
      <c r="A312" s="187" t="n">
        <v>36952</v>
      </c>
      <c r="B312" s="178" t="n">
        <v>7719.22147331101</v>
      </c>
      <c r="C312" s="178" t="n">
        <v>3021.18838083999</v>
      </c>
      <c r="D312" s="178" t="n">
        <v>4698.03309247102</v>
      </c>
      <c r="F312" s="172" t="n">
        <f aca="false">D312-E312</f>
        <v>4698.03309247102</v>
      </c>
      <c r="H312" s="188"/>
      <c r="L312" s="175" t="n">
        <v>36952</v>
      </c>
      <c r="M312" s="176" t="s">
        <v>88</v>
      </c>
      <c r="N312" s="53" t="n">
        <v>-41597005.1682885</v>
      </c>
      <c r="O312" s="0" t="str">
        <f aca="false">IF((N312)&gt;(D314*1000),"var exceeded"," ")</f>
        <v> </v>
      </c>
      <c r="P312" s="0" t="str">
        <f aca="false">IF(($N312)&gt;(F313*1000),"var exceeded"," ")</f>
        <v> </v>
      </c>
      <c r="T312" s="175" t="n">
        <v>36976</v>
      </c>
      <c r="U312" s="176" t="s">
        <v>88</v>
      </c>
      <c r="V312" s="53" t="n">
        <v>-33865915.9435188</v>
      </c>
      <c r="W312" s="53" t="n">
        <v>28773006.5761177</v>
      </c>
      <c r="Y312" s="151" t="str">
        <f aca="false">IF((V312)&gt;(W313),"var exceeded"," ")</f>
        <v>var exceeded</v>
      </c>
      <c r="AG312" s="175" t="n">
        <v>36930</v>
      </c>
      <c r="AH312" s="176" t="s">
        <v>14</v>
      </c>
      <c r="AI312" s="177" t="n">
        <v>-96445774.5822202</v>
      </c>
      <c r="AJ312" s="177" t="n">
        <v>-25275754.5906945</v>
      </c>
    </row>
    <row r="313" customFormat="false" ht="12" hidden="false" customHeight="true" outlineLevel="0" collapsed="false">
      <c r="A313" s="187" t="n">
        <v>36955</v>
      </c>
      <c r="B313" s="178" t="n">
        <v>39622.7079847213</v>
      </c>
      <c r="C313" s="178" t="n">
        <v>8574.43429230098</v>
      </c>
      <c r="D313" s="178" t="n">
        <v>31048.2736924203</v>
      </c>
      <c r="F313" s="172" t="n">
        <f aca="false">D313-E313</f>
        <v>31048.2736924203</v>
      </c>
      <c r="H313" s="188"/>
      <c r="L313" s="175" t="n">
        <v>36955</v>
      </c>
      <c r="M313" s="176" t="s">
        <v>88</v>
      </c>
      <c r="N313" s="53" t="n">
        <v>-45206138.1063663</v>
      </c>
      <c r="O313" s="0" t="str">
        <f aca="false">IF((N313)&gt;(D315*1000),"var exceeded"," ")</f>
        <v> </v>
      </c>
      <c r="P313" s="0" t="str">
        <f aca="false">IF(($N313)&gt;(F314*1000),"var exceeded"," ")</f>
        <v> </v>
      </c>
      <c r="T313" s="175" t="n">
        <v>36977</v>
      </c>
      <c r="U313" s="176" t="s">
        <v>88</v>
      </c>
      <c r="V313" s="53" t="n">
        <v>-33265810.7377567</v>
      </c>
      <c r="W313" s="53" t="n">
        <v>-85193497.3069429</v>
      </c>
      <c r="Y313" s="151" t="str">
        <f aca="false">IF((V313)&gt;(W314),"var exceeded"," ")</f>
        <v> </v>
      </c>
      <c r="AG313" s="175" t="n">
        <v>36931</v>
      </c>
      <c r="AH313" s="176" t="s">
        <v>14</v>
      </c>
      <c r="AI313" s="177" t="n">
        <v>-93273875.4647024</v>
      </c>
      <c r="AJ313" s="177" t="n">
        <v>10781160.9301189</v>
      </c>
    </row>
    <row r="314" customFormat="false" ht="12" hidden="false" customHeight="true" outlineLevel="0" collapsed="false">
      <c r="A314" s="187" t="n">
        <v>36956</v>
      </c>
      <c r="B314" s="178" t="n">
        <v>-22437.0080231373</v>
      </c>
      <c r="C314" s="178" t="n">
        <v>7784.49127933534</v>
      </c>
      <c r="D314" s="178" t="n">
        <v>-30221.4993024726</v>
      </c>
      <c r="F314" s="172" t="n">
        <f aca="false">D314-E314</f>
        <v>-30221.4993024726</v>
      </c>
      <c r="H314" s="188"/>
      <c r="L314" s="175" t="n">
        <v>36956</v>
      </c>
      <c r="M314" s="176" t="s">
        <v>88</v>
      </c>
      <c r="N314" s="53" t="n">
        <v>-40433470.7699983</v>
      </c>
      <c r="O314" s="0" t="str">
        <f aca="false">IF((N314)&gt;(D316*1000),"var exceeded"," ")</f>
        <v> </v>
      </c>
      <c r="P314" s="0" t="str">
        <f aca="false">IF(($N314)&gt;(F315*1000),"var exceeded"," ")</f>
        <v> </v>
      </c>
      <c r="T314" s="175" t="n">
        <v>36978</v>
      </c>
      <c r="U314" s="176" t="s">
        <v>88</v>
      </c>
      <c r="V314" s="53" t="n">
        <v>-24076564.5577977</v>
      </c>
      <c r="W314" s="53" t="n">
        <v>145864485.375105</v>
      </c>
      <c r="Y314" s="151" t="str">
        <f aca="false">IF((V314)&gt;(W315),"var exceeded"," ")</f>
        <v> </v>
      </c>
      <c r="AG314" s="175" t="n">
        <v>36934</v>
      </c>
      <c r="AH314" s="176" t="s">
        <v>14</v>
      </c>
      <c r="AI314" s="177" t="n">
        <v>-92359335.6533794</v>
      </c>
      <c r="AJ314" s="177" t="n">
        <v>-3130924.44210302</v>
      </c>
    </row>
    <row r="315" customFormat="false" ht="12" hidden="false" customHeight="true" outlineLevel="0" collapsed="false">
      <c r="A315" s="187" t="n">
        <v>36957</v>
      </c>
      <c r="B315" s="178" t="n">
        <v>23795.577246477</v>
      </c>
      <c r="C315" s="178" t="n">
        <v>6237.55978560094</v>
      </c>
      <c r="D315" s="178" t="n">
        <v>17558.017460876</v>
      </c>
      <c r="F315" s="172" t="n">
        <f aca="false">D315-E315</f>
        <v>17558.017460876</v>
      </c>
      <c r="H315" s="188"/>
      <c r="L315" s="175" t="n">
        <v>36957</v>
      </c>
      <c r="M315" s="176" t="s">
        <v>88</v>
      </c>
      <c r="N315" s="53" t="n">
        <v>-38277562.8199474</v>
      </c>
      <c r="O315" s="0" t="str">
        <f aca="false">IF((N315)&gt;(D317*1000),"var exceeded"," ")</f>
        <v> </v>
      </c>
      <c r="P315" s="0" t="str">
        <f aca="false">IF(($N315)&gt;(F316*1000),"var exceeded"," ")</f>
        <v> </v>
      </c>
      <c r="T315" s="175" t="n">
        <v>36979</v>
      </c>
      <c r="U315" s="176" t="s">
        <v>88</v>
      </c>
      <c r="V315" s="53" t="n">
        <v>-31731762.936268</v>
      </c>
      <c r="W315" s="53" t="n">
        <v>21087394.7050557</v>
      </c>
      <c r="Y315" s="151" t="str">
        <f aca="false">IF((V315)&gt;(W316),"var exceeded"," ")</f>
        <v> </v>
      </c>
      <c r="AG315" s="175" t="n">
        <v>36935</v>
      </c>
      <c r="AH315" s="176" t="s">
        <v>14</v>
      </c>
      <c r="AI315" s="177" t="n">
        <v>-91719935.5075037</v>
      </c>
      <c r="AJ315" s="177" t="n">
        <v>65121520.1990484</v>
      </c>
    </row>
    <row r="316" customFormat="false" ht="12" hidden="false" customHeight="true" outlineLevel="0" collapsed="false">
      <c r="A316" s="187" t="n">
        <v>36958</v>
      </c>
      <c r="B316" s="178" t="n">
        <v>7031.84780039015</v>
      </c>
      <c r="C316" s="178" t="n">
        <v>5287.83362379248</v>
      </c>
      <c r="D316" s="178" t="n">
        <v>1744.01417659767</v>
      </c>
      <c r="F316" s="172" t="n">
        <f aca="false">D316-E316</f>
        <v>1744.01417659767</v>
      </c>
      <c r="H316" s="188"/>
      <c r="L316" s="175" t="n">
        <v>36958</v>
      </c>
      <c r="M316" s="176" t="s">
        <v>88</v>
      </c>
      <c r="N316" s="53" t="n">
        <v>-26853074.9111401</v>
      </c>
      <c r="O316" s="0" t="str">
        <f aca="false">IF((N316)&gt;(D318*1000),"var exceeded"," ")</f>
        <v> </v>
      </c>
      <c r="P316" s="0" t="str">
        <f aca="false">IF(($N316)&gt;(F317*1000),"var exceeded"," ")</f>
        <v> </v>
      </c>
      <c r="T316" s="175" t="n">
        <v>36980</v>
      </c>
      <c r="U316" s="176" t="s">
        <v>88</v>
      </c>
      <c r="V316" s="53" t="n">
        <v>-39869450.3796453</v>
      </c>
      <c r="W316" s="53" t="n">
        <v>109618103.161347</v>
      </c>
      <c r="Y316" s="151" t="str">
        <f aca="false">IF((V316)&gt;(W317),"var exceeded"," ")</f>
        <v> </v>
      </c>
      <c r="AG316" s="175" t="n">
        <v>36936</v>
      </c>
      <c r="AH316" s="176" t="s">
        <v>14</v>
      </c>
      <c r="AI316" s="177" t="n">
        <v>-86135328.2743804</v>
      </c>
      <c r="AJ316" s="177" t="n">
        <v>-22195020.295858</v>
      </c>
    </row>
    <row r="317" customFormat="false" ht="12" hidden="false" customHeight="true" outlineLevel="0" collapsed="false">
      <c r="A317" s="187" t="n">
        <v>36959</v>
      </c>
      <c r="B317" s="178" t="n">
        <v>41121.3971171116</v>
      </c>
      <c r="C317" s="178" t="n">
        <v>1567.94857211004</v>
      </c>
      <c r="D317" s="178" t="n">
        <v>39553.4485450016</v>
      </c>
      <c r="F317" s="172" t="n">
        <f aca="false">D317-E317</f>
        <v>39553.4485450016</v>
      </c>
      <c r="H317" s="188"/>
      <c r="L317" s="175" t="n">
        <v>36959</v>
      </c>
      <c r="M317" s="176" t="s">
        <v>88</v>
      </c>
      <c r="N317" s="53" t="n">
        <v>-35731519.1298296</v>
      </c>
      <c r="O317" s="0" t="str">
        <f aca="false">IF((N317)&gt;(D319*1000),"var exceeded"," ")</f>
        <v> </v>
      </c>
      <c r="P317" s="0" t="str">
        <f aca="false">IF(($N317)&gt;(F318*1000),"var exceeded"," ")</f>
        <v> </v>
      </c>
      <c r="T317" s="175" t="n">
        <v>36983</v>
      </c>
      <c r="U317" s="176" t="s">
        <v>88</v>
      </c>
      <c r="V317" s="53" t="n">
        <v>-46538045.2391804</v>
      </c>
      <c r="W317" s="53" t="n">
        <v>60939940.3014358</v>
      </c>
      <c r="Y317" s="151" t="str">
        <f aca="false">IF((V317)&gt;(W318),"var exceeded"," ")</f>
        <v> </v>
      </c>
      <c r="AG317" s="175" t="n">
        <v>36937</v>
      </c>
      <c r="AH317" s="176" t="s">
        <v>14</v>
      </c>
      <c r="AI317" s="177" t="n">
        <v>-70926188.7985861</v>
      </c>
      <c r="AJ317" s="177" t="n">
        <v>725051.609474185</v>
      </c>
    </row>
    <row r="318" customFormat="false" ht="12" hidden="false" customHeight="true" outlineLevel="0" collapsed="false">
      <c r="A318" s="187" t="n">
        <v>36962</v>
      </c>
      <c r="B318" s="178" t="n">
        <v>22841.4647685423</v>
      </c>
      <c r="C318" s="178" t="n">
        <v>-473.014700159969</v>
      </c>
      <c r="D318" s="178" t="n">
        <v>23314.4794687023</v>
      </c>
      <c r="F318" s="172" t="n">
        <f aca="false">D318-E318</f>
        <v>23314.4794687023</v>
      </c>
      <c r="H318" s="188"/>
      <c r="L318" s="175" t="n">
        <v>36962</v>
      </c>
      <c r="M318" s="176" t="s">
        <v>88</v>
      </c>
      <c r="N318" s="53" t="n">
        <v>-36580754.9953587</v>
      </c>
      <c r="O318" s="0" t="str">
        <f aca="false">IF((N318)&gt;(D320*1000),"var exceeded"," ")</f>
        <v> </v>
      </c>
      <c r="P318" s="0" t="str">
        <f aca="false">IF(($N318)&gt;(F319*1000),"var exceeded"," ")</f>
        <v> </v>
      </c>
      <c r="T318" s="175" t="n">
        <v>36984</v>
      </c>
      <c r="U318" s="176" t="s">
        <v>88</v>
      </c>
      <c r="V318" s="53" t="n">
        <v>-48254264.0710168</v>
      </c>
      <c r="W318" s="53" t="n">
        <v>20417974.5297725</v>
      </c>
      <c r="Y318" s="151" t="str">
        <f aca="false">IF((V318)&gt;(W319),"var exceeded"," ")</f>
        <v> </v>
      </c>
      <c r="AG318" s="175" t="n">
        <v>36938</v>
      </c>
      <c r="AH318" s="176" t="s">
        <v>14</v>
      </c>
      <c r="AI318" s="177" t="n">
        <v>-70146994.3793533</v>
      </c>
      <c r="AJ318" s="177" t="n">
        <v>26351383.1410217</v>
      </c>
    </row>
    <row r="319" customFormat="false" ht="12" hidden="false" customHeight="true" outlineLevel="0" collapsed="false">
      <c r="A319" s="187" t="n">
        <v>36963</v>
      </c>
      <c r="B319" s="178" t="n">
        <v>-16342.9284463937</v>
      </c>
      <c r="C319" s="178" t="n">
        <v>3373.94315042428</v>
      </c>
      <c r="D319" s="178" t="n">
        <v>-19716.871596818</v>
      </c>
      <c r="F319" s="172" t="n">
        <f aca="false">D319-E319</f>
        <v>-19716.871596818</v>
      </c>
      <c r="H319" s="188"/>
      <c r="L319" s="175" t="n">
        <v>36963</v>
      </c>
      <c r="M319" s="176" t="s">
        <v>88</v>
      </c>
      <c r="N319" s="53" t="n">
        <v>-37160030.9094135</v>
      </c>
      <c r="O319" s="0" t="str">
        <f aca="false">IF((N319)&gt;(D321*1000),"var exceeded"," ")</f>
        <v> </v>
      </c>
      <c r="P319" s="0" t="str">
        <f aca="false">IF(($N319)&gt;(F320*1000),"var exceeded"," ")</f>
        <v> </v>
      </c>
      <c r="T319" s="175" t="n">
        <v>36985</v>
      </c>
      <c r="U319" s="176" t="s">
        <v>88</v>
      </c>
      <c r="V319" s="53" t="n">
        <v>-51766003.518733</v>
      </c>
      <c r="W319" s="53" t="n">
        <v>97036424.4644671</v>
      </c>
      <c r="Y319" s="151" t="str">
        <f aca="false">IF((V319)&gt;(W320),"var exceeded"," ")</f>
        <v>var exceeded</v>
      </c>
      <c r="AG319" s="175" t="n">
        <v>36941</v>
      </c>
      <c r="AH319" s="176" t="s">
        <v>14</v>
      </c>
      <c r="AI319" s="177" t="n">
        <v>0</v>
      </c>
      <c r="AJ319" s="177" t="n">
        <v>719541.246700001</v>
      </c>
    </row>
    <row r="320" customFormat="false" ht="12" hidden="false" customHeight="true" outlineLevel="0" collapsed="false">
      <c r="A320" s="187" t="n">
        <v>36964</v>
      </c>
      <c r="B320" s="178" t="n">
        <v>-9608.25654151747</v>
      </c>
      <c r="C320" s="178" t="n">
        <v>3699.51936639055</v>
      </c>
      <c r="D320" s="178" t="n">
        <v>-13307.775907908</v>
      </c>
      <c r="F320" s="172" t="n">
        <f aca="false">D320-E320</f>
        <v>-13307.775907908</v>
      </c>
      <c r="H320" s="188"/>
      <c r="L320" s="175" t="n">
        <v>36964</v>
      </c>
      <c r="M320" s="176" t="s">
        <v>88</v>
      </c>
      <c r="N320" s="53" t="n">
        <v>-37968367.3420706</v>
      </c>
      <c r="O320" s="0" t="str">
        <f aca="false">IF((N320)&gt;(D322*1000),"var exceeded"," ")</f>
        <v> </v>
      </c>
      <c r="P320" s="0" t="str">
        <f aca="false">IF(($N320)&gt;(F321*1000),"var exceeded"," ")</f>
        <v> </v>
      </c>
      <c r="T320" s="175" t="n">
        <v>36986</v>
      </c>
      <c r="U320" s="176" t="s">
        <v>88</v>
      </c>
      <c r="V320" s="53" t="n">
        <v>-48137603.4353644</v>
      </c>
      <c r="W320" s="53" t="n">
        <v>-64507550.0449229</v>
      </c>
      <c r="Y320" s="151" t="str">
        <f aca="false">IF((V320)&gt;(W321),"var exceeded"," ")</f>
        <v> </v>
      </c>
      <c r="AG320" s="175" t="n">
        <v>36942</v>
      </c>
      <c r="AH320" s="176" t="s">
        <v>14</v>
      </c>
      <c r="AI320" s="177" t="n">
        <v>-60360814.0980113</v>
      </c>
      <c r="AJ320" s="177" t="n">
        <v>-34800260.5516879</v>
      </c>
    </row>
    <row r="321" customFormat="false" ht="12" hidden="false" customHeight="true" outlineLevel="0" collapsed="false">
      <c r="A321" s="187" t="n">
        <v>36965</v>
      </c>
      <c r="B321" s="178" t="n">
        <v>9466.29748550626</v>
      </c>
      <c r="C321" s="178" t="n">
        <v>4381.99915357616</v>
      </c>
      <c r="D321" s="178" t="n">
        <v>5084.2983319301</v>
      </c>
      <c r="F321" s="172" t="n">
        <f aca="false">D321-E321</f>
        <v>5084.2983319301</v>
      </c>
      <c r="H321" s="188"/>
      <c r="L321" s="175" t="n">
        <v>36965</v>
      </c>
      <c r="M321" s="176" t="s">
        <v>88</v>
      </c>
      <c r="N321" s="53" t="n">
        <v>-33910985.8796536</v>
      </c>
      <c r="O321" s="0" t="str">
        <f aca="false">IF((N321)&gt;(D323*1000),"var exceeded"," ")</f>
        <v> </v>
      </c>
      <c r="P321" s="0" t="str">
        <f aca="false">IF(($N321)&gt;(F322*1000),"var exceeded"," ")</f>
        <v> </v>
      </c>
      <c r="T321" s="175" t="n">
        <v>36987</v>
      </c>
      <c r="U321" s="176" t="s">
        <v>88</v>
      </c>
      <c r="V321" s="53" t="n">
        <v>-47101219.5904146</v>
      </c>
      <c r="W321" s="53" t="n">
        <v>-46180901.5007779</v>
      </c>
      <c r="Y321" s="151" t="str">
        <f aca="false">IF((V321)&gt;(W322),"var exceeded"," ")</f>
        <v>var exceeded</v>
      </c>
      <c r="AG321" s="175" t="n">
        <v>36943</v>
      </c>
      <c r="AH321" s="176" t="s">
        <v>14</v>
      </c>
      <c r="AI321" s="177" t="n">
        <v>-40684830.3790367</v>
      </c>
      <c r="AJ321" s="177" t="n">
        <v>4295534.49683343</v>
      </c>
    </row>
    <row r="322" customFormat="false" ht="12" hidden="false" customHeight="true" outlineLevel="0" collapsed="false">
      <c r="A322" s="187" t="n">
        <v>36966</v>
      </c>
      <c r="B322" s="178" t="n">
        <v>10838.7048230424</v>
      </c>
      <c r="C322" s="178" t="n">
        <v>2076.08306508623</v>
      </c>
      <c r="D322" s="178" t="n">
        <v>8762.62175795619</v>
      </c>
      <c r="F322" s="172" t="n">
        <f aca="false">D322-E322</f>
        <v>8762.62175795619</v>
      </c>
      <c r="H322" s="188"/>
      <c r="L322" s="175" t="n">
        <v>36966</v>
      </c>
      <c r="M322" s="176" t="s">
        <v>88</v>
      </c>
      <c r="N322" s="53" t="n">
        <v>-29028635.6445451</v>
      </c>
      <c r="O322" s="0" t="str">
        <f aca="false">IF((N322)&gt;(D324*1000),"var exceeded"," ")</f>
        <v> </v>
      </c>
      <c r="P322" s="0" t="str">
        <f aca="false">IF(($N322)&gt;(F323*1000),"var exceeded"," ")</f>
        <v> </v>
      </c>
      <c r="T322" s="175" t="n">
        <v>36990</v>
      </c>
      <c r="U322" s="176" t="s">
        <v>88</v>
      </c>
      <c r="V322" s="53" t="n">
        <v>-37561237.0646537</v>
      </c>
      <c r="W322" s="53" t="n">
        <v>-199707131.141404</v>
      </c>
      <c r="Y322" s="151" t="str">
        <f aca="false">IF((V322)&gt;(W323),"var exceeded"," ")</f>
        <v> </v>
      </c>
      <c r="AG322" s="175" t="n">
        <v>36944</v>
      </c>
      <c r="AH322" s="176" t="s">
        <v>14</v>
      </c>
      <c r="AI322" s="177" t="n">
        <v>-38933310.2989443</v>
      </c>
      <c r="AJ322" s="177" t="n">
        <v>-58356715.0881707</v>
      </c>
    </row>
    <row r="323" customFormat="false" ht="12" hidden="false" customHeight="true" outlineLevel="0" collapsed="false">
      <c r="A323" s="187" t="n">
        <v>36969</v>
      </c>
      <c r="B323" s="178" t="n">
        <v>38453.7762134532</v>
      </c>
      <c r="C323" s="178" t="n">
        <v>4927.33396317658</v>
      </c>
      <c r="D323" s="178" t="n">
        <v>33526.4422502766</v>
      </c>
      <c r="F323" s="172" t="n">
        <f aca="false">D323-E323</f>
        <v>33526.4422502766</v>
      </c>
      <c r="H323" s="188"/>
      <c r="L323" s="175" t="n">
        <v>36969</v>
      </c>
      <c r="M323" s="176" t="s">
        <v>88</v>
      </c>
      <c r="N323" s="53" t="n">
        <v>-25425736.3823769</v>
      </c>
      <c r="O323" s="0" t="str">
        <f aca="false">IF((N323)&gt;(D325*1000),"var exceeded"," ")</f>
        <v> </v>
      </c>
      <c r="P323" s="0" t="str">
        <f aca="false">IF(($N323)&gt;(F324*1000),"var exceeded"," ")</f>
        <v> </v>
      </c>
      <c r="T323" s="175" t="n">
        <v>36991</v>
      </c>
      <c r="U323" s="176" t="s">
        <v>88</v>
      </c>
      <c r="V323" s="53" t="n">
        <v>-33511548.350508</v>
      </c>
      <c r="W323" s="53" t="n">
        <v>81676182.2251631</v>
      </c>
      <c r="Y323" s="151" t="str">
        <f aca="false">IF((V323)&gt;(W324),"var exceeded"," ")</f>
        <v>var exceeded</v>
      </c>
      <c r="AG323" s="175" t="n">
        <v>36945</v>
      </c>
      <c r="AH323" s="176" t="s">
        <v>14</v>
      </c>
      <c r="AI323" s="177" t="n">
        <v>-37124600.3806859</v>
      </c>
      <c r="AJ323" s="177" t="n">
        <v>-12372469.4723316</v>
      </c>
    </row>
    <row r="324" customFormat="false" ht="12" hidden="false" customHeight="true" outlineLevel="0" collapsed="false">
      <c r="A324" s="187" t="n">
        <v>36970</v>
      </c>
      <c r="B324" s="178" t="n">
        <v>44502.6482337492</v>
      </c>
      <c r="C324" s="178" t="n">
        <v>-3874.81096170304</v>
      </c>
      <c r="D324" s="178" t="n">
        <v>48377.4591954523</v>
      </c>
      <c r="F324" s="172" t="n">
        <f aca="false">D324-E324</f>
        <v>48377.4591954523</v>
      </c>
      <c r="H324" s="188"/>
      <c r="L324" s="175" t="n">
        <v>36970</v>
      </c>
      <c r="M324" s="176" t="s">
        <v>88</v>
      </c>
      <c r="N324" s="53" t="n">
        <v>-14345833.0510057</v>
      </c>
      <c r="O324" s="0" t="str">
        <f aca="false">IF((N324)&gt;(D326*1000),"var exceeded"," ")</f>
        <v>var exceeded</v>
      </c>
      <c r="P324" s="0" t="str">
        <f aca="false">IF(($N324)&gt;(F325*1000),"var exceeded"," ")</f>
        <v> </v>
      </c>
      <c r="T324" s="175" t="n">
        <v>36992</v>
      </c>
      <c r="U324" s="176" t="s">
        <v>88</v>
      </c>
      <c r="V324" s="53" t="n">
        <v>-30205155.6304704</v>
      </c>
      <c r="W324" s="53" t="n">
        <v>-67957108.7219541</v>
      </c>
      <c r="Y324" s="151" t="str">
        <f aca="false">IF((V324)&gt;(W325),"var exceeded"," ")</f>
        <v>var exceeded</v>
      </c>
      <c r="AG324" s="175" t="n">
        <v>36948</v>
      </c>
      <c r="AH324" s="176" t="s">
        <v>14</v>
      </c>
      <c r="AI324" s="177" t="n">
        <v>-41310678.4820447</v>
      </c>
      <c r="AJ324" s="177" t="n">
        <v>-31886925.8868211</v>
      </c>
    </row>
    <row r="325" customFormat="false" ht="12" hidden="false" customHeight="true" outlineLevel="0" collapsed="false">
      <c r="A325" s="187" t="n">
        <v>36971</v>
      </c>
      <c r="B325" s="178" t="n">
        <v>12843.71805657</v>
      </c>
      <c r="C325" s="178" t="n">
        <v>9806.4183139825</v>
      </c>
      <c r="D325" s="178" t="n">
        <v>3037.2997425875</v>
      </c>
      <c r="E325" s="154" t="n">
        <v>-40000</v>
      </c>
      <c r="F325" s="172" t="n">
        <f aca="false">D325-E325</f>
        <v>43037.2997425875</v>
      </c>
      <c r="H325" s="188"/>
      <c r="L325" s="175" t="n">
        <v>36971</v>
      </c>
      <c r="M325" s="176" t="s">
        <v>88</v>
      </c>
      <c r="N325" s="53" t="n">
        <v>-21302018.2813578</v>
      </c>
      <c r="O325" s="0" t="str">
        <f aca="false">IF((N325)&gt;(D327*1000),"var exceeded"," ")</f>
        <v> </v>
      </c>
      <c r="P325" s="0" t="str">
        <f aca="false">IF(($N325)&gt;(F326*1000),"var exceeded"," ")</f>
        <v> </v>
      </c>
      <c r="T325" s="175" t="n">
        <v>36993</v>
      </c>
      <c r="U325" s="176" t="s">
        <v>88</v>
      </c>
      <c r="V325" s="53" t="n">
        <v>-28031421.7917169</v>
      </c>
      <c r="W325" s="53" t="n">
        <v>-49195859.594426</v>
      </c>
      <c r="Y325" s="151" t="str">
        <f aca="false">IF((V325)&gt;(W326),"var exceeded"," ")</f>
        <v> </v>
      </c>
      <c r="AG325" s="175" t="n">
        <v>36949</v>
      </c>
      <c r="AH325" s="176" t="s">
        <v>14</v>
      </c>
      <c r="AI325" s="177" t="n">
        <v>-48398790.8525649</v>
      </c>
      <c r="AJ325" s="177" t="n">
        <v>4380694.64620243</v>
      </c>
    </row>
    <row r="326" customFormat="false" ht="12" hidden="false" customHeight="true" outlineLevel="0" collapsed="false">
      <c r="A326" s="187" t="n">
        <v>36972</v>
      </c>
      <c r="B326" s="178" t="n">
        <v>-9809.02170293211</v>
      </c>
      <c r="C326" s="178" t="n">
        <v>4547.90569514507</v>
      </c>
      <c r="D326" s="178" t="n">
        <v>-14356.9273980772</v>
      </c>
      <c r="F326" s="172" t="n">
        <f aca="false">D326-E326</f>
        <v>-14356.9273980772</v>
      </c>
      <c r="H326" s="188"/>
      <c r="L326" s="175" t="n">
        <v>36972</v>
      </c>
      <c r="M326" s="176" t="s">
        <v>88</v>
      </c>
      <c r="N326" s="53" t="n">
        <v>-25268857.7916341</v>
      </c>
      <c r="O326" s="0" t="str">
        <f aca="false">IF((N326)&gt;(D328*1000),"var exceeded"," ")</f>
        <v> </v>
      </c>
      <c r="P326" s="0" t="str">
        <f aca="false">IF(($N326)&gt;(F327*1000),"var exceeded"," ")</f>
        <v> </v>
      </c>
      <c r="T326" s="175" t="n">
        <v>36997</v>
      </c>
      <c r="U326" s="176" t="s">
        <v>88</v>
      </c>
      <c r="V326" s="53" t="n">
        <v>-34792013.9869029</v>
      </c>
      <c r="W326" s="53" t="n">
        <v>-8442551.0861787</v>
      </c>
      <c r="Y326" s="151" t="str">
        <f aca="false">IF((V326)&gt;(W327),"var exceeded"," ")</f>
        <v> </v>
      </c>
      <c r="AG326" s="175" t="n">
        <v>36950</v>
      </c>
      <c r="AH326" s="176" t="s">
        <v>14</v>
      </c>
      <c r="AI326" s="177" t="n">
        <v>-62618749.4779746</v>
      </c>
      <c r="AJ326" s="177" t="n">
        <v>-41922309.3769964</v>
      </c>
    </row>
    <row r="327" customFormat="false" ht="12" hidden="false" customHeight="true" outlineLevel="0" collapsed="false">
      <c r="A327" s="187" t="n">
        <v>36973</v>
      </c>
      <c r="B327" s="178" t="n">
        <v>15122.2403753825</v>
      </c>
      <c r="C327" s="178" t="n">
        <v>3380.76439668217</v>
      </c>
      <c r="D327" s="178" t="n">
        <v>11741.4759787003</v>
      </c>
      <c r="F327" s="172" t="n">
        <f aca="false">D327-E327</f>
        <v>11741.4759787003</v>
      </c>
      <c r="H327" s="188"/>
      <c r="L327" s="175" t="n">
        <v>36973</v>
      </c>
      <c r="M327" s="176" t="s">
        <v>88</v>
      </c>
      <c r="N327" s="53" t="n">
        <v>-24982929.6299524</v>
      </c>
      <c r="O327" s="0" t="str">
        <f aca="false">IF((N327)&gt;(D329*1000),"var exceeded"," ")</f>
        <v>var exceeded</v>
      </c>
      <c r="P327" s="0" t="str">
        <f aca="false">IF(($N327)&gt;(F328*1000),"var exceeded"," ")</f>
        <v> </v>
      </c>
      <c r="T327" s="175" t="n">
        <v>36998</v>
      </c>
      <c r="U327" s="176" t="s">
        <v>88</v>
      </c>
      <c r="V327" s="53" t="n">
        <v>-38104283.0450782</v>
      </c>
      <c r="W327" s="53" t="n">
        <v>3401422.90598707</v>
      </c>
      <c r="Y327" s="151" t="str">
        <f aca="false">IF((V327)&gt;(W328),"var exceeded"," ")</f>
        <v> </v>
      </c>
      <c r="AG327" s="175" t="n">
        <v>36951</v>
      </c>
      <c r="AH327" s="176" t="s">
        <v>14</v>
      </c>
      <c r="AI327" s="177" t="n">
        <v>-57671916.7217207</v>
      </c>
      <c r="AJ327" s="177" t="n">
        <v>5751694.07688246</v>
      </c>
    </row>
    <row r="328" customFormat="false" ht="12" hidden="false" customHeight="true" outlineLevel="0" collapsed="false">
      <c r="A328" s="187" t="n">
        <v>36976</v>
      </c>
      <c r="B328" s="178" t="n">
        <v>20334.5951875248</v>
      </c>
      <c r="C328" s="178" t="n">
        <v>5222.28604314421</v>
      </c>
      <c r="D328" s="178" t="n">
        <v>15112.3091443806</v>
      </c>
      <c r="F328" s="172" t="n">
        <f aca="false">D328-E328</f>
        <v>15112.3091443806</v>
      </c>
      <c r="H328" s="188"/>
      <c r="L328" s="175" t="n">
        <v>36976</v>
      </c>
      <c r="M328" s="176" t="s">
        <v>88</v>
      </c>
      <c r="N328" s="53" t="n">
        <v>-33865915.9435188</v>
      </c>
      <c r="O328" s="0" t="str">
        <f aca="false">IF((N328)&gt;(D330*1000),"var exceeded"," ")</f>
        <v> </v>
      </c>
      <c r="P328" s="0" t="str">
        <f aca="false">IF(($N328)&gt;(F329*1000),"var exceeded"," ")</f>
        <v>var exceeded</v>
      </c>
      <c r="T328" s="175" t="n">
        <v>36999</v>
      </c>
      <c r="U328" s="176" t="s">
        <v>88</v>
      </c>
      <c r="V328" s="53" t="n">
        <v>-48271897.7504561</v>
      </c>
      <c r="W328" s="53" t="n">
        <v>488537.694164192</v>
      </c>
      <c r="Y328" s="151" t="str">
        <f aca="false">IF((V328)&gt;(W329),"var exceeded"," ")</f>
        <v> </v>
      </c>
      <c r="AG328" s="175" t="n">
        <v>36952</v>
      </c>
      <c r="AH328" s="176" t="s">
        <v>14</v>
      </c>
      <c r="AI328" s="177" t="n">
        <v>-56030783.9055226</v>
      </c>
      <c r="AJ328" s="177" t="n">
        <v>14836452.9406731</v>
      </c>
    </row>
    <row r="329" customFormat="false" ht="12" hidden="false" customHeight="true" outlineLevel="0" collapsed="false">
      <c r="A329" s="187" t="n">
        <v>36977</v>
      </c>
      <c r="B329" s="178" t="n">
        <v>-26999.5004096274</v>
      </c>
      <c r="C329" s="178" t="n">
        <v>11499.6827217807</v>
      </c>
      <c r="D329" s="178" t="n">
        <v>-38499.183131408</v>
      </c>
      <c r="F329" s="172" t="n">
        <f aca="false">D329-E329</f>
        <v>-38499.183131408</v>
      </c>
      <c r="H329" s="188"/>
      <c r="L329" s="175" t="n">
        <v>36977</v>
      </c>
      <c r="M329" s="176" t="s">
        <v>88</v>
      </c>
      <c r="N329" s="53" t="n">
        <v>-33265810.7377567</v>
      </c>
      <c r="O329" s="0" t="str">
        <f aca="false">IF((N329)&gt;(D331*1000),"var exceeded"," ")</f>
        <v> </v>
      </c>
      <c r="P329" s="0" t="str">
        <f aca="false">IF(($N329)&gt;(F330*1000),"var exceeded"," ")</f>
        <v> </v>
      </c>
      <c r="T329" s="175" t="n">
        <v>37000</v>
      </c>
      <c r="U329" s="176" t="s">
        <v>88</v>
      </c>
      <c r="V329" s="53" t="n">
        <v>-53145867.1738184</v>
      </c>
      <c r="W329" s="53" t="n">
        <v>-5085823.70637959</v>
      </c>
      <c r="Y329" s="151" t="str">
        <f aca="false">IF((V329)&gt;(W330),"var exceeded"," ")</f>
        <v> </v>
      </c>
      <c r="AG329" s="175" t="n">
        <v>36955</v>
      </c>
      <c r="AH329" s="176" t="s">
        <v>14</v>
      </c>
      <c r="AI329" s="177" t="n">
        <v>-57126287.6217638</v>
      </c>
      <c r="AJ329" s="177" t="n">
        <v>60608649.8826759</v>
      </c>
    </row>
    <row r="330" customFormat="false" ht="12" hidden="false" customHeight="true" outlineLevel="0" collapsed="false">
      <c r="A330" s="187" t="n">
        <v>36978</v>
      </c>
      <c r="B330" s="178" t="n">
        <v>66975.5981957527</v>
      </c>
      <c r="C330" s="178" t="n">
        <v>-5436.13921081052</v>
      </c>
      <c r="D330" s="178" t="n">
        <v>72411.7374065632</v>
      </c>
      <c r="F330" s="172" t="n">
        <f aca="false">D330-E330</f>
        <v>72411.7374065632</v>
      </c>
      <c r="H330" s="188"/>
      <c r="L330" s="175" t="n">
        <v>36978</v>
      </c>
      <c r="M330" s="176" t="s">
        <v>88</v>
      </c>
      <c r="N330" s="53" t="n">
        <v>-24076564.5577977</v>
      </c>
      <c r="O330" s="0" t="str">
        <f aca="false">IF((N330)&gt;(D332*1000),"var exceeded"," ")</f>
        <v> </v>
      </c>
      <c r="P330" s="0" t="str">
        <f aca="false">IF(($N330)&gt;(F331*1000),"var exceeded"," ")</f>
        <v> </v>
      </c>
      <c r="T330" s="175" t="n">
        <v>37001</v>
      </c>
      <c r="U330" s="176" t="s">
        <v>88</v>
      </c>
      <c r="V330" s="53" t="n">
        <v>-102653558.631427</v>
      </c>
      <c r="W330" s="53" t="n">
        <v>-49449985.2898199</v>
      </c>
      <c r="Y330" s="151" t="str">
        <f aca="false">IF((V330)&gt;(W331),"var exceeded"," ")</f>
        <v> </v>
      </c>
      <c r="AG330" s="175" t="n">
        <v>36956</v>
      </c>
      <c r="AH330" s="176" t="s">
        <v>14</v>
      </c>
      <c r="AI330" s="177" t="n">
        <v>-54711825.8137082</v>
      </c>
      <c r="AJ330" s="177" t="n">
        <v>-14301902.3185054</v>
      </c>
    </row>
    <row r="331" customFormat="false" ht="12" hidden="false" customHeight="true" outlineLevel="0" collapsed="false">
      <c r="A331" s="187" t="n">
        <v>36979</v>
      </c>
      <c r="B331" s="178" t="n">
        <v>33227.2487550903</v>
      </c>
      <c r="C331" s="178" t="n">
        <v>2106.18398577232</v>
      </c>
      <c r="D331" s="178" t="n">
        <v>31121.064769318</v>
      </c>
      <c r="F331" s="172" t="n">
        <f aca="false">D331-E331</f>
        <v>31121.064769318</v>
      </c>
      <c r="H331" s="188"/>
      <c r="L331" s="175" t="n">
        <v>36979</v>
      </c>
      <c r="M331" s="176" t="s">
        <v>88</v>
      </c>
      <c r="N331" s="53" t="n">
        <v>-31731762.936268</v>
      </c>
      <c r="O331" s="0" t="str">
        <f aca="false">IF((N331)&gt;(D333*1000),"var exceeded"," ")</f>
        <v> </v>
      </c>
      <c r="P331" s="0" t="str">
        <f aca="false">IF(($N331)&gt;(F332*1000),"var exceeded"," ")</f>
        <v> </v>
      </c>
      <c r="T331" s="175" t="n">
        <v>37004</v>
      </c>
      <c r="U331" s="176" t="s">
        <v>88</v>
      </c>
      <c r="V331" s="53" t="n">
        <v>-100793121.938088</v>
      </c>
      <c r="W331" s="53" t="n">
        <v>3878033.58055378</v>
      </c>
      <c r="Y331" s="151" t="str">
        <f aca="false">IF((V331)&gt;(W332),"var exceeded"," ")</f>
        <v> </v>
      </c>
      <c r="AG331" s="175" t="n">
        <v>36957</v>
      </c>
      <c r="AH331" s="176" t="s">
        <v>14</v>
      </c>
      <c r="AI331" s="177" t="n">
        <v>-55048008.2261269</v>
      </c>
      <c r="AJ331" s="177" t="n">
        <v>-4839820.71143613</v>
      </c>
    </row>
    <row r="332" customFormat="false" ht="12" hidden="false" customHeight="true" outlineLevel="0" collapsed="false">
      <c r="A332" s="187" t="n">
        <v>36980</v>
      </c>
      <c r="B332" s="178" t="n">
        <v>40564.2303802029</v>
      </c>
      <c r="C332" s="178" t="n">
        <v>6287.6777594077</v>
      </c>
      <c r="D332" s="178" t="n">
        <v>34276.5526207952</v>
      </c>
      <c r="E332" s="154" t="n">
        <v>1900</v>
      </c>
      <c r="F332" s="172" t="n">
        <f aca="false">D332-E332</f>
        <v>32376.5526207952</v>
      </c>
      <c r="H332" s="188"/>
      <c r="L332" s="175" t="n">
        <v>36980</v>
      </c>
      <c r="M332" s="176" t="s">
        <v>88</v>
      </c>
      <c r="N332" s="53" t="n">
        <v>-39869450.3796453</v>
      </c>
      <c r="O332" s="0" t="str">
        <f aca="false">IF((N332)&gt;(D334*1000),"var exceeded"," ")</f>
        <v> </v>
      </c>
      <c r="P332" s="0" t="str">
        <f aca="false">IF(($N332)&gt;(F333*1000),"var exceeded"," ")</f>
        <v> </v>
      </c>
      <c r="T332" s="175" t="n">
        <v>37005</v>
      </c>
      <c r="U332" s="176" t="s">
        <v>88</v>
      </c>
      <c r="V332" s="53" t="n">
        <v>-101383017.679969</v>
      </c>
      <c r="W332" s="53" t="n">
        <v>-8694858.32267692</v>
      </c>
      <c r="Y332" s="151" t="str">
        <f aca="false">IF((V332)&gt;(W333),"var exceeded"," ")</f>
        <v>var exceeded</v>
      </c>
      <c r="AG332" s="175" t="n">
        <v>36958</v>
      </c>
      <c r="AH332" s="176" t="s">
        <v>14</v>
      </c>
      <c r="AI332" s="177" t="n">
        <v>-44174393.117298</v>
      </c>
      <c r="AJ332" s="177" t="n">
        <v>-25471292.5996921</v>
      </c>
    </row>
    <row r="333" customFormat="false" ht="12" hidden="false" customHeight="true" outlineLevel="0" collapsed="false">
      <c r="A333" s="187" t="n">
        <v>36983</v>
      </c>
      <c r="B333" s="178" t="n">
        <v>68138.3604095219</v>
      </c>
      <c r="C333" s="178" t="n">
        <v>4423.1837302181</v>
      </c>
      <c r="D333" s="178" t="n">
        <v>63715.1766793038</v>
      </c>
      <c r="F333" s="172" t="n">
        <f aca="false">D333-E333</f>
        <v>63715.1766793038</v>
      </c>
      <c r="H333" s="188"/>
      <c r="L333" s="175" t="n">
        <v>36983</v>
      </c>
      <c r="M333" s="176" t="s">
        <v>88</v>
      </c>
      <c r="N333" s="53" t="n">
        <v>-46538045.2391804</v>
      </c>
      <c r="O333" s="0" t="str">
        <f aca="false">IF((N333)&gt;(D335*1000),"var exceeded"," ")</f>
        <v> </v>
      </c>
      <c r="P333" s="0" t="str">
        <f aca="false">IF(($N333)&gt;(F334*1000),"var exceeded"," ")</f>
        <v> </v>
      </c>
      <c r="T333" s="175" t="n">
        <v>37006</v>
      </c>
      <c r="U333" s="176" t="s">
        <v>88</v>
      </c>
      <c r="V333" s="53" t="n">
        <v>-90534176.5367557</v>
      </c>
      <c r="W333" s="53" t="n">
        <v>-143783395.368595</v>
      </c>
      <c r="Y333" s="151" t="str">
        <f aca="false">IF((V333)&gt;(W334),"var exceeded"," ")</f>
        <v> </v>
      </c>
      <c r="AG333" s="175" t="n">
        <v>36959</v>
      </c>
      <c r="AH333" s="176" t="s">
        <v>14</v>
      </c>
      <c r="AI333" s="177" t="n">
        <v>-46175321.1820465</v>
      </c>
      <c r="AJ333" s="177" t="n">
        <v>26337669.5884391</v>
      </c>
    </row>
    <row r="334" customFormat="false" ht="12" hidden="false" customHeight="true" outlineLevel="0" collapsed="false">
      <c r="A334" s="187" t="n">
        <v>36984</v>
      </c>
      <c r="B334" s="178" t="n">
        <v>59472.1552275354</v>
      </c>
      <c r="C334" s="178" t="n">
        <v>7709.10157580656</v>
      </c>
      <c r="D334" s="178" t="n">
        <v>51763.0536517288</v>
      </c>
      <c r="F334" s="172" t="n">
        <f aca="false">D334-E334</f>
        <v>51763.0536517288</v>
      </c>
      <c r="H334" s="188"/>
      <c r="L334" s="175" t="n">
        <v>36984</v>
      </c>
      <c r="M334" s="176" t="s">
        <v>88</v>
      </c>
      <c r="N334" s="53" t="n">
        <v>-48254264.0710168</v>
      </c>
      <c r="O334" s="0" t="str">
        <f aca="false">IF((N334)&gt;(D336*1000),"var exceeded"," ")</f>
        <v>var exceeded</v>
      </c>
      <c r="P334" s="0" t="str">
        <f aca="false">IF(($N334)&gt;(F335*1000),"var exceeded"," ")</f>
        <v> </v>
      </c>
      <c r="T334" s="175" t="n">
        <v>37007</v>
      </c>
      <c r="U334" s="176" t="s">
        <v>88</v>
      </c>
      <c r="V334" s="53" t="n">
        <v>-77009614.3618939</v>
      </c>
      <c r="W334" s="53" t="n">
        <v>32444821.6739248</v>
      </c>
      <c r="Y334" s="151" t="str">
        <f aca="false">IF((V334)&gt;(W335),"var exceeded"," ")</f>
        <v> </v>
      </c>
      <c r="AG334" s="175" t="n">
        <v>36962</v>
      </c>
      <c r="AH334" s="176" t="s">
        <v>14</v>
      </c>
      <c r="AI334" s="177" t="n">
        <v>-44756791.9825293</v>
      </c>
      <c r="AJ334" s="177" t="n">
        <v>3561563.82142918</v>
      </c>
    </row>
    <row r="335" customFormat="false" ht="12" hidden="false" customHeight="true" outlineLevel="0" collapsed="false">
      <c r="A335" s="187" t="n">
        <v>36985</v>
      </c>
      <c r="B335" s="178" t="n">
        <v>74211.9204456217</v>
      </c>
      <c r="C335" s="178" t="n">
        <v>12981.1680747092</v>
      </c>
      <c r="D335" s="178" t="n">
        <v>61230.7523709125</v>
      </c>
      <c r="F335" s="172" t="n">
        <f aca="false">D335-E335</f>
        <v>61230.7523709125</v>
      </c>
      <c r="H335" s="188"/>
      <c r="L335" s="175" t="n">
        <v>36985</v>
      </c>
      <c r="M335" s="176" t="s">
        <v>88</v>
      </c>
      <c r="N335" s="53" t="n">
        <v>-51766003.518733</v>
      </c>
      <c r="O335" s="0" t="str">
        <f aca="false">IF((N335)&gt;(D337*1000),"var exceeded"," ")</f>
        <v>var exceeded</v>
      </c>
      <c r="P335" s="0" t="str">
        <f aca="false">IF(($N335)&gt;(F336*1000),"var exceeded"," ")</f>
        <v> </v>
      </c>
      <c r="T335" s="175" t="n">
        <v>37008</v>
      </c>
      <c r="U335" s="176" t="s">
        <v>88</v>
      </c>
      <c r="V335" s="53" t="n">
        <v>-76528769.1108746</v>
      </c>
      <c r="W335" s="53" t="n">
        <v>64157548.6468689</v>
      </c>
      <c r="Y335" s="151" t="str">
        <f aca="false">IF((V335)&gt;(W336),"var exceeded"," ")</f>
        <v> </v>
      </c>
      <c r="AG335" s="175" t="n">
        <v>36963</v>
      </c>
      <c r="AH335" s="176" t="s">
        <v>14</v>
      </c>
      <c r="AI335" s="177" t="n">
        <v>-45383244.8386113</v>
      </c>
      <c r="AJ335" s="177" t="n">
        <v>-31508519.1079982</v>
      </c>
    </row>
    <row r="336" customFormat="false" ht="12" hidden="false" customHeight="true" outlineLevel="0" collapsed="false">
      <c r="A336" s="187" t="n">
        <v>36986</v>
      </c>
      <c r="B336" s="178" t="n">
        <v>-42906.768087487</v>
      </c>
      <c r="C336" s="178" t="n">
        <v>5837.74062099971</v>
      </c>
      <c r="D336" s="178" t="n">
        <v>-48744.5087084867</v>
      </c>
      <c r="F336" s="172" t="n">
        <f aca="false">D336-E336</f>
        <v>-48744.5087084867</v>
      </c>
      <c r="H336" s="188"/>
      <c r="L336" s="175" t="n">
        <v>36986</v>
      </c>
      <c r="M336" s="176" t="s">
        <v>88</v>
      </c>
      <c r="N336" s="53" t="n">
        <v>-48137603.4353644</v>
      </c>
      <c r="O336" s="0" t="str">
        <f aca="false">IF((N336)&gt;(D338*1000),"var exceeded"," ")</f>
        <v>var exceeded</v>
      </c>
      <c r="P336" s="0" t="str">
        <f aca="false">IF(($N336)&gt;(F337*1000),"var exceeded"," ")</f>
        <v>var exceeded</v>
      </c>
      <c r="T336" s="175" t="n">
        <v>37011</v>
      </c>
      <c r="U336" s="176" t="s">
        <v>88</v>
      </c>
      <c r="V336" s="53" t="n">
        <v>-78911112.2175636</v>
      </c>
      <c r="W336" s="53" t="n">
        <v>-21319663.2192858</v>
      </c>
      <c r="Y336" s="151" t="str">
        <f aca="false">IF((V336)&gt;(W337),"var exceeded"," ")</f>
        <v> </v>
      </c>
      <c r="AG336" s="175" t="n">
        <v>36964</v>
      </c>
      <c r="AH336" s="176" t="s">
        <v>14</v>
      </c>
      <c r="AI336" s="177" t="n">
        <v>-44921178.2105367</v>
      </c>
      <c r="AJ336" s="177" t="n">
        <v>-15503322.9484076</v>
      </c>
    </row>
    <row r="337" customFormat="false" ht="12" hidden="false" customHeight="true" outlineLevel="0" collapsed="false">
      <c r="A337" s="187" t="n">
        <v>36987</v>
      </c>
      <c r="B337" s="178" t="n">
        <v>-39439.8706199254</v>
      </c>
      <c r="C337" s="178" t="n">
        <v>12380.0015532009</v>
      </c>
      <c r="D337" s="178" t="n">
        <v>-51819.8721731263</v>
      </c>
      <c r="F337" s="172" t="n">
        <f aca="false">D337-E337</f>
        <v>-51819.8721731263</v>
      </c>
      <c r="H337" s="188"/>
      <c r="L337" s="175" t="n">
        <v>36987</v>
      </c>
      <c r="M337" s="176" t="s">
        <v>88</v>
      </c>
      <c r="N337" s="53" t="n">
        <v>-47101219.5904146</v>
      </c>
      <c r="O337" s="0" t="str">
        <f aca="false">IF((N337)&gt;(D339*1000),"var exceeded"," ")</f>
        <v> </v>
      </c>
      <c r="P337" s="0" t="str">
        <f aca="false">IF(($N337)&gt;(F338*1000),"var exceeded"," ")</f>
        <v>var exceeded</v>
      </c>
      <c r="T337" s="175" t="n">
        <v>37012</v>
      </c>
      <c r="U337" s="176" t="s">
        <v>88</v>
      </c>
      <c r="V337" s="53" t="n">
        <v>-79197288.1074056</v>
      </c>
      <c r="W337" s="53" t="n">
        <v>-27168644.2168917</v>
      </c>
      <c r="Y337" s="151" t="str">
        <f aca="false">IF((V337)&gt;(W338),"var exceeded"," ")</f>
        <v> </v>
      </c>
      <c r="AG337" s="175" t="n">
        <v>36965</v>
      </c>
      <c r="AH337" s="176" t="s">
        <v>14</v>
      </c>
      <c r="AI337" s="177" t="n">
        <v>-48971844.1707913</v>
      </c>
      <c r="AJ337" s="177" t="n">
        <v>1872691.81774005</v>
      </c>
    </row>
    <row r="338" customFormat="false" ht="12" hidden="false" customHeight="true" outlineLevel="0" collapsed="false">
      <c r="A338" s="187" t="n">
        <v>36990</v>
      </c>
      <c r="B338" s="178" t="n">
        <v>-215804.287393687</v>
      </c>
      <c r="C338" s="178" t="n">
        <v>371.766602929578</v>
      </c>
      <c r="D338" s="178" t="n">
        <v>-216176.053996617</v>
      </c>
      <c r="F338" s="172" t="n">
        <f aca="false">D338-E338</f>
        <v>-216176.053996617</v>
      </c>
      <c r="H338" s="188"/>
      <c r="L338" s="175" t="n">
        <v>36990</v>
      </c>
      <c r="M338" s="176" t="s">
        <v>88</v>
      </c>
      <c r="N338" s="53" t="n">
        <v>-37561237.0646537</v>
      </c>
      <c r="O338" s="0" t="str">
        <f aca="false">IF((N338)&gt;(D340*1000),"var exceeded"," ")</f>
        <v>var exceeded</v>
      </c>
      <c r="P338" s="0" t="str">
        <f aca="false">IF(($N338)&gt;(F339*1000),"var exceeded"," ")</f>
        <v> </v>
      </c>
      <c r="T338" s="175" t="n">
        <v>37013</v>
      </c>
      <c r="U338" s="176" t="s">
        <v>88</v>
      </c>
      <c r="V338" s="53" t="n">
        <v>-78177492.5265573</v>
      </c>
      <c r="W338" s="53" t="n">
        <v>-2155344.15107584</v>
      </c>
      <c r="Y338" s="151" t="str">
        <f aca="false">IF((V338)&gt;(W339),"var exceeded"," ")</f>
        <v> </v>
      </c>
      <c r="AG338" s="175" t="n">
        <v>36966</v>
      </c>
      <c r="AH338" s="176" t="s">
        <v>14</v>
      </c>
      <c r="AI338" s="177" t="n">
        <v>-41064069.2463722</v>
      </c>
      <c r="AJ338" s="177" t="n">
        <v>50069250.4318311</v>
      </c>
    </row>
    <row r="339" customFormat="false" ht="12" hidden="false" customHeight="true" outlineLevel="0" collapsed="false">
      <c r="A339" s="187" t="n">
        <v>36991</v>
      </c>
      <c r="B339" s="178" t="n">
        <v>99814.7433450356</v>
      </c>
      <c r="C339" s="178" t="n">
        <v>3400.96453473516</v>
      </c>
      <c r="D339" s="178" t="n">
        <v>96413.7788103004</v>
      </c>
      <c r="F339" s="172" t="n">
        <f aca="false">D339-E339</f>
        <v>96413.7788103004</v>
      </c>
      <c r="H339" s="188"/>
      <c r="L339" s="175" t="n">
        <v>36991</v>
      </c>
      <c r="M339" s="176" t="s">
        <v>88</v>
      </c>
      <c r="N339" s="53" t="n">
        <v>-33511548.350508</v>
      </c>
      <c r="O339" s="0" t="str">
        <f aca="false">IF((N339)&gt;(D341*1000),"var exceeded"," ")</f>
        <v>var exceeded</v>
      </c>
      <c r="P339" s="0" t="str">
        <f aca="false">IF(($N339)&gt;(F340*1000),"var exceeded"," ")</f>
        <v>var exceeded</v>
      </c>
      <c r="T339" s="175" t="n">
        <v>37014</v>
      </c>
      <c r="U339" s="176" t="s">
        <v>88</v>
      </c>
      <c r="V339" s="53" t="n">
        <v>-79871441.8399682</v>
      </c>
      <c r="W339" s="53" t="n">
        <v>-19129588.8071671</v>
      </c>
      <c r="Y339" s="151" t="str">
        <f aca="false">IF((V339)&gt;(W340),"var exceeded"," ")</f>
        <v> </v>
      </c>
      <c r="AG339" s="175" t="n">
        <v>36969</v>
      </c>
      <c r="AH339" s="176" t="s">
        <v>14</v>
      </c>
      <c r="AI339" s="177" t="n">
        <v>-36004745.4285273</v>
      </c>
      <c r="AJ339" s="177" t="n">
        <v>41503089.9261185</v>
      </c>
    </row>
    <row r="340" customFormat="false" ht="12" hidden="false" customHeight="true" outlineLevel="0" collapsed="false">
      <c r="A340" s="187" t="n">
        <v>36992</v>
      </c>
      <c r="B340" s="178" t="n">
        <v>-63115.917990478</v>
      </c>
      <c r="C340" s="178" t="n">
        <v>5186.78170286983</v>
      </c>
      <c r="D340" s="178" t="n">
        <v>-68302.6996933478</v>
      </c>
      <c r="F340" s="172" t="n">
        <f aca="false">D340-E340</f>
        <v>-68302.6996933478</v>
      </c>
      <c r="H340" s="188"/>
      <c r="L340" s="175" t="n">
        <v>36992</v>
      </c>
      <c r="M340" s="176" t="s">
        <v>88</v>
      </c>
      <c r="N340" s="53" t="n">
        <v>-30205155.6304704</v>
      </c>
      <c r="O340" s="0" t="str">
        <f aca="false">IF((N340)&gt;(D342*1000),"var exceeded"," ")</f>
        <v> </v>
      </c>
      <c r="P340" s="0" t="str">
        <f aca="false">IF(($N340)&gt;(F341*1000),"var exceeded"," ")</f>
        <v>var exceeded</v>
      </c>
      <c r="T340" s="175" t="n">
        <v>37015</v>
      </c>
      <c r="U340" s="176" t="s">
        <v>88</v>
      </c>
      <c r="V340" s="53" t="n">
        <v>-77748294.1945707</v>
      </c>
      <c r="W340" s="53" t="n">
        <v>30974687.039954</v>
      </c>
      <c r="Y340" s="151" t="str">
        <f aca="false">IF((V340)&gt;(W341),"var exceeded"," ")</f>
        <v> </v>
      </c>
      <c r="AG340" s="175" t="n">
        <v>36970</v>
      </c>
      <c r="AH340" s="176" t="s">
        <v>14</v>
      </c>
      <c r="AI340" s="177" t="n">
        <v>-32560412.0795554</v>
      </c>
      <c r="AJ340" s="177" t="n">
        <v>53498303.442508</v>
      </c>
    </row>
    <row r="341" customFormat="false" ht="12" hidden="false" customHeight="true" outlineLevel="0" collapsed="false">
      <c r="A341" s="187" t="n">
        <v>36993</v>
      </c>
      <c r="B341" s="178" t="n">
        <v>-58839.7526586303</v>
      </c>
      <c r="C341" s="178" t="n">
        <v>2142.08240581314</v>
      </c>
      <c r="D341" s="178" t="n">
        <v>-60981.8350644434</v>
      </c>
      <c r="F341" s="172" t="n">
        <f aca="false">D341-E341</f>
        <v>-60981.8350644434</v>
      </c>
      <c r="H341" s="188"/>
      <c r="L341" s="175" t="n">
        <v>36993</v>
      </c>
      <c r="M341" s="176" t="s">
        <v>88</v>
      </c>
      <c r="N341" s="53" t="n">
        <v>-28031421.7917169</v>
      </c>
      <c r="O341" s="0" t="str">
        <f aca="false">IF((N341)&gt;(D343*1000),"var exceeded"," ")</f>
        <v> </v>
      </c>
      <c r="P341" s="0" t="str">
        <f aca="false">IF(($N341)&gt;(F342*1000),"var exceeded"," ")</f>
        <v> </v>
      </c>
      <c r="T341" s="175" t="n">
        <v>37018</v>
      </c>
      <c r="U341" s="176" t="s">
        <v>88</v>
      </c>
      <c r="V341" s="53" t="n">
        <v>-76906854.5698785</v>
      </c>
      <c r="W341" s="53" t="n">
        <v>41947248.4537767</v>
      </c>
      <c r="Y341" s="151" t="str">
        <f aca="false">IF((V341)&gt;(W342),"var exceeded"," ")</f>
        <v>var exceeded</v>
      </c>
      <c r="AG341" s="175" t="n">
        <v>36971</v>
      </c>
      <c r="AH341" s="176" t="s">
        <v>14</v>
      </c>
      <c r="AI341" s="177" t="n">
        <v>-37676949.2309257</v>
      </c>
      <c r="AJ341" s="177" t="n">
        <v>38447620.2303886</v>
      </c>
    </row>
    <row r="342" customFormat="false" ht="12" hidden="false" customHeight="true" outlineLevel="0" collapsed="false">
      <c r="A342" s="187" t="n">
        <v>36997</v>
      </c>
      <c r="B342" s="178" t="n">
        <v>-8872.7209859051</v>
      </c>
      <c r="C342" s="178" t="n">
        <v>1051.29928507489</v>
      </c>
      <c r="D342" s="178" t="n">
        <v>-9924.02027097999</v>
      </c>
      <c r="F342" s="172" t="n">
        <f aca="false">D342-E342</f>
        <v>-9924.02027097999</v>
      </c>
      <c r="H342" s="188"/>
      <c r="L342" s="175" t="n">
        <v>36997</v>
      </c>
      <c r="M342" s="176" t="s">
        <v>88</v>
      </c>
      <c r="N342" s="53" t="n">
        <v>-34792013.9869029</v>
      </c>
      <c r="O342" s="0" t="str">
        <f aca="false">IF((N342)&gt;(D344*1000),"var exceeded"," ")</f>
        <v> </v>
      </c>
      <c r="P342" s="0" t="str">
        <f aca="false">IF(($N342)&gt;(F343*1000),"var exceeded"," ")</f>
        <v> </v>
      </c>
      <c r="T342" s="175" t="n">
        <v>37019</v>
      </c>
      <c r="U342" s="176" t="s">
        <v>88</v>
      </c>
      <c r="V342" s="53" t="n">
        <v>-82355627.1252983</v>
      </c>
      <c r="W342" s="53" t="n">
        <v>-85746883.8520885</v>
      </c>
      <c r="Y342" s="151" t="str">
        <f aca="false">IF((V342)&gt;(W343),"var exceeded"," ")</f>
        <v> </v>
      </c>
      <c r="AG342" s="175" t="n">
        <v>36972</v>
      </c>
      <c r="AH342" s="176" t="s">
        <v>14</v>
      </c>
      <c r="AI342" s="177" t="n">
        <v>-39574829.7886706</v>
      </c>
      <c r="AJ342" s="177" t="n">
        <v>-19565056.669258</v>
      </c>
    </row>
    <row r="343" customFormat="false" ht="12" hidden="false" customHeight="true" outlineLevel="0" collapsed="false">
      <c r="A343" s="187" t="n">
        <v>36998</v>
      </c>
      <c r="B343" s="178" t="n">
        <v>4972.32570393895</v>
      </c>
      <c r="C343" s="178" t="n">
        <v>8269.69875046345</v>
      </c>
      <c r="D343" s="178" t="n">
        <v>-3297.3730465245</v>
      </c>
      <c r="F343" s="172" t="n">
        <f aca="false">D343-E343</f>
        <v>-3297.3730465245</v>
      </c>
      <c r="H343" s="188"/>
      <c r="L343" s="175" t="n">
        <v>36998</v>
      </c>
      <c r="M343" s="176" t="s">
        <v>88</v>
      </c>
      <c r="N343" s="53" t="n">
        <v>-38104283.0450782</v>
      </c>
      <c r="O343" s="0" t="str">
        <f aca="false">IF((N343)&gt;(D345*1000),"var exceeded"," ")</f>
        <v> </v>
      </c>
      <c r="P343" s="0" t="str">
        <f aca="false">IF(($N343)&gt;(F344*1000),"var exceeded"," ")</f>
        <v> </v>
      </c>
      <c r="T343" s="175" t="n">
        <v>37020</v>
      </c>
      <c r="U343" s="176" t="s">
        <v>88</v>
      </c>
      <c r="V343" s="53" t="n">
        <v>-77074833.4603433</v>
      </c>
      <c r="W343" s="53" t="n">
        <v>49497768.4941429</v>
      </c>
      <c r="Y343" s="151" t="str">
        <f aca="false">IF((V343)&gt;(W344),"var exceeded"," ")</f>
        <v> </v>
      </c>
      <c r="AG343" s="175" t="n">
        <v>36973</v>
      </c>
      <c r="AH343" s="176" t="s">
        <v>14</v>
      </c>
      <c r="AI343" s="177" t="n">
        <v>-43021302.8044469</v>
      </c>
      <c r="AJ343" s="177" t="n">
        <v>7415973.0180807</v>
      </c>
    </row>
    <row r="344" customFormat="false" ht="12" hidden="false" customHeight="true" outlineLevel="0" collapsed="false">
      <c r="A344" s="187" t="n">
        <v>36999</v>
      </c>
      <c r="B344" s="178" t="n">
        <v>-384.090322309061</v>
      </c>
      <c r="C344" s="178" t="n">
        <v>9655.03092795572</v>
      </c>
      <c r="D344" s="178" t="n">
        <v>-10039.1212502648</v>
      </c>
      <c r="F344" s="172" t="n">
        <f aca="false">D344-E344</f>
        <v>-10039.1212502648</v>
      </c>
      <c r="H344" s="188"/>
      <c r="L344" s="175" t="n">
        <v>36999</v>
      </c>
      <c r="M344" s="176" t="s">
        <v>88</v>
      </c>
      <c r="N344" s="53" t="n">
        <v>-48271897.7504561</v>
      </c>
      <c r="O344" s="0" t="str">
        <f aca="false">IF((N344)&gt;(D346*1000),"var exceeded"," ")</f>
        <v>var exceeded</v>
      </c>
      <c r="P344" s="0" t="str">
        <f aca="false">IF(($N344)&gt;(F345*1000),"var exceeded"," ")</f>
        <v> </v>
      </c>
      <c r="T344" s="175" t="n">
        <v>37021</v>
      </c>
      <c r="U344" s="176" t="s">
        <v>88</v>
      </c>
      <c r="V344" s="53" t="n">
        <v>-90022459.6009164</v>
      </c>
      <c r="W344" s="53" t="n">
        <v>-29056213.0951879</v>
      </c>
      <c r="Y344" s="151" t="str">
        <f aca="false">IF((V344)&gt;(W345),"var exceeded"," ")</f>
        <v> </v>
      </c>
      <c r="AG344" s="175" t="n">
        <v>36976</v>
      </c>
      <c r="AH344" s="176" t="s">
        <v>14</v>
      </c>
      <c r="AI344" s="177" t="n">
        <v>-50689307.2635403</v>
      </c>
      <c r="AJ344" s="177" t="n">
        <v>31083058.3705515</v>
      </c>
    </row>
    <row r="345" customFormat="false" ht="12" hidden="false" customHeight="true" outlineLevel="0" collapsed="false">
      <c r="A345" s="187" t="n">
        <v>37000</v>
      </c>
      <c r="B345" s="178" t="n">
        <v>57470.0706759997</v>
      </c>
      <c r="C345" s="178" t="n">
        <v>4515.12149090705</v>
      </c>
      <c r="D345" s="178" t="n">
        <v>52954.9491850927</v>
      </c>
      <c r="F345" s="172" t="n">
        <f aca="false">D345-E345</f>
        <v>52954.9491850927</v>
      </c>
      <c r="H345" s="188"/>
      <c r="L345" s="175" t="n">
        <v>37000</v>
      </c>
      <c r="M345" s="176" t="s">
        <v>88</v>
      </c>
      <c r="N345" s="53" t="n">
        <v>-53145867.1738184</v>
      </c>
      <c r="O345" s="0" t="str">
        <f aca="false">IF((N345)&gt;(D347*1000),"var exceeded"," ")</f>
        <v> </v>
      </c>
      <c r="P345" s="0" t="str">
        <f aca="false">IF(($N345)&gt;(F346*1000),"var exceeded"," ")</f>
        <v>var exceeded</v>
      </c>
      <c r="T345" s="175" t="n">
        <v>37022</v>
      </c>
      <c r="U345" s="176" t="s">
        <v>88</v>
      </c>
      <c r="V345" s="53" t="n">
        <v>-82620665.5850671</v>
      </c>
      <c r="W345" s="53" t="n">
        <v>-87745828.6561073</v>
      </c>
      <c r="Y345" s="151" t="str">
        <f aca="false">IF((V345)&gt;(W346),"var exceeded"," ")</f>
        <v> </v>
      </c>
      <c r="AG345" s="175" t="n">
        <v>36977</v>
      </c>
      <c r="AH345" s="176" t="s">
        <v>14</v>
      </c>
      <c r="AI345" s="177" t="n">
        <v>-48736335.2889376</v>
      </c>
      <c r="AJ345" s="177" t="n">
        <v>-60565043.5138404</v>
      </c>
    </row>
    <row r="346" customFormat="false" ht="12" hidden="false" customHeight="true" outlineLevel="0" collapsed="false">
      <c r="A346" s="187" t="n">
        <v>37001</v>
      </c>
      <c r="B346" s="178" t="n">
        <v>-51231.8515632674</v>
      </c>
      <c r="C346" s="178" t="n">
        <v>3907.43941298637</v>
      </c>
      <c r="D346" s="178" t="n">
        <v>-55139.2909762538</v>
      </c>
      <c r="F346" s="172" t="n">
        <f aca="false">D346-E346</f>
        <v>-55139.2909762538</v>
      </c>
      <c r="H346" s="188"/>
      <c r="L346" s="175" t="n">
        <v>37001</v>
      </c>
      <c r="M346" s="176" t="s">
        <v>88</v>
      </c>
      <c r="N346" s="53" t="n">
        <v>-102653558.631427</v>
      </c>
      <c r="O346" s="0" t="str">
        <f aca="false">IF((N346)&gt;(D348*1000),"var exceeded"," ")</f>
        <v> </v>
      </c>
      <c r="P346" s="0" t="str">
        <f aca="false">IF(($N346)&gt;(F347*1000),"var exceeded"," ")</f>
        <v> </v>
      </c>
      <c r="T346" s="175" t="n">
        <v>37025</v>
      </c>
      <c r="U346" s="176" t="s">
        <v>88</v>
      </c>
      <c r="V346" s="53" t="n">
        <v>-87304233.4285174</v>
      </c>
      <c r="W346" s="53" t="n">
        <v>-66512370.5838391</v>
      </c>
      <c r="Y346" s="151" t="str">
        <f aca="false">IF((V346)&gt;(W347),"var exceeded"," ")</f>
        <v> </v>
      </c>
      <c r="AG346" s="175" t="n">
        <v>36978</v>
      </c>
      <c r="AH346" s="176" t="s">
        <v>14</v>
      </c>
      <c r="AI346" s="177" t="n">
        <v>-41985860.2199314</v>
      </c>
      <c r="AJ346" s="177" t="n">
        <v>126098719.452496</v>
      </c>
    </row>
    <row r="347" customFormat="false" ht="12" hidden="false" customHeight="true" outlineLevel="0" collapsed="false">
      <c r="A347" s="187" t="n">
        <v>37004</v>
      </c>
      <c r="B347" s="178" t="n">
        <v>24419.284785536</v>
      </c>
      <c r="C347" s="178" t="n">
        <v>2936.43754761913</v>
      </c>
      <c r="D347" s="178" t="n">
        <v>21482.8472379169</v>
      </c>
      <c r="F347" s="172" t="n">
        <f aca="false">D347-E347</f>
        <v>21482.8472379169</v>
      </c>
      <c r="H347" s="188"/>
      <c r="L347" s="175" t="n">
        <v>37004</v>
      </c>
      <c r="M347" s="176" t="s">
        <v>88</v>
      </c>
      <c r="N347" s="53" t="n">
        <v>-100793121.938088</v>
      </c>
      <c r="O347" s="0" t="str">
        <f aca="false">IF((N347)&gt;(D349*1000),"var exceeded"," ")</f>
        <v>var exceeded</v>
      </c>
      <c r="P347" s="0" t="str">
        <f aca="false">IF(($N347)&gt;(F348*1000),"var exceeded"," ")</f>
        <v> </v>
      </c>
      <c r="T347" s="175" t="n">
        <v>37026</v>
      </c>
      <c r="U347" s="176" t="s">
        <v>88</v>
      </c>
      <c r="V347" s="53" t="n">
        <v>-89816507.9750954</v>
      </c>
      <c r="W347" s="53" t="n">
        <v>-34117317.8980611</v>
      </c>
      <c r="Y347" s="151" t="str">
        <f aca="false">IF((V347)&gt;(W348),"var exceeded"," ")</f>
        <v> </v>
      </c>
      <c r="AG347" s="175" t="n">
        <v>36979</v>
      </c>
      <c r="AH347" s="176" t="s">
        <v>14</v>
      </c>
      <c r="AI347" s="177" t="n">
        <v>-47763643.8887979</v>
      </c>
      <c r="AJ347" s="177" t="n">
        <v>22730677.6317387</v>
      </c>
    </row>
    <row r="348" customFormat="false" ht="12" hidden="false" customHeight="true" outlineLevel="0" collapsed="false">
      <c r="A348" s="187" t="n">
        <v>37005</v>
      </c>
      <c r="B348" s="178" t="n">
        <v>-15852.8311973289</v>
      </c>
      <c r="C348" s="178" t="n">
        <v>5373.44204416227</v>
      </c>
      <c r="D348" s="178" t="n">
        <v>-21226.2732414911</v>
      </c>
      <c r="F348" s="172" t="n">
        <f aca="false">D348-E348</f>
        <v>-21226.2732414911</v>
      </c>
      <c r="H348" s="188"/>
      <c r="L348" s="175" t="n">
        <v>37005</v>
      </c>
      <c r="M348" s="176" t="s">
        <v>88</v>
      </c>
      <c r="N348" s="53" t="n">
        <v>-101383017.679969</v>
      </c>
      <c r="O348" s="0" t="str">
        <f aca="false">IF((N348)&gt;(D350*1000),"var exceeded"," ")</f>
        <v> </v>
      </c>
      <c r="P348" s="0" t="str">
        <f aca="false">IF(($N348)&gt;(F349*1000),"var exceeded"," ")</f>
        <v>var exceeded</v>
      </c>
      <c r="T348" s="175" t="n">
        <v>37027</v>
      </c>
      <c r="U348" s="176" t="s">
        <v>88</v>
      </c>
      <c r="V348" s="53" t="n">
        <v>-82202463.456263</v>
      </c>
      <c r="W348" s="53" t="n">
        <v>27982246.6060491</v>
      </c>
      <c r="Y348" s="151" t="str">
        <f aca="false">IF((V348)&gt;(W349),"var exceeded"," ")</f>
        <v> </v>
      </c>
      <c r="AG348" s="175" t="n">
        <v>36980</v>
      </c>
      <c r="AH348" s="176" t="s">
        <v>14</v>
      </c>
      <c r="AI348" s="177" t="n">
        <v>-53935892.0486196</v>
      </c>
      <c r="AJ348" s="177" t="n">
        <v>109723243.873762</v>
      </c>
    </row>
    <row r="349" customFormat="false" ht="12" hidden="false" customHeight="true" outlineLevel="0" collapsed="false">
      <c r="A349" s="187" t="n">
        <v>37006</v>
      </c>
      <c r="B349" s="178" t="n">
        <v>-155251.363052874</v>
      </c>
      <c r="C349" s="178" t="n">
        <v>2388.55309981149</v>
      </c>
      <c r="D349" s="178" t="n">
        <v>-157639.916152686</v>
      </c>
      <c r="F349" s="172" t="n">
        <f aca="false">D349-E349</f>
        <v>-157639.916152686</v>
      </c>
      <c r="H349" s="188"/>
      <c r="L349" s="175" t="n">
        <v>37006</v>
      </c>
      <c r="M349" s="176" t="s">
        <v>88</v>
      </c>
      <c r="N349" s="53" t="n">
        <v>-90534176.5367557</v>
      </c>
      <c r="O349" s="0" t="str">
        <f aca="false">IF((N349)&gt;(D351*1000),"var exceeded"," ")</f>
        <v> </v>
      </c>
      <c r="P349" s="0" t="str">
        <f aca="false">IF(($N349)&gt;(F350*1000),"var exceeded"," ")</f>
        <v> </v>
      </c>
      <c r="T349" s="175" t="n">
        <v>37028</v>
      </c>
      <c r="U349" s="176" t="s">
        <v>88</v>
      </c>
      <c r="V349" s="53" t="n">
        <v>-74929869.607349</v>
      </c>
      <c r="W349" s="53" t="n">
        <v>62781358.6417673</v>
      </c>
      <c r="Y349" s="151" t="str">
        <f aca="false">IF((V349)&gt;(W350),"var exceeded"," ")</f>
        <v> </v>
      </c>
      <c r="AG349" s="175" t="n">
        <v>36981</v>
      </c>
      <c r="AH349" s="176" t="s">
        <v>14</v>
      </c>
      <c r="AI349" s="177" t="n">
        <v>-25346464.9386074</v>
      </c>
      <c r="AJ349" s="177" t="n">
        <v>5072242.16955195</v>
      </c>
    </row>
    <row r="350" customFormat="false" ht="12" hidden="false" customHeight="true" outlineLevel="0" collapsed="false">
      <c r="A350" s="187" t="n">
        <v>37007</v>
      </c>
      <c r="B350" s="178" t="n">
        <v>62394.6777437158</v>
      </c>
      <c r="C350" s="178" t="n">
        <v>9845.53201849694</v>
      </c>
      <c r="D350" s="178" t="n">
        <v>52549.1457252189</v>
      </c>
      <c r="F350" s="172" t="n">
        <f aca="false">D350-E350</f>
        <v>52549.1457252189</v>
      </c>
      <c r="H350" s="188"/>
      <c r="L350" s="175" t="n">
        <v>37007</v>
      </c>
      <c r="M350" s="176" t="s">
        <v>88</v>
      </c>
      <c r="N350" s="53" t="n">
        <v>-77009614.3618939</v>
      </c>
      <c r="O350" s="0" t="str">
        <f aca="false">IF((N350)&gt;(D352*1000),"var exceeded"," ")</f>
        <v> </v>
      </c>
      <c r="P350" s="0" t="str">
        <f aca="false">IF(($N350)&gt;(F351*1000),"var exceeded"," ")</f>
        <v> </v>
      </c>
      <c r="T350" s="175" t="n">
        <v>37029</v>
      </c>
      <c r="U350" s="176" t="s">
        <v>88</v>
      </c>
      <c r="V350" s="53" t="n">
        <v>-85840237.9950645</v>
      </c>
      <c r="W350" s="53" t="n">
        <v>77173071.037418</v>
      </c>
      <c r="Y350" s="151" t="str">
        <f aca="false">IF((V350)&gt;(W351),"var exceeded"," ")</f>
        <v> </v>
      </c>
      <c r="AG350" s="175" t="n">
        <v>36983</v>
      </c>
      <c r="AH350" s="176" t="s">
        <v>14</v>
      </c>
      <c r="AI350" s="177" t="n">
        <v>-60733699.6214896</v>
      </c>
      <c r="AJ350" s="177" t="n">
        <v>58411414.6965124</v>
      </c>
    </row>
    <row r="351" customFormat="false" ht="12" hidden="false" customHeight="true" outlineLevel="0" collapsed="false">
      <c r="A351" s="187" t="n">
        <v>37008</v>
      </c>
      <c r="B351" s="178" t="n">
        <v>76790.4194391674</v>
      </c>
      <c r="C351" s="178" t="n">
        <v>4212.55470193566</v>
      </c>
      <c r="D351" s="178" t="n">
        <v>72577.8647372318</v>
      </c>
      <c r="F351" s="172" t="n">
        <f aca="false">D351-E351</f>
        <v>72577.8647372318</v>
      </c>
      <c r="H351" s="188"/>
      <c r="L351" s="175" t="n">
        <v>37008</v>
      </c>
      <c r="M351" s="176" t="s">
        <v>88</v>
      </c>
      <c r="N351" s="53" t="n">
        <v>-76528769.1108746</v>
      </c>
      <c r="O351" s="0" t="str">
        <f aca="false">IF((N351)&gt;(D353*1000),"var exceeded"," ")</f>
        <v> </v>
      </c>
      <c r="P351" s="0" t="str">
        <f aca="false">IF(($N351)&gt;(F352*1000),"var exceeded"," ")</f>
        <v> </v>
      </c>
      <c r="T351" s="175" t="n">
        <v>37032</v>
      </c>
      <c r="U351" s="176" t="s">
        <v>88</v>
      </c>
      <c r="V351" s="53" t="n">
        <v>-80152899.5675657</v>
      </c>
      <c r="W351" s="53" t="n">
        <v>118652197.775307</v>
      </c>
      <c r="Y351" s="151" t="str">
        <f aca="false">IF((V351)&gt;(W352),"var exceeded"," ")</f>
        <v> </v>
      </c>
      <c r="AG351" s="175" t="n">
        <v>36984</v>
      </c>
      <c r="AH351" s="176" t="s">
        <v>14</v>
      </c>
      <c r="AI351" s="177" t="n">
        <v>-59154113.3672379</v>
      </c>
      <c r="AJ351" s="177" t="n">
        <v>19590588.7898284</v>
      </c>
    </row>
    <row r="352" customFormat="false" ht="12" hidden="false" customHeight="true" outlineLevel="0" collapsed="false">
      <c r="A352" s="187" t="n">
        <v>37011</v>
      </c>
      <c r="B352" s="178" t="n">
        <v>-14069.989138494</v>
      </c>
      <c r="C352" s="178" t="n">
        <v>2486.4088735122</v>
      </c>
      <c r="D352" s="178" t="n">
        <v>-16556.3980120062</v>
      </c>
      <c r="F352" s="172" t="n">
        <f aca="false">D352-E352</f>
        <v>-16556.3980120062</v>
      </c>
      <c r="H352" s="188"/>
      <c r="L352" s="175" t="n">
        <v>37011</v>
      </c>
      <c r="M352" s="176" t="s">
        <v>88</v>
      </c>
      <c r="N352" s="53" t="n">
        <v>-78911112.2175636</v>
      </c>
      <c r="O352" s="0" t="str">
        <f aca="false">IF((N352)&gt;(D354*1000),"var exceeded"," ")</f>
        <v> </v>
      </c>
      <c r="P352" s="0" t="str">
        <f aca="false">IF(($N352)&gt;(F353*1000),"var exceeded"," ")</f>
        <v> </v>
      </c>
      <c r="T352" s="175" t="n">
        <v>37033</v>
      </c>
      <c r="U352" s="176" t="s">
        <v>88</v>
      </c>
      <c r="V352" s="53" t="n">
        <v>-83503022.579228</v>
      </c>
      <c r="W352" s="53" t="n">
        <v>34911657.727588</v>
      </c>
      <c r="Y352" s="151" t="str">
        <f aca="false">IF((V352)&gt;(W353),"var exceeded"," ")</f>
        <v> </v>
      </c>
      <c r="AG352" s="175" t="n">
        <v>36985</v>
      </c>
      <c r="AH352" s="176" t="s">
        <v>14</v>
      </c>
      <c r="AI352" s="177" t="n">
        <v>-61271062.4670626</v>
      </c>
      <c r="AJ352" s="177" t="n">
        <v>88485756.9531646</v>
      </c>
    </row>
    <row r="353" customFormat="false" ht="12" hidden="false" customHeight="true" outlineLevel="0" collapsed="false">
      <c r="A353" s="187" t="n">
        <v>37012</v>
      </c>
      <c r="B353" s="178" t="n">
        <v>-35332.1909307302</v>
      </c>
      <c r="C353" s="178" t="n">
        <v>4260.66983031657</v>
      </c>
      <c r="D353" s="178" t="n">
        <v>-39592.8607610468</v>
      </c>
      <c r="F353" s="172" t="n">
        <f aca="false">D353-E353</f>
        <v>-39592.8607610468</v>
      </c>
      <c r="H353" s="188"/>
      <c r="L353" s="175" t="n">
        <v>37012</v>
      </c>
      <c r="M353" s="176" t="s">
        <v>88</v>
      </c>
      <c r="N353" s="53" t="n">
        <v>-79197288.1074056</v>
      </c>
      <c r="O353" s="0" t="str">
        <f aca="false">IF((N353)&gt;(D355*1000),"var exceeded"," ")</f>
        <v> </v>
      </c>
      <c r="P353" s="0" t="str">
        <f aca="false">IF(($N353)&gt;(F354*1000),"var exceeded"," ")</f>
        <v> </v>
      </c>
      <c r="T353" s="175" t="n">
        <v>37034</v>
      </c>
      <c r="U353" s="176" t="s">
        <v>88</v>
      </c>
      <c r="V353" s="53" t="n">
        <v>-82373791.3724034</v>
      </c>
      <c r="W353" s="53" t="n">
        <v>-50962414.9535023</v>
      </c>
      <c r="Y353" s="151" t="str">
        <f aca="false">IF((V353)&gt;(W354),"var exceeded"," ")</f>
        <v> </v>
      </c>
      <c r="AG353" s="175" t="n">
        <v>36986</v>
      </c>
      <c r="AH353" s="176" t="s">
        <v>14</v>
      </c>
      <c r="AI353" s="177" t="n">
        <v>-57603932.9431041</v>
      </c>
      <c r="AJ353" s="177" t="n">
        <v>-56300091.0682713</v>
      </c>
    </row>
    <row r="354" customFormat="false" ht="12" hidden="false" customHeight="true" outlineLevel="0" collapsed="false">
      <c r="A354" s="187" t="n">
        <v>37013</v>
      </c>
      <c r="B354" s="178" t="n">
        <v>3750.78108070121</v>
      </c>
      <c r="C354" s="178" t="n">
        <v>1240.1714222732</v>
      </c>
      <c r="D354" s="178" t="n">
        <v>2510.60965842801</v>
      </c>
      <c r="F354" s="172" t="n">
        <f aca="false">D354-E354</f>
        <v>2510.60965842801</v>
      </c>
      <c r="H354" s="188"/>
      <c r="L354" s="175" t="n">
        <v>37013</v>
      </c>
      <c r="M354" s="176" t="s">
        <v>88</v>
      </c>
      <c r="N354" s="53" t="n">
        <v>-78177492.5265573</v>
      </c>
      <c r="O354" s="0" t="str">
        <f aca="false">IF((N354)&gt;(D356*1000),"var exceeded"," ")</f>
        <v> </v>
      </c>
      <c r="P354" s="0" t="str">
        <f aca="false">IF(($N354)&gt;(F355*1000),"var exceeded"," ")</f>
        <v> </v>
      </c>
      <c r="T354" s="175" t="n">
        <v>37035</v>
      </c>
      <c r="U354" s="176" t="s">
        <v>88</v>
      </c>
      <c r="V354" s="53" t="n">
        <v>-80359149.6186056</v>
      </c>
      <c r="W354" s="53" t="n">
        <v>-19130726.8577279</v>
      </c>
      <c r="Y354" s="151" t="str">
        <f aca="false">IF((V354)&gt;(W355),"var exceeded"," ")</f>
        <v> </v>
      </c>
      <c r="AG354" s="175" t="n">
        <v>36987</v>
      </c>
      <c r="AH354" s="176" t="s">
        <v>14</v>
      </c>
      <c r="AI354" s="177" t="n">
        <v>-57364167.9847105</v>
      </c>
      <c r="AJ354" s="177" t="n">
        <v>-62779473.9285713</v>
      </c>
    </row>
    <row r="355" customFormat="false" ht="12" hidden="false" customHeight="true" outlineLevel="0" collapsed="false">
      <c r="A355" s="187" t="n">
        <v>37014</v>
      </c>
      <c r="B355" s="178" t="n">
        <v>-20971.2220478659</v>
      </c>
      <c r="C355" s="178" t="n">
        <v>1542.47914566617</v>
      </c>
      <c r="D355" s="178" t="n">
        <v>-22513.7011935321</v>
      </c>
      <c r="F355" s="172" t="n">
        <f aca="false">D355-E355</f>
        <v>-22513.7011935321</v>
      </c>
      <c r="H355" s="188"/>
      <c r="L355" s="175" t="n">
        <v>37014</v>
      </c>
      <c r="M355" s="176" t="s">
        <v>88</v>
      </c>
      <c r="N355" s="53" t="n">
        <v>-79871441.8399682</v>
      </c>
      <c r="O355" s="0" t="str">
        <f aca="false">IF((N355)&gt;(D357*1000),"var exceeded"," ")</f>
        <v> </v>
      </c>
      <c r="P355" s="0" t="str">
        <f aca="false">IF(($N355)&gt;(F356*1000),"var exceeded"," ")</f>
        <v> </v>
      </c>
      <c r="T355" s="175" t="n">
        <v>37036</v>
      </c>
      <c r="U355" s="176" t="s">
        <v>88</v>
      </c>
      <c r="V355" s="53" t="n">
        <v>-78365937.7644454</v>
      </c>
      <c r="W355" s="53" t="n">
        <v>2334899.55911612</v>
      </c>
      <c r="Y355" s="151" t="str">
        <f aca="false">IF((V355)&gt;(W356),"var exceeded"," ")</f>
        <v> </v>
      </c>
      <c r="AG355" s="175" t="n">
        <v>36990</v>
      </c>
      <c r="AH355" s="176" t="s">
        <v>14</v>
      </c>
      <c r="AI355" s="177" t="n">
        <v>-48728762.1282221</v>
      </c>
      <c r="AJ355" s="177" t="n">
        <v>-197167159.765584</v>
      </c>
    </row>
    <row r="356" customFormat="false" ht="12" hidden="false" customHeight="true" outlineLevel="0" collapsed="false">
      <c r="A356" s="187" t="n">
        <v>37015</v>
      </c>
      <c r="B356" s="178" t="n">
        <v>31648.5423760445</v>
      </c>
      <c r="C356" s="178" t="n">
        <v>4136.72883794338</v>
      </c>
      <c r="D356" s="178" t="n">
        <v>27511.8135381011</v>
      </c>
      <c r="F356" s="172" t="n">
        <f aca="false">D356-E356</f>
        <v>27511.8135381011</v>
      </c>
      <c r="H356" s="188"/>
      <c r="L356" s="175" t="n">
        <v>37015</v>
      </c>
      <c r="M356" s="176" t="s">
        <v>88</v>
      </c>
      <c r="N356" s="53" t="n">
        <v>-77748294.1945707</v>
      </c>
      <c r="O356" s="0" t="str">
        <f aca="false">IF((N356)&gt;(D358*1000),"var exceeded"," ")</f>
        <v>var exceeded</v>
      </c>
      <c r="P356" s="0" t="str">
        <f aca="false">IF(($N356)&gt;(F357*1000),"var exceeded"," ")</f>
        <v> </v>
      </c>
      <c r="T356" s="175" t="n">
        <v>37040</v>
      </c>
      <c r="U356" s="176" t="s">
        <v>88</v>
      </c>
      <c r="V356" s="53" t="n">
        <v>-50484267.7581573</v>
      </c>
      <c r="W356" s="53" t="n">
        <v>-9481623.6795502</v>
      </c>
      <c r="Y356" s="151" t="str">
        <f aca="false">IF((V356)&gt;(W357),"var exceeded"," ")</f>
        <v>var exceeded</v>
      </c>
      <c r="AG356" s="175" t="n">
        <v>36991</v>
      </c>
      <c r="AH356" s="176" t="s">
        <v>14</v>
      </c>
      <c r="AI356" s="177" t="n">
        <v>-51649780.097176</v>
      </c>
      <c r="AJ356" s="177" t="n">
        <v>96497436.5856953</v>
      </c>
    </row>
    <row r="357" customFormat="false" ht="12" hidden="false" customHeight="true" outlineLevel="0" collapsed="false">
      <c r="A357" s="187" t="n">
        <v>37018</v>
      </c>
      <c r="B357" s="178" t="n">
        <v>45011.5276261605</v>
      </c>
      <c r="C357" s="178" t="n">
        <v>1167.00519207528</v>
      </c>
      <c r="D357" s="178" t="n">
        <v>43844.5224340852</v>
      </c>
      <c r="F357" s="172" t="n">
        <f aca="false">D357-E357</f>
        <v>43844.5224340852</v>
      </c>
      <c r="H357" s="188"/>
      <c r="L357" s="175" t="n">
        <v>37018</v>
      </c>
      <c r="M357" s="176" t="s">
        <v>88</v>
      </c>
      <c r="N357" s="53" t="n">
        <v>-76906854.5698785</v>
      </c>
      <c r="O357" s="0" t="str">
        <f aca="false">IF((N357)&gt;(D359*1000),"var exceeded"," ")</f>
        <v> </v>
      </c>
      <c r="P357" s="0" t="str">
        <f aca="false">IF(($N357)&gt;(F358*1000),"var exceeded"," ")</f>
        <v>var exceeded</v>
      </c>
      <c r="T357" s="175" t="n">
        <v>37041</v>
      </c>
      <c r="U357" s="176" t="s">
        <v>88</v>
      </c>
      <c r="V357" s="53" t="n">
        <v>-45487363.6591633</v>
      </c>
      <c r="W357" s="53" t="n">
        <v>-122042384.645521</v>
      </c>
      <c r="Y357" s="151" t="str">
        <f aca="false">IF((V357)&gt;(W358),"var exceeded"," ")</f>
        <v>var exceeded</v>
      </c>
      <c r="AG357" s="175" t="n">
        <v>36992</v>
      </c>
      <c r="AH357" s="176" t="s">
        <v>14</v>
      </c>
      <c r="AI357" s="177" t="n">
        <v>-46686553.5752435</v>
      </c>
      <c r="AJ357" s="177" t="n">
        <v>-79962697.3233483</v>
      </c>
    </row>
    <row r="358" customFormat="false" ht="12" hidden="false" customHeight="true" outlineLevel="0" collapsed="false">
      <c r="A358" s="187" t="n">
        <v>37019</v>
      </c>
      <c r="B358" s="178" t="n">
        <v>-79075.9846485544</v>
      </c>
      <c r="C358" s="178" t="n">
        <v>8413.49014096979</v>
      </c>
      <c r="D358" s="178" t="n">
        <v>-87489.4747895242</v>
      </c>
      <c r="F358" s="172" t="n">
        <f aca="false">D358-E358</f>
        <v>-87489.4747895242</v>
      </c>
      <c r="H358" s="188"/>
      <c r="L358" s="175" t="n">
        <v>37019</v>
      </c>
      <c r="M358" s="176" t="s">
        <v>88</v>
      </c>
      <c r="N358" s="53" t="n">
        <v>-82355627.1252983</v>
      </c>
      <c r="O358" s="0" t="str">
        <f aca="false">IF((N358)&gt;(D360*1000),"var exceeded"," ")</f>
        <v> </v>
      </c>
      <c r="P358" s="0" t="str">
        <f aca="false">IF(($N358)&gt;(F359*1000),"var exceeded"," ")</f>
        <v> </v>
      </c>
      <c r="T358" s="175" t="n">
        <v>37042</v>
      </c>
      <c r="U358" s="176" t="s">
        <v>88</v>
      </c>
      <c r="V358" s="53" t="n">
        <v>-54157077.2613364</v>
      </c>
      <c r="W358" s="53" t="n">
        <v>-57747459.6386484</v>
      </c>
      <c r="Y358" s="151" t="str">
        <f aca="false">IF((V358)&gt;(W359),"var exceeded"," ")</f>
        <v> </v>
      </c>
      <c r="AG358" s="175" t="n">
        <v>36993</v>
      </c>
      <c r="AH358" s="176" t="s">
        <v>14</v>
      </c>
      <c r="AI358" s="177" t="n">
        <v>-42530976.5896374</v>
      </c>
      <c r="AJ358" s="177" t="n">
        <v>-41002032.0854799</v>
      </c>
    </row>
    <row r="359" customFormat="false" ht="12" hidden="false" customHeight="true" outlineLevel="0" collapsed="false">
      <c r="A359" s="187" t="n">
        <v>37020</v>
      </c>
      <c r="B359" s="178" t="n">
        <v>50703.1944942725</v>
      </c>
      <c r="C359" s="178" t="n">
        <v>1459.21284208174</v>
      </c>
      <c r="D359" s="178" t="n">
        <v>49243.9816521908</v>
      </c>
      <c r="F359" s="172" t="n">
        <f aca="false">D359-E359</f>
        <v>49243.9816521908</v>
      </c>
      <c r="H359" s="188"/>
      <c r="L359" s="175" t="n">
        <v>37020</v>
      </c>
      <c r="M359" s="176" t="s">
        <v>88</v>
      </c>
      <c r="N359" s="53" t="n">
        <v>-77074833.4603433</v>
      </c>
      <c r="O359" s="0" t="str">
        <f aca="false">IF((N359)&gt;(D361*1000),"var exceeded"," ")</f>
        <v>var exceeded</v>
      </c>
      <c r="P359" s="0" t="str">
        <f aca="false">IF(($N359)&gt;(F360*1000),"var exceeded"," ")</f>
        <v> </v>
      </c>
      <c r="T359" s="175" t="n">
        <v>37043</v>
      </c>
      <c r="U359" s="176" t="s">
        <v>88</v>
      </c>
      <c r="V359" s="53" t="n">
        <v>-64058028.0900199</v>
      </c>
      <c r="W359" s="53" t="n">
        <v>-38767390.9560779</v>
      </c>
      <c r="Y359" s="151" t="str">
        <f aca="false">IF((V359)&gt;(W360),"var exceeded"," ")</f>
        <v> </v>
      </c>
      <c r="AG359" s="175" t="n">
        <v>36997</v>
      </c>
      <c r="AH359" s="176" t="s">
        <v>14</v>
      </c>
      <c r="AI359" s="177" t="n">
        <v>-42386890.623169</v>
      </c>
      <c r="AJ359" s="177" t="n">
        <v>-24069374.6224474</v>
      </c>
    </row>
    <row r="360" customFormat="false" ht="12" hidden="false" customHeight="true" outlineLevel="0" collapsed="false">
      <c r="A360" s="187" t="n">
        <v>37021</v>
      </c>
      <c r="B360" s="178" t="n">
        <v>-33974.3647318374</v>
      </c>
      <c r="C360" s="178" t="n">
        <v>-1881.43728418358</v>
      </c>
      <c r="D360" s="178" t="n">
        <v>-32092.9274476538</v>
      </c>
      <c r="F360" s="172" t="n">
        <f aca="false">D360-E360</f>
        <v>-32092.9274476538</v>
      </c>
      <c r="H360" s="188"/>
      <c r="L360" s="175" t="n">
        <v>37021</v>
      </c>
      <c r="M360" s="176" t="s">
        <v>88</v>
      </c>
      <c r="N360" s="53" t="n">
        <v>-90022459.6009164</v>
      </c>
      <c r="O360" s="0" t="str">
        <f aca="false">IF((N360)&gt;(D362*1000),"var exceeded"," ")</f>
        <v> </v>
      </c>
      <c r="P360" s="0" t="str">
        <f aca="false">IF(($N360)&gt;(F361*1000),"var exceeded"," ")</f>
        <v>var exceeded</v>
      </c>
      <c r="T360" s="175" t="n">
        <v>37046</v>
      </c>
      <c r="U360" s="176" t="s">
        <v>88</v>
      </c>
      <c r="V360" s="53" t="n">
        <v>-69357526.4417654</v>
      </c>
      <c r="W360" s="53" t="n">
        <v>-3545599.78201043</v>
      </c>
      <c r="Y360" s="151" t="str">
        <f aca="false">IF((V360)&gt;(W361),"var exceeded"," ")</f>
        <v> </v>
      </c>
      <c r="AG360" s="175" t="n">
        <v>36998</v>
      </c>
      <c r="AH360" s="176" t="s">
        <v>14</v>
      </c>
      <c r="AI360" s="177" t="n">
        <v>-45156943.1548749</v>
      </c>
      <c r="AJ360" s="177" t="n">
        <v>-18754132.5006419</v>
      </c>
    </row>
    <row r="361" customFormat="false" ht="12" hidden="false" customHeight="true" outlineLevel="0" collapsed="false">
      <c r="A361" s="187" t="n">
        <v>37022</v>
      </c>
      <c r="B361" s="178" t="n">
        <v>-91073.2232799641</v>
      </c>
      <c r="C361" s="178" t="n">
        <v>5436.27913831535</v>
      </c>
      <c r="D361" s="178" t="n">
        <v>-96509.5024182795</v>
      </c>
      <c r="F361" s="172" t="n">
        <f aca="false">D361-E361</f>
        <v>-96509.5024182795</v>
      </c>
      <c r="H361" s="188"/>
      <c r="L361" s="175" t="n">
        <v>37022</v>
      </c>
      <c r="M361" s="176" t="s">
        <v>88</v>
      </c>
      <c r="N361" s="53" t="n">
        <v>-82620665.5850671</v>
      </c>
      <c r="O361" s="0" t="str">
        <f aca="false">IF((N361)&gt;(D363*1000),"var exceeded"," ")</f>
        <v> </v>
      </c>
      <c r="P361" s="0" t="str">
        <f aca="false">IF(($N361)&gt;(F362*1000),"var exceeded"," ")</f>
        <v>var exceeded</v>
      </c>
      <c r="T361" s="175" t="n">
        <v>37047</v>
      </c>
      <c r="U361" s="176" t="s">
        <v>88</v>
      </c>
      <c r="V361" s="53" t="n">
        <v>-53595305.9577224</v>
      </c>
      <c r="W361" s="53" t="n">
        <v>4705313.19279273</v>
      </c>
      <c r="Y361" s="151" t="str">
        <f aca="false">IF((V361)&gt;(W362),"var exceeded"," ")</f>
        <v> </v>
      </c>
      <c r="AG361" s="175" t="n">
        <v>36999</v>
      </c>
      <c r="AH361" s="176" t="s">
        <v>14</v>
      </c>
      <c r="AI361" s="177" t="n">
        <v>-66054521.5926813</v>
      </c>
      <c r="AJ361" s="177" t="n">
        <v>15084086.7048774</v>
      </c>
    </row>
    <row r="362" customFormat="false" ht="12" hidden="false" customHeight="true" outlineLevel="0" collapsed="false">
      <c r="A362" s="187" t="n">
        <v>37025</v>
      </c>
      <c r="B362" s="178" t="n">
        <v>-81007.4493112842</v>
      </c>
      <c r="C362" s="178" t="n">
        <v>2139.77244853074</v>
      </c>
      <c r="D362" s="178" t="n">
        <v>-83147.2217598149</v>
      </c>
      <c r="F362" s="172" t="n">
        <f aca="false">D362-E362</f>
        <v>-83147.2217598149</v>
      </c>
      <c r="H362" s="188"/>
      <c r="L362" s="175" t="n">
        <v>37025</v>
      </c>
      <c r="M362" s="176" t="s">
        <v>88</v>
      </c>
      <c r="N362" s="53" t="n">
        <v>-87304233.4285174</v>
      </c>
      <c r="O362" s="0" t="str">
        <f aca="false">IF((N362)&gt;(D364*1000),"var exceeded"," ")</f>
        <v> </v>
      </c>
      <c r="P362" s="0" t="str">
        <f aca="false">IF(($N362)&gt;(F363*1000),"var exceeded"," ")</f>
        <v> </v>
      </c>
      <c r="T362" s="175" t="n">
        <v>37048</v>
      </c>
      <c r="U362" s="176" t="s">
        <v>88</v>
      </c>
      <c r="V362" s="53" t="n">
        <v>-55439511.445984</v>
      </c>
      <c r="W362" s="53" t="n">
        <v>38335814.7119722</v>
      </c>
      <c r="Y362" s="151" t="str">
        <f aca="false">IF((V362)&gt;(W363),"var exceeded"," ")</f>
        <v> </v>
      </c>
      <c r="AG362" s="175" t="n">
        <v>37000</v>
      </c>
      <c r="AH362" s="176" t="s">
        <v>14</v>
      </c>
      <c r="AI362" s="177" t="n">
        <v>-81895248.1642256</v>
      </c>
      <c r="AJ362" s="177" t="n">
        <v>-12715980.0177872</v>
      </c>
    </row>
    <row r="363" customFormat="false" ht="12" hidden="false" customHeight="true" outlineLevel="0" collapsed="false">
      <c r="A363" s="187" t="n">
        <v>37026</v>
      </c>
      <c r="B363" s="178" t="n">
        <v>-21943.639988524</v>
      </c>
      <c r="C363" s="178" t="n">
        <v>877.933913187906</v>
      </c>
      <c r="D363" s="178" t="n">
        <v>-22821.5739017119</v>
      </c>
      <c r="F363" s="172" t="n">
        <f aca="false">D363-E363</f>
        <v>-22821.5739017119</v>
      </c>
      <c r="H363" s="188"/>
      <c r="L363" s="175" t="n">
        <v>37026</v>
      </c>
      <c r="M363" s="176" t="s">
        <v>88</v>
      </c>
      <c r="N363" s="53" t="n">
        <v>-89816507.9750954</v>
      </c>
      <c r="O363" s="0" t="str">
        <f aca="false">IF((N363)&gt;(D365*1000),"var exceeded"," ")</f>
        <v> </v>
      </c>
      <c r="P363" s="0" t="str">
        <f aca="false">IF(($N363)&gt;(F364*1000),"var exceeded"," ")</f>
        <v> </v>
      </c>
      <c r="T363" s="175" t="n">
        <v>37049</v>
      </c>
      <c r="U363" s="176" t="s">
        <v>88</v>
      </c>
      <c r="V363" s="53" t="n">
        <v>-69061632.3041366</v>
      </c>
      <c r="W363" s="53" t="n">
        <v>30092063.6223112</v>
      </c>
      <c r="Y363" s="151" t="str">
        <f aca="false">IF((V363)&gt;(W364),"var exceeded"," ")</f>
        <v> </v>
      </c>
      <c r="AG363" s="175" t="n">
        <v>37001</v>
      </c>
      <c r="AH363" s="176" t="s">
        <v>14</v>
      </c>
      <c r="AI363" s="177" t="n">
        <v>-118503222.694006</v>
      </c>
      <c r="AJ363" s="177" t="n">
        <v>-57570381.5486976</v>
      </c>
    </row>
    <row r="364" customFormat="false" ht="12" hidden="false" customHeight="true" outlineLevel="0" collapsed="false">
      <c r="A364" s="187" t="n">
        <v>37027</v>
      </c>
      <c r="B364" s="178" t="n">
        <v>43105.9344231216</v>
      </c>
      <c r="C364" s="178" t="n">
        <v>8901.25438124596</v>
      </c>
      <c r="D364" s="178" t="n">
        <v>34204.6800418757</v>
      </c>
      <c r="F364" s="172" t="n">
        <f aca="false">D364-E364</f>
        <v>34204.6800418757</v>
      </c>
      <c r="H364" s="188"/>
      <c r="L364" s="175" t="n">
        <v>37027</v>
      </c>
      <c r="M364" s="176" t="s">
        <v>88</v>
      </c>
      <c r="N364" s="53" t="n">
        <v>-82202463.456263</v>
      </c>
      <c r="O364" s="0" t="str">
        <f aca="false">IF((N364)&gt;(D366*1000),"var exceeded"," ")</f>
        <v> </v>
      </c>
      <c r="P364" s="0" t="str">
        <f aca="false">IF(($N364)&gt;(F365*1000),"var exceeded"," ")</f>
        <v> </v>
      </c>
      <c r="T364" s="175" t="n">
        <v>37050</v>
      </c>
      <c r="U364" s="176" t="s">
        <v>88</v>
      </c>
      <c r="V364" s="53" t="n">
        <v>-80675706.5979264</v>
      </c>
      <c r="W364" s="53" t="n">
        <v>-46290163.9155975</v>
      </c>
      <c r="Y364" s="151" t="str">
        <f aca="false">IF((V364)&gt;(W365),"var exceeded"," ")</f>
        <v> </v>
      </c>
      <c r="AG364" s="175" t="n">
        <v>37004</v>
      </c>
      <c r="AH364" s="176" t="s">
        <v>14</v>
      </c>
      <c r="AI364" s="177" t="n">
        <v>-111901178.998367</v>
      </c>
      <c r="AJ364" s="177" t="n">
        <v>13556706.8605294</v>
      </c>
    </row>
    <row r="365" customFormat="false" ht="12" hidden="false" customHeight="true" outlineLevel="0" collapsed="false">
      <c r="A365" s="187" t="n">
        <v>37028</v>
      </c>
      <c r="B365" s="178" t="n">
        <v>67183.8542319394</v>
      </c>
      <c r="C365" s="178" t="n">
        <v>3221.90768038003</v>
      </c>
      <c r="D365" s="178" t="n">
        <v>63961.9465515593</v>
      </c>
      <c r="F365" s="172" t="n">
        <f aca="false">D365-E365</f>
        <v>63961.9465515593</v>
      </c>
      <c r="H365" s="188"/>
      <c r="L365" s="175" t="n">
        <v>37028</v>
      </c>
      <c r="M365" s="176" t="s">
        <v>88</v>
      </c>
      <c r="N365" s="53" t="n">
        <v>-74929869.607349</v>
      </c>
      <c r="O365" s="0" t="str">
        <f aca="false">IF((N365)&gt;(D367*1000),"var exceeded"," ")</f>
        <v> </v>
      </c>
      <c r="P365" s="0" t="str">
        <f aca="false">IF(($N365)&gt;(F366*1000),"var exceeded"," ")</f>
        <v> </v>
      </c>
      <c r="T365" s="175" t="n">
        <v>37053</v>
      </c>
      <c r="U365" s="176" t="s">
        <v>88</v>
      </c>
      <c r="V365" s="53" t="n">
        <v>-101163216.449228</v>
      </c>
      <c r="W365" s="53" t="n">
        <v>-75174135.5582081</v>
      </c>
      <c r="Y365" s="151" t="str">
        <f aca="false">IF((V365)&gt;(W366),"var exceeded"," ")</f>
        <v> </v>
      </c>
      <c r="AG365" s="175" t="n">
        <v>37005</v>
      </c>
      <c r="AH365" s="176" t="s">
        <v>14</v>
      </c>
      <c r="AI365" s="177" t="n">
        <v>-120153572.014663</v>
      </c>
      <c r="AJ365" s="177" t="n">
        <v>7150397.17413557</v>
      </c>
    </row>
    <row r="366" customFormat="false" ht="12" hidden="false" customHeight="true" outlineLevel="0" collapsed="false">
      <c r="A366" s="187" t="n">
        <v>37029</v>
      </c>
      <c r="B366" s="178" t="n">
        <v>96547.3613857129</v>
      </c>
      <c r="C366" s="178" t="n">
        <v>903.307514495885</v>
      </c>
      <c r="D366" s="178" t="n">
        <v>95644.053871217</v>
      </c>
      <c r="F366" s="172" t="n">
        <f aca="false">D366-E366</f>
        <v>95644.053871217</v>
      </c>
      <c r="H366" s="188"/>
      <c r="L366" s="175" t="n">
        <v>37029</v>
      </c>
      <c r="M366" s="176" t="s">
        <v>88</v>
      </c>
      <c r="N366" s="53" t="n">
        <v>-85840237.9950645</v>
      </c>
      <c r="O366" s="0" t="str">
        <f aca="false">IF((N366)&gt;(D368*1000),"var exceeded"," ")</f>
        <v> </v>
      </c>
      <c r="P366" s="0" t="str">
        <f aca="false">IF(($N366)&gt;(F367*1000),"var exceeded"," ")</f>
        <v> </v>
      </c>
      <c r="T366" s="175" t="n">
        <v>37054</v>
      </c>
      <c r="U366" s="176" t="s">
        <v>88</v>
      </c>
      <c r="V366" s="53" t="n">
        <v>-95079330.0476413</v>
      </c>
      <c r="W366" s="53" t="n">
        <v>-73541271.7386716</v>
      </c>
      <c r="Y366" s="151" t="str">
        <f aca="false">IF((V366)&gt;(W367),"var exceeded"," ")</f>
        <v> </v>
      </c>
      <c r="AG366" s="175" t="n">
        <v>37006</v>
      </c>
      <c r="AH366" s="176" t="s">
        <v>14</v>
      </c>
      <c r="AI366" s="177" t="n">
        <v>-117025392.360135</v>
      </c>
      <c r="AJ366" s="177" t="n">
        <v>-149478650.791097</v>
      </c>
    </row>
    <row r="367" customFormat="false" ht="12" hidden="false" customHeight="true" outlineLevel="0" collapsed="false">
      <c r="A367" s="187" t="n">
        <v>37032</v>
      </c>
      <c r="B367" s="178" t="n">
        <v>139369.732313625</v>
      </c>
      <c r="C367" s="178" t="n">
        <v>1096.12066337192</v>
      </c>
      <c r="D367" s="178" t="n">
        <v>138273.611650253</v>
      </c>
      <c r="F367" s="172" t="n">
        <f aca="false">D367-E367</f>
        <v>138273.611650253</v>
      </c>
      <c r="H367" s="188"/>
      <c r="L367" s="175" t="n">
        <v>37032</v>
      </c>
      <c r="M367" s="176" t="s">
        <v>88</v>
      </c>
      <c r="N367" s="53" t="n">
        <v>-80152899.5675657</v>
      </c>
      <c r="O367" s="0" t="str">
        <f aca="false">IF((N367)&gt;(D369*1000),"var exceeded"," ")</f>
        <v> </v>
      </c>
      <c r="P367" s="0" t="str">
        <f aca="false">IF(($N367)&gt;(F368*1000),"var exceeded"," ")</f>
        <v> </v>
      </c>
      <c r="T367" s="175" t="n">
        <v>37055</v>
      </c>
      <c r="U367" s="176" t="s">
        <v>88</v>
      </c>
      <c r="V367" s="53" t="n">
        <v>-88757521.7417045</v>
      </c>
      <c r="W367" s="53" t="n">
        <v>60545941.939429</v>
      </c>
      <c r="Y367" s="151" t="str">
        <f aca="false">IF((V367)&gt;(W368),"var exceeded"," ")</f>
        <v> </v>
      </c>
      <c r="AG367" s="175" t="n">
        <v>37007</v>
      </c>
      <c r="AH367" s="176" t="s">
        <v>14</v>
      </c>
      <c r="AI367" s="177" t="n">
        <v>-90674448.2131015</v>
      </c>
      <c r="AJ367" s="177" t="n">
        <v>30027521.2996215</v>
      </c>
    </row>
    <row r="368" customFormat="false" ht="12" hidden="false" customHeight="true" outlineLevel="0" collapsed="false">
      <c r="A368" s="187" t="n">
        <v>37033</v>
      </c>
      <c r="B368" s="178" t="n">
        <v>42110.0506056965</v>
      </c>
      <c r="C368" s="178" t="n">
        <v>3534.27334295329</v>
      </c>
      <c r="D368" s="178" t="n">
        <v>38575.7772627432</v>
      </c>
      <c r="F368" s="172" t="n">
        <f aca="false">D368-E368</f>
        <v>38575.7772627432</v>
      </c>
      <c r="H368" s="188"/>
      <c r="L368" s="175" t="n">
        <v>37033</v>
      </c>
      <c r="M368" s="176" t="s">
        <v>88</v>
      </c>
      <c r="N368" s="53" t="n">
        <v>-83503022.579228</v>
      </c>
      <c r="O368" s="0" t="str">
        <f aca="false">IF((N368)&gt;(D370*1000),"var exceeded"," ")</f>
        <v> </v>
      </c>
      <c r="P368" s="0" t="str">
        <f aca="false">IF(($N368)&gt;(F369*1000),"var exceeded"," ")</f>
        <v> </v>
      </c>
      <c r="T368" s="175" t="n">
        <v>37056</v>
      </c>
      <c r="U368" s="176" t="s">
        <v>88</v>
      </c>
      <c r="V368" s="53" t="n">
        <v>-90649266.0058751</v>
      </c>
      <c r="W368" s="53" t="n">
        <v>11338645.1645421</v>
      </c>
      <c r="Y368" s="151" t="str">
        <f aca="false">IF((V368)&gt;(W369),"var exceeded"," ")</f>
        <v> </v>
      </c>
      <c r="AG368" s="175" t="n">
        <v>37008</v>
      </c>
      <c r="AH368" s="176" t="s">
        <v>14</v>
      </c>
      <c r="AI368" s="177" t="n">
        <v>-89661806.8831645</v>
      </c>
      <c r="AJ368" s="177" t="n">
        <v>72557187.0007649</v>
      </c>
    </row>
    <row r="369" customFormat="false" ht="12" hidden="false" customHeight="true" outlineLevel="0" collapsed="false">
      <c r="A369" s="187" t="n">
        <v>37034</v>
      </c>
      <c r="B369" s="178" t="n">
        <v>-57525.7659394855</v>
      </c>
      <c r="C369" s="178" t="n">
        <v>1279.12834031479</v>
      </c>
      <c r="D369" s="178" t="n">
        <v>-58804.8942798003</v>
      </c>
      <c r="F369" s="172" t="n">
        <f aca="false">D369-E369</f>
        <v>-58804.8942798003</v>
      </c>
      <c r="H369" s="188"/>
      <c r="L369" s="175" t="n">
        <v>37034</v>
      </c>
      <c r="M369" s="176" t="s">
        <v>88</v>
      </c>
      <c r="N369" s="53" t="n">
        <v>-82373791.3724034</v>
      </c>
      <c r="O369" s="0" t="str">
        <f aca="false">IF((N369)&gt;(D371*1000),"var exceeded"," ")</f>
        <v> </v>
      </c>
      <c r="P369" s="0" t="str">
        <f aca="false">IF(($N369)&gt;(F370*1000),"var exceeded"," ")</f>
        <v> </v>
      </c>
      <c r="T369" s="175" t="n">
        <v>37057</v>
      </c>
      <c r="U369" s="176" t="s">
        <v>88</v>
      </c>
      <c r="V369" s="53" t="n">
        <v>-91524221.3261121</v>
      </c>
      <c r="W369" s="53" t="n">
        <v>9740942.65585568</v>
      </c>
      <c r="Y369" s="151" t="str">
        <f aca="false">IF((V369)&gt;(W370),"var exceeded"," ")</f>
        <v> </v>
      </c>
      <c r="AG369" s="175" t="n">
        <v>37011</v>
      </c>
      <c r="AH369" s="176" t="s">
        <v>14</v>
      </c>
      <c r="AI369" s="177" t="n">
        <v>-92892330.6188511</v>
      </c>
      <c r="AJ369" s="177" t="n">
        <v>-12179732.3021498</v>
      </c>
    </row>
    <row r="370" customFormat="false" ht="12" hidden="false" customHeight="true" outlineLevel="0" collapsed="false">
      <c r="A370" s="187" t="n">
        <v>37035</v>
      </c>
      <c r="B370" s="178" t="n">
        <v>-23063.6186290662</v>
      </c>
      <c r="C370" s="178" t="n">
        <v>6864.59429153634</v>
      </c>
      <c r="D370" s="178" t="n">
        <v>-29928.2129206025</v>
      </c>
      <c r="F370" s="172" t="n">
        <f aca="false">D370-E370</f>
        <v>-29928.2129206025</v>
      </c>
      <c r="H370" s="188"/>
      <c r="L370" s="175" t="n">
        <v>37035</v>
      </c>
      <c r="M370" s="176" t="s">
        <v>88</v>
      </c>
      <c r="N370" s="53" t="n">
        <v>-80359149.6186056</v>
      </c>
      <c r="O370" s="0" t="str">
        <f aca="false">IF((N370)&gt;(D372*1000),"var exceeded"," ")</f>
        <v> </v>
      </c>
      <c r="P370" s="0" t="str">
        <f aca="false">IF(($N370)&gt;(F371*1000),"var exceeded"," ")</f>
        <v> </v>
      </c>
      <c r="T370" s="175" t="n">
        <v>37060</v>
      </c>
      <c r="U370" s="176" t="s">
        <v>88</v>
      </c>
      <c r="V370" s="53" t="n">
        <v>-87167099.1136601</v>
      </c>
      <c r="W370" s="53" t="n">
        <v>-25699964.7421663</v>
      </c>
      <c r="Y370" s="151" t="str">
        <f aca="false">IF((V370)&gt;(W371),"var exceeded"," ")</f>
        <v> </v>
      </c>
      <c r="AG370" s="175" t="n">
        <v>37012</v>
      </c>
      <c r="AH370" s="176" t="s">
        <v>14</v>
      </c>
      <c r="AI370" s="177" t="n">
        <v>-97078153.9477456</v>
      </c>
      <c r="AJ370" s="177" t="n">
        <v>-21875626.966335</v>
      </c>
    </row>
    <row r="371" customFormat="false" ht="12" hidden="false" customHeight="true" outlineLevel="0" collapsed="false">
      <c r="A371" s="187" t="n">
        <v>37036</v>
      </c>
      <c r="B371" s="178" t="n">
        <v>18962.9025048961</v>
      </c>
      <c r="C371" s="178" t="n">
        <v>6935.2039182964</v>
      </c>
      <c r="D371" s="178" t="n">
        <v>12027.6985865997</v>
      </c>
      <c r="F371" s="172" t="n">
        <f aca="false">D371-E371</f>
        <v>12027.6985865997</v>
      </c>
      <c r="H371" s="188"/>
      <c r="L371" s="175" t="n">
        <v>37036</v>
      </c>
      <c r="M371" s="176" t="s">
        <v>88</v>
      </c>
      <c r="N371" s="53" t="n">
        <v>-78365937.7644454</v>
      </c>
      <c r="O371" s="0" t="str">
        <f aca="false">IF((N371)&gt;(D373*1000),"var exceeded"," ")</f>
        <v>var exceeded</v>
      </c>
      <c r="P371" s="0" t="str">
        <f aca="false">IF(($N371)&gt;(F372*1000),"var exceeded"," ")</f>
        <v> </v>
      </c>
      <c r="T371" s="175" t="n">
        <v>37061</v>
      </c>
      <c r="U371" s="176" t="s">
        <v>88</v>
      </c>
      <c r="V371" s="53" t="n">
        <v>-92229134.8434491</v>
      </c>
      <c r="W371" s="53" t="n">
        <v>16766730.7191192</v>
      </c>
      <c r="Y371" s="151" t="str">
        <f aca="false">IF((V371)&gt;(W372),"var exceeded"," ")</f>
        <v> </v>
      </c>
      <c r="AG371" s="175" t="n">
        <v>37013</v>
      </c>
      <c r="AH371" s="176" t="s">
        <v>14</v>
      </c>
      <c r="AI371" s="177" t="n">
        <v>-107190006.102729</v>
      </c>
      <c r="AJ371" s="177" t="n">
        <v>22686350.4992742</v>
      </c>
    </row>
    <row r="372" customFormat="false" ht="12" hidden="false" customHeight="true" outlineLevel="0" collapsed="false">
      <c r="A372" s="187" t="n">
        <v>37040</v>
      </c>
      <c r="B372" s="178" t="n">
        <v>-13145.4110784079</v>
      </c>
      <c r="C372" s="178" t="n">
        <v>4033.25407417109</v>
      </c>
      <c r="D372" s="178" t="n">
        <v>-17178.665152579</v>
      </c>
      <c r="F372" s="172" t="n">
        <f aca="false">D372-E372</f>
        <v>-17178.665152579</v>
      </c>
      <c r="H372" s="188"/>
      <c r="L372" s="175" t="n">
        <v>37040</v>
      </c>
      <c r="M372" s="176" t="s">
        <v>88</v>
      </c>
      <c r="N372" s="53" t="n">
        <v>-50484267.7581573</v>
      </c>
      <c r="O372" s="0" t="str">
        <f aca="false">IF((N372)&gt;(D374*1000),"var exceeded"," ")</f>
        <v> </v>
      </c>
      <c r="P372" s="0" t="str">
        <f aca="false">IF(($N372)&gt;(F373*1000),"var exceeded"," ")</f>
        <v>var exceeded</v>
      </c>
      <c r="T372" s="175" t="n">
        <v>37062</v>
      </c>
      <c r="U372" s="176" t="s">
        <v>88</v>
      </c>
      <c r="V372" s="53" t="n">
        <v>-75011137.4120621</v>
      </c>
      <c r="W372" s="53" t="n">
        <v>95812279.6096501</v>
      </c>
      <c r="Y372" s="151" t="str">
        <f aca="false">IF((V372)&gt;(W373),"var exceeded"," ")</f>
        <v> </v>
      </c>
      <c r="AG372" s="175" t="n">
        <v>37014</v>
      </c>
      <c r="AH372" s="176" t="s">
        <v>14</v>
      </c>
      <c r="AI372" s="177" t="n">
        <v>-105142235.220185</v>
      </c>
      <c r="AJ372" s="177" t="n">
        <v>-16133728.9840021</v>
      </c>
    </row>
    <row r="373" customFormat="false" ht="12" hidden="false" customHeight="true" outlineLevel="0" collapsed="false">
      <c r="A373" s="187" t="n">
        <v>37041</v>
      </c>
      <c r="B373" s="178" t="n">
        <v>-94313.8974157022</v>
      </c>
      <c r="C373" s="178" t="n">
        <v>21992.0664023087</v>
      </c>
      <c r="D373" s="178" t="n">
        <v>-116305.963818011</v>
      </c>
      <c r="F373" s="172" t="n">
        <f aca="false">D373-E373</f>
        <v>-116305.963818011</v>
      </c>
      <c r="H373" s="188"/>
      <c r="L373" s="175" t="n">
        <v>37041</v>
      </c>
      <c r="M373" s="176" t="s">
        <v>88</v>
      </c>
      <c r="N373" s="53" t="n">
        <v>-45487363.6591633</v>
      </c>
      <c r="O373" s="0" t="str">
        <f aca="false">IF((N373)&gt;(D375*1000),"var exceeded"," ")</f>
        <v> </v>
      </c>
      <c r="P373" s="0" t="str">
        <f aca="false">IF(($N373)&gt;(F374*1000),"var exceeded"," ")</f>
        <v> </v>
      </c>
      <c r="T373" s="175" t="n">
        <v>37063</v>
      </c>
      <c r="U373" s="176" t="s">
        <v>88</v>
      </c>
      <c r="V373" s="53" t="n">
        <v>-77747666.2305762</v>
      </c>
      <c r="W373" s="53" t="n">
        <v>24990964.6202844</v>
      </c>
      <c r="Y373" s="151" t="str">
        <f aca="false">IF((V373)&gt;(W374),"var exceeded"," ")</f>
        <v> </v>
      </c>
      <c r="AG373" s="175" t="n">
        <v>37015</v>
      </c>
      <c r="AH373" s="176" t="s">
        <v>14</v>
      </c>
      <c r="AI373" s="177" t="n">
        <v>-104460641.085615</v>
      </c>
      <c r="AJ373" s="177" t="n">
        <v>17767629.1003479</v>
      </c>
    </row>
    <row r="374" customFormat="false" ht="12" hidden="false" customHeight="true" outlineLevel="0" collapsed="false">
      <c r="A374" s="187" t="n">
        <v>37042</v>
      </c>
      <c r="B374" s="178" t="n">
        <v>-260.620864820911</v>
      </c>
      <c r="C374" s="178" t="n">
        <v>-1351.34626735505</v>
      </c>
      <c r="D374" s="178" t="n">
        <v>1090.72540253414</v>
      </c>
      <c r="F374" s="172" t="n">
        <f aca="false">D374-E374</f>
        <v>1090.72540253414</v>
      </c>
      <c r="H374" s="188"/>
      <c r="L374" s="175" t="n">
        <v>37042</v>
      </c>
      <c r="M374" s="176" t="s">
        <v>88</v>
      </c>
      <c r="N374" s="53" t="n">
        <v>-54157077.2613364</v>
      </c>
      <c r="O374" s="0" t="str">
        <f aca="false">IF((N374)&gt;(D376*1000),"var exceeded"," ")</f>
        <v> </v>
      </c>
      <c r="P374" s="0" t="str">
        <f aca="false">IF(($N374)&gt;(F375*1000),"var exceeded"," ")</f>
        <v> </v>
      </c>
      <c r="T374" s="175" t="n">
        <v>37064</v>
      </c>
      <c r="U374" s="176" t="s">
        <v>88</v>
      </c>
      <c r="V374" s="53" t="n">
        <v>-79598916.6358978</v>
      </c>
      <c r="W374" s="53" t="n">
        <v>16260017.6563579</v>
      </c>
      <c r="Y374" s="151" t="str">
        <f aca="false">IF((V374)&gt;(W375),"var exceeded"," ")</f>
        <v> </v>
      </c>
      <c r="AG374" s="175" t="n">
        <v>37018</v>
      </c>
      <c r="AH374" s="176" t="s">
        <v>14</v>
      </c>
      <c r="AI374" s="177" t="n">
        <v>-93315758.6752994</v>
      </c>
      <c r="AJ374" s="177" t="n">
        <v>69254392.0124601</v>
      </c>
    </row>
    <row r="375" customFormat="false" ht="12" hidden="false" customHeight="true" outlineLevel="0" collapsed="false">
      <c r="A375" s="187" t="n">
        <v>37043</v>
      </c>
      <c r="B375" s="178" t="n">
        <v>-13314.0079815051</v>
      </c>
      <c r="C375" s="178" t="n">
        <v>4791.77053456678</v>
      </c>
      <c r="D375" s="178" t="n">
        <v>-18105.7785160718</v>
      </c>
      <c r="F375" s="172" t="n">
        <f aca="false">D375-E375</f>
        <v>-18105.7785160718</v>
      </c>
      <c r="H375" s="188"/>
      <c r="L375" s="175" t="n">
        <v>37043</v>
      </c>
      <c r="M375" s="176" t="s">
        <v>88</v>
      </c>
      <c r="N375" s="53" t="n">
        <v>-64058028.0900199</v>
      </c>
      <c r="O375" s="0" t="str">
        <f aca="false">IF((N375)&gt;(D377*1000),"var exceeded"," ")</f>
        <v> </v>
      </c>
      <c r="P375" s="0" t="str">
        <f aca="false">IF(($N375)&gt;(F376*1000),"var exceeded"," ")</f>
        <v> </v>
      </c>
      <c r="T375" s="175" t="n">
        <v>37067</v>
      </c>
      <c r="U375" s="176" t="s">
        <v>88</v>
      </c>
      <c r="V375" s="53" t="n">
        <v>-61249701.5470451</v>
      </c>
      <c r="W375" s="53" t="n">
        <v>123763947.990163</v>
      </c>
      <c r="Y375" s="151" t="str">
        <f aca="false">IF((V375)&gt;(W376),"var exceeded"," ")</f>
        <v> </v>
      </c>
      <c r="AG375" s="175" t="n">
        <v>37019</v>
      </c>
      <c r="AH375" s="176" t="s">
        <v>14</v>
      </c>
      <c r="AI375" s="177" t="n">
        <v>-92211055.2838935</v>
      </c>
      <c r="AJ375" s="177" t="n">
        <v>-111075907.966172</v>
      </c>
    </row>
    <row r="376" customFormat="false" ht="12" hidden="false" customHeight="true" outlineLevel="0" collapsed="false">
      <c r="A376" s="187" t="n">
        <v>37046</v>
      </c>
      <c r="B376" s="178" t="n">
        <v>-28476.3190707708</v>
      </c>
      <c r="C376" s="178" t="n">
        <v>579.120133741056</v>
      </c>
      <c r="D376" s="178" t="n">
        <v>-29055.4392045119</v>
      </c>
      <c r="F376" s="172" t="n">
        <f aca="false">D376-E376</f>
        <v>-29055.4392045119</v>
      </c>
      <c r="H376" s="188"/>
      <c r="L376" s="175" t="n">
        <v>37046</v>
      </c>
      <c r="M376" s="176" t="s">
        <v>88</v>
      </c>
      <c r="N376" s="53" t="n">
        <v>-69357526.4417654</v>
      </c>
      <c r="O376" s="0" t="str">
        <f aca="false">IF((N376)&gt;(D378*1000),"var exceeded"," ")</f>
        <v> </v>
      </c>
      <c r="P376" s="0" t="str">
        <f aca="false">IF(($N376)&gt;(F377*1000),"var exceeded"," ")</f>
        <v> </v>
      </c>
      <c r="T376" s="175" t="n">
        <v>37068</v>
      </c>
      <c r="U376" s="176" t="s">
        <v>88</v>
      </c>
      <c r="V376" s="53" t="n">
        <v>-59501023.6682145</v>
      </c>
      <c r="W376" s="53" t="n">
        <v>26259117.6503827</v>
      </c>
      <c r="Y376" s="151" t="str">
        <f aca="false">IF((V376)&gt;(W377),"var exceeded"," ")</f>
        <v> </v>
      </c>
      <c r="AG376" s="175" t="n">
        <v>37020</v>
      </c>
      <c r="AH376" s="176" t="s">
        <v>14</v>
      </c>
      <c r="AI376" s="177" t="n">
        <v>-88368551.9669264</v>
      </c>
      <c r="AJ376" s="177" t="n">
        <v>66432636.8289197</v>
      </c>
    </row>
    <row r="377" customFormat="false" ht="12" hidden="false" customHeight="true" outlineLevel="0" collapsed="false">
      <c r="A377" s="187" t="n">
        <v>37047</v>
      </c>
      <c r="B377" s="178" t="n">
        <v>-14808.7476971208</v>
      </c>
      <c r="C377" s="178" t="n">
        <v>-1657.57622448293</v>
      </c>
      <c r="D377" s="178" t="n">
        <v>-13151.1714726378</v>
      </c>
      <c r="F377" s="172" t="n">
        <f aca="false">D377-E377</f>
        <v>-13151.1714726378</v>
      </c>
      <c r="H377" s="188"/>
      <c r="L377" s="175" t="n">
        <v>37047</v>
      </c>
      <c r="M377" s="176" t="s">
        <v>88</v>
      </c>
      <c r="N377" s="53" t="n">
        <v>-53595305.9577224</v>
      </c>
      <c r="O377" s="0" t="str">
        <f aca="false">IF((N377)&gt;(D379*1000),"var exceeded"," ")</f>
        <v> </v>
      </c>
      <c r="P377" s="0" t="str">
        <f aca="false">IF(($N377)&gt;(F378*1000),"var exceeded"," ")</f>
        <v> </v>
      </c>
      <c r="T377" s="175" t="n">
        <v>37069</v>
      </c>
      <c r="U377" s="176" t="s">
        <v>88</v>
      </c>
      <c r="V377" s="53" t="n">
        <v>-33474561.1657259</v>
      </c>
      <c r="W377" s="53" t="n">
        <v>66410544.9175363</v>
      </c>
      <c r="Y377" s="151" t="str">
        <f aca="false">IF((V377)&gt;(W378),"var exceeded"," ")</f>
        <v> </v>
      </c>
      <c r="AG377" s="175" t="n">
        <v>37021</v>
      </c>
      <c r="AH377" s="176" t="s">
        <v>14</v>
      </c>
      <c r="AI377" s="177" t="n">
        <v>-105569541.91644</v>
      </c>
      <c r="AJ377" s="177" t="n">
        <v>-32800922.1827961</v>
      </c>
    </row>
    <row r="378" customFormat="false" ht="12" hidden="false" customHeight="true" outlineLevel="0" collapsed="false">
      <c r="A378" s="187" t="n">
        <v>37048</v>
      </c>
      <c r="B378" s="178" t="n">
        <v>14445.9087872077</v>
      </c>
      <c r="C378" s="178" t="n">
        <v>9568.75366023499</v>
      </c>
      <c r="D378" s="178" t="n">
        <v>4877.15512697271</v>
      </c>
      <c r="E378" s="154" t="n">
        <v>-204000</v>
      </c>
      <c r="F378" s="172" t="n">
        <f aca="false">D378-E378</f>
        <v>208877.155126973</v>
      </c>
      <c r="H378" s="188"/>
      <c r="L378" s="175" t="n">
        <v>37048</v>
      </c>
      <c r="M378" s="176" t="s">
        <v>88</v>
      </c>
      <c r="N378" s="53" t="n">
        <v>-55439511.445984</v>
      </c>
      <c r="O378" s="0" t="str">
        <f aca="false">IF((N378)&gt;(D380*1000),"var exceeded"," ")</f>
        <v> </v>
      </c>
      <c r="P378" s="0" t="str">
        <f aca="false">IF(($N378)&gt;(F379*1000),"var exceeded"," ")</f>
        <v> </v>
      </c>
      <c r="T378" s="175" t="n">
        <v>37070</v>
      </c>
      <c r="U378" s="176" t="s">
        <v>88</v>
      </c>
      <c r="V378" s="53" t="n">
        <v>-39846036.4944021</v>
      </c>
      <c r="W378" s="53" t="n">
        <v>1086834.2107731</v>
      </c>
      <c r="Y378" s="151" t="str">
        <f aca="false">IF((V378)&gt;(W379),"var exceeded"," ")</f>
        <v> </v>
      </c>
      <c r="AG378" s="175" t="n">
        <v>37022</v>
      </c>
      <c r="AH378" s="176" t="s">
        <v>14</v>
      </c>
      <c r="AI378" s="177" t="n">
        <v>-102990648.759612</v>
      </c>
      <c r="AJ378" s="177" t="n">
        <v>-81469380.2290147</v>
      </c>
    </row>
    <row r="379" customFormat="false" ht="12" hidden="false" customHeight="true" outlineLevel="0" collapsed="false">
      <c r="A379" s="187" t="n">
        <v>37049</v>
      </c>
      <c r="B379" s="178" t="n">
        <v>31064.91681368</v>
      </c>
      <c r="C379" s="178" t="n">
        <v>5141.69688493157</v>
      </c>
      <c r="D379" s="178" t="n">
        <v>25923.2199287484</v>
      </c>
      <c r="F379" s="172" t="n">
        <f aca="false">D379-E379</f>
        <v>25923.2199287484</v>
      </c>
      <c r="H379" s="188"/>
      <c r="L379" s="175" t="n">
        <v>37049</v>
      </c>
      <c r="M379" s="176" t="s">
        <v>88</v>
      </c>
      <c r="N379" s="53" t="n">
        <v>-69061632.3041366</v>
      </c>
      <c r="O379" s="0" t="str">
        <f aca="false">IF((N379)&gt;(D381*1000),"var exceeded"," ")</f>
        <v>var exceeded</v>
      </c>
      <c r="P379" s="0" t="str">
        <f aca="false">IF(($N379)&gt;(F380*1000),"var exceeded"," ")</f>
        <v> </v>
      </c>
      <c r="T379" s="175" t="n">
        <v>37071</v>
      </c>
      <c r="U379" s="176" t="s">
        <v>88</v>
      </c>
      <c r="V379" s="53" t="n">
        <v>-52608517.8084066</v>
      </c>
      <c r="W379" s="53" t="n">
        <v>26575997.7412358</v>
      </c>
      <c r="Y379" s="151" t="str">
        <f aca="false">IF((V379)&gt;(W380),"var exceeded"," ")</f>
        <v> </v>
      </c>
      <c r="AG379" s="175" t="n">
        <v>37025</v>
      </c>
      <c r="AH379" s="176" t="s">
        <v>14</v>
      </c>
      <c r="AI379" s="177" t="n">
        <v>-105636905.048173</v>
      </c>
      <c r="AJ379" s="177" t="n">
        <v>-52485028.4803298</v>
      </c>
    </row>
    <row r="380" customFormat="false" ht="12" hidden="false" customHeight="true" outlineLevel="0" collapsed="false">
      <c r="A380" s="187" t="n">
        <v>37050</v>
      </c>
      <c r="B380" s="178" t="n">
        <v>-20305.7424668496</v>
      </c>
      <c r="C380" s="178" t="n">
        <v>-3734.06182141619</v>
      </c>
      <c r="D380" s="178" t="n">
        <v>-16571.6806454335</v>
      </c>
      <c r="F380" s="172" t="n">
        <f aca="false">D380-E380</f>
        <v>-16571.6806454335</v>
      </c>
      <c r="H380" s="188"/>
      <c r="L380" s="175" t="n">
        <v>37050</v>
      </c>
      <c r="M380" s="176" t="s">
        <v>88</v>
      </c>
      <c r="N380" s="53" t="n">
        <v>-80675706.5979264</v>
      </c>
      <c r="O380" s="0" t="str">
        <f aca="false">IF((N380)&gt;(D382*1000),"var exceeded"," ")</f>
        <v> </v>
      </c>
      <c r="P380" s="0" t="str">
        <f aca="false">IF(($N380)&gt;(F381*1000),"var exceeded"," ")</f>
        <v> </v>
      </c>
      <c r="T380" s="175" t="n">
        <v>37074</v>
      </c>
      <c r="U380" s="176" t="s">
        <v>88</v>
      </c>
      <c r="V380" s="53" t="n">
        <v>-56175139.9133253</v>
      </c>
      <c r="W380" s="53" t="n">
        <v>-20515377.4013167</v>
      </c>
      <c r="Y380" s="151" t="str">
        <f aca="false">IF((V380)&gt;(W381),"var exceeded"," ")</f>
        <v> </v>
      </c>
      <c r="AG380" s="175" t="n">
        <v>37026</v>
      </c>
      <c r="AH380" s="176" t="s">
        <v>14</v>
      </c>
      <c r="AI380" s="177" t="n">
        <v>-109118245.380164</v>
      </c>
      <c r="AJ380" s="177" t="n">
        <v>-34042268.9355272</v>
      </c>
    </row>
    <row r="381" customFormat="false" ht="12" hidden="false" customHeight="true" outlineLevel="0" collapsed="false">
      <c r="A381" s="187" t="n">
        <v>37053</v>
      </c>
      <c r="B381" s="178" t="n">
        <v>-80938.2044101854</v>
      </c>
      <c r="C381" s="178" t="n">
        <v>-11087.693761716</v>
      </c>
      <c r="D381" s="178" t="n">
        <v>-69850.5106484694</v>
      </c>
      <c r="F381" s="172" t="n">
        <f aca="false">D381-E381</f>
        <v>-69850.5106484694</v>
      </c>
      <c r="H381" s="188"/>
      <c r="L381" s="175" t="n">
        <v>37053</v>
      </c>
      <c r="M381" s="176" t="s">
        <v>88</v>
      </c>
      <c r="N381" s="53" t="n">
        <v>-101163216.449228</v>
      </c>
      <c r="O381" s="0" t="str">
        <f aca="false">IF((N381)&gt;(D383*1000),"var exceeded"," ")</f>
        <v> </v>
      </c>
      <c r="P381" s="0" t="str">
        <f aca="false">IF(($N381)&gt;(F382*1000),"var exceeded"," ")</f>
        <v> </v>
      </c>
      <c r="T381" s="175" t="n">
        <v>37075</v>
      </c>
      <c r="U381" s="176" t="s">
        <v>88</v>
      </c>
      <c r="V381" s="53" t="n">
        <v>-61476518.1500509</v>
      </c>
      <c r="W381" s="53" t="n">
        <v>-41092087.925501</v>
      </c>
      <c r="Y381" s="151" t="str">
        <f aca="false">IF((V381)&gt;(W382),"var exceeded"," ")</f>
        <v> </v>
      </c>
      <c r="AG381" s="175" t="n">
        <v>37027</v>
      </c>
      <c r="AH381" s="176" t="s">
        <v>14</v>
      </c>
      <c r="AI381" s="177" t="n">
        <v>-95861363.5320271</v>
      </c>
      <c r="AJ381" s="177" t="n">
        <v>54198086.4534043</v>
      </c>
    </row>
    <row r="382" customFormat="false" ht="12" hidden="false" customHeight="true" outlineLevel="0" collapsed="false">
      <c r="A382" s="187" t="n">
        <v>37054</v>
      </c>
      <c r="B382" s="178" t="n">
        <v>-79974.3692739533</v>
      </c>
      <c r="C382" s="178" t="n">
        <v>-5552.03545974792</v>
      </c>
      <c r="D382" s="178" t="n">
        <v>-74422.3338142054</v>
      </c>
      <c r="F382" s="172" t="n">
        <f aca="false">D382-E382</f>
        <v>-74422.3338142054</v>
      </c>
      <c r="H382" s="188"/>
      <c r="L382" s="175" t="n">
        <v>37054</v>
      </c>
      <c r="M382" s="176" t="s">
        <v>88</v>
      </c>
      <c r="N382" s="53" t="n">
        <v>-95079330.0476413</v>
      </c>
      <c r="O382" s="0" t="str">
        <f aca="false">IF((N382)&gt;(D384*1000),"var exceeded"," ")</f>
        <v> </v>
      </c>
      <c r="P382" s="0" t="str">
        <f aca="false">IF(($N382)&gt;(F383*1000),"var exceeded"," ")</f>
        <v> </v>
      </c>
      <c r="T382" s="175" t="n">
        <v>37077</v>
      </c>
      <c r="U382" s="176" t="s">
        <v>88</v>
      </c>
      <c r="V382" s="53" t="n">
        <v>-46936321.2743962</v>
      </c>
      <c r="W382" s="53" t="n">
        <v>15192986.6959287</v>
      </c>
      <c r="Y382" s="151" t="str">
        <f aca="false">IF((V382)&gt;(W383),"var exceeded"," ")</f>
        <v> </v>
      </c>
      <c r="AG382" s="175" t="n">
        <v>37028</v>
      </c>
      <c r="AH382" s="176" t="s">
        <v>14</v>
      </c>
      <c r="AI382" s="177" t="n">
        <v>-89156254.9028365</v>
      </c>
      <c r="AJ382" s="177" t="n">
        <v>140244958.898816</v>
      </c>
    </row>
    <row r="383" customFormat="false" ht="12" hidden="false" customHeight="true" outlineLevel="0" collapsed="false">
      <c r="A383" s="187" t="n">
        <v>37055</v>
      </c>
      <c r="B383" s="178" t="n">
        <v>49341.8847206132</v>
      </c>
      <c r="C383" s="178" t="n">
        <v>1172.73926160533</v>
      </c>
      <c r="D383" s="178" t="n">
        <v>48169.1454590079</v>
      </c>
      <c r="F383" s="172" t="n">
        <f aca="false">D383-E383</f>
        <v>48169.1454590079</v>
      </c>
      <c r="H383" s="188"/>
      <c r="L383" s="175" t="n">
        <v>37055</v>
      </c>
      <c r="M383" s="176" t="s">
        <v>88</v>
      </c>
      <c r="N383" s="53" t="n">
        <v>-88757521.7417045</v>
      </c>
      <c r="O383" s="0" t="str">
        <f aca="false">IF((N383)&gt;(D385*1000),"var exceeded"," ")</f>
        <v> </v>
      </c>
      <c r="P383" s="0" t="str">
        <f aca="false">IF(($N383)&gt;(F384*1000),"var exceeded"," ")</f>
        <v> </v>
      </c>
      <c r="T383" s="175" t="n">
        <v>37078</v>
      </c>
      <c r="U383" s="176" t="s">
        <v>88</v>
      </c>
      <c r="V383" s="53" t="n">
        <v>-43690201.87358</v>
      </c>
      <c r="W383" s="53" t="n">
        <v>9670626.90227022</v>
      </c>
      <c r="Y383" s="151" t="str">
        <f aca="false">IF((V383)&gt;(W384),"var exceeded"," ")</f>
        <v> </v>
      </c>
      <c r="AG383" s="175" t="n">
        <v>37029</v>
      </c>
      <c r="AH383" s="176" t="s">
        <v>14</v>
      </c>
      <c r="AI383" s="177" t="n">
        <v>-99030399.4793227</v>
      </c>
      <c r="AJ383" s="177" t="n">
        <v>56060731.0981535</v>
      </c>
    </row>
    <row r="384" customFormat="false" ht="12" hidden="false" customHeight="true" outlineLevel="0" collapsed="false">
      <c r="A384" s="187" t="n">
        <v>37056</v>
      </c>
      <c r="B384" s="178" t="n">
        <v>12753.8768024875</v>
      </c>
      <c r="C384" s="178" t="n">
        <v>5347.16623740405</v>
      </c>
      <c r="D384" s="178" t="n">
        <v>7406.71056508341</v>
      </c>
      <c r="F384" s="172" t="n">
        <f aca="false">D384-E384</f>
        <v>7406.71056508341</v>
      </c>
      <c r="H384" s="188"/>
      <c r="L384" s="175" t="n">
        <v>37056</v>
      </c>
      <c r="M384" s="176" t="s">
        <v>88</v>
      </c>
      <c r="N384" s="53" t="n">
        <v>-90649266.0058751</v>
      </c>
      <c r="O384" s="0" t="str">
        <f aca="false">IF((N384)&gt;(D386*1000),"var exceeded"," ")</f>
        <v> </v>
      </c>
      <c r="P384" s="0" t="str">
        <f aca="false">IF(($N384)&gt;(F385*1000),"var exceeded"," ")</f>
        <v> </v>
      </c>
      <c r="T384" s="175" t="n">
        <v>37081</v>
      </c>
      <c r="U384" s="176" t="s">
        <v>88</v>
      </c>
      <c r="V384" s="53" t="n">
        <v>-36654361.6073854</v>
      </c>
      <c r="W384" s="53" t="n">
        <v>5518193.41370881</v>
      </c>
      <c r="Y384" s="151" t="str">
        <f aca="false">IF((V384)&gt;(W385),"var exceeded"," ")</f>
        <v> </v>
      </c>
      <c r="AG384" s="175" t="n">
        <v>37032</v>
      </c>
      <c r="AH384" s="176" t="s">
        <v>14</v>
      </c>
      <c r="AI384" s="177" t="n">
        <v>-88717540.6612892</v>
      </c>
      <c r="AJ384" s="177" t="n">
        <v>116777719.038248</v>
      </c>
    </row>
    <row r="385" customFormat="false" ht="12" hidden="false" customHeight="true" outlineLevel="0" collapsed="false">
      <c r="A385" s="187" t="n">
        <v>37057</v>
      </c>
      <c r="B385" s="178" t="n">
        <v>8107.92216893594</v>
      </c>
      <c r="C385" s="178" t="n">
        <v>2553.25238019482</v>
      </c>
      <c r="D385" s="178" t="n">
        <v>5554.66978874112</v>
      </c>
      <c r="F385" s="172" t="n">
        <f aca="false">D385-E385</f>
        <v>5554.66978874112</v>
      </c>
      <c r="H385" s="188"/>
      <c r="L385" s="175" t="n">
        <v>37057</v>
      </c>
      <c r="M385" s="176" t="s">
        <v>88</v>
      </c>
      <c r="N385" s="53" t="n">
        <v>-91524221.3261121</v>
      </c>
      <c r="O385" s="0" t="str">
        <f aca="false">IF((N385)&gt;(D387*1000),"var exceeded"," ")</f>
        <v> </v>
      </c>
      <c r="P385" s="0" t="str">
        <f aca="false">IF(($N385)&gt;(F386*1000),"var exceeded"," ")</f>
        <v> </v>
      </c>
      <c r="T385" s="175" t="n">
        <v>37082</v>
      </c>
      <c r="U385" s="176" t="s">
        <v>88</v>
      </c>
      <c r="V385" s="53" t="n">
        <v>-39562064.1695568</v>
      </c>
      <c r="W385" s="53" t="n">
        <v>-15114398.7538639</v>
      </c>
      <c r="Y385" s="151" t="str">
        <f aca="false">IF((V385)&gt;(W386),"var exceeded"," ")</f>
        <v> </v>
      </c>
      <c r="AG385" s="175" t="n">
        <v>37033</v>
      </c>
      <c r="AH385" s="176" t="s">
        <v>14</v>
      </c>
      <c r="AI385" s="177" t="n">
        <v>-93173314.1243331</v>
      </c>
      <c r="AJ385" s="177" t="n">
        <v>17609560.8461998</v>
      </c>
    </row>
    <row r="386" customFormat="false" ht="12" hidden="false" customHeight="true" outlineLevel="0" collapsed="false">
      <c r="A386" s="187" t="n">
        <v>37060</v>
      </c>
      <c r="B386" s="178" t="n">
        <v>-27044.0507023002</v>
      </c>
      <c r="C386" s="178" t="n">
        <v>-3186.03785033975</v>
      </c>
      <c r="D386" s="178" t="n">
        <v>-23858.0128519604</v>
      </c>
      <c r="F386" s="172" t="n">
        <f aca="false">D386-E386</f>
        <v>-23858.0128519604</v>
      </c>
      <c r="H386" s="188"/>
      <c r="L386" s="175" t="n">
        <v>37060</v>
      </c>
      <c r="M386" s="176" t="s">
        <v>88</v>
      </c>
      <c r="N386" s="53" t="n">
        <v>-87167099.1136601</v>
      </c>
      <c r="O386" s="0" t="str">
        <f aca="false">IF((N386)&gt;(D388*1000),"var exceeded"," ")</f>
        <v> </v>
      </c>
      <c r="P386" s="0" t="str">
        <f aca="false">IF(($N386)&gt;(F387*1000),"var exceeded"," ")</f>
        <v> </v>
      </c>
      <c r="T386" s="175" t="n">
        <v>37083</v>
      </c>
      <c r="U386" s="176" t="s">
        <v>88</v>
      </c>
      <c r="V386" s="53" t="n">
        <v>-45884538.4668257</v>
      </c>
      <c r="W386" s="53" t="n">
        <v>-21126422.701551</v>
      </c>
      <c r="Y386" s="151" t="str">
        <f aca="false">IF((V386)&gt;(W387),"var exceeded"," ")</f>
        <v> </v>
      </c>
      <c r="AG386" s="175" t="n">
        <v>37034</v>
      </c>
      <c r="AH386" s="176" t="s">
        <v>14</v>
      </c>
      <c r="AI386" s="177" t="n">
        <v>-98685386.5254137</v>
      </c>
      <c r="AJ386" s="177" t="n">
        <v>-52092055.4291398</v>
      </c>
    </row>
    <row r="387" customFormat="false" ht="12" hidden="false" customHeight="true" outlineLevel="0" collapsed="false">
      <c r="A387" s="187" t="n">
        <v>37061</v>
      </c>
      <c r="B387" s="178" t="n">
        <v>6987.46397608454</v>
      </c>
      <c r="C387" s="178" t="n">
        <v>-275.39270732949</v>
      </c>
      <c r="D387" s="178" t="n">
        <v>7262.85668341403</v>
      </c>
      <c r="F387" s="172" t="n">
        <f aca="false">D387-E387</f>
        <v>7262.85668341403</v>
      </c>
      <c r="H387" s="188"/>
      <c r="L387" s="175" t="n">
        <v>37061</v>
      </c>
      <c r="M387" s="176" t="s">
        <v>88</v>
      </c>
      <c r="N387" s="53" t="n">
        <v>-92229134.8434491</v>
      </c>
      <c r="O387" s="0" t="str">
        <f aca="false">IF((N387)&gt;(D389*1000),"var exceeded"," ")</f>
        <v> </v>
      </c>
      <c r="P387" s="0" t="str">
        <f aca="false">IF(($N387)&gt;(F388*1000),"var exceeded"," ")</f>
        <v> </v>
      </c>
      <c r="T387" s="175" t="n">
        <v>37084</v>
      </c>
      <c r="U387" s="176" t="s">
        <v>88</v>
      </c>
      <c r="V387" s="53" t="n">
        <v>-41149801.0973995</v>
      </c>
      <c r="W387" s="53" t="n">
        <v>-15099229.90994</v>
      </c>
      <c r="Y387" s="151" t="str">
        <f aca="false">IF((V387)&gt;(W388),"var exceeded"," ")</f>
        <v> </v>
      </c>
      <c r="AG387" s="175" t="n">
        <v>37035</v>
      </c>
      <c r="AH387" s="176" t="s">
        <v>14</v>
      </c>
      <c r="AI387" s="177" t="n">
        <v>-98253936.4297636</v>
      </c>
      <c r="AJ387" s="177" t="n">
        <v>-22579841.7271172</v>
      </c>
    </row>
    <row r="388" customFormat="false" ht="12" hidden="false" customHeight="true" outlineLevel="0" collapsed="false">
      <c r="A388" s="187" t="n">
        <v>37062</v>
      </c>
      <c r="B388" s="178" t="n">
        <v>102423.838110123</v>
      </c>
      <c r="C388" s="178" t="n">
        <v>5754.09373295659</v>
      </c>
      <c r="D388" s="178" t="n">
        <v>96669.7443771663</v>
      </c>
      <c r="F388" s="172" t="n">
        <f aca="false">D388-E388</f>
        <v>96669.7443771663</v>
      </c>
      <c r="H388" s="188"/>
      <c r="L388" s="175" t="n">
        <v>37062</v>
      </c>
      <c r="M388" s="176" t="s">
        <v>88</v>
      </c>
      <c r="N388" s="53" t="n">
        <v>-75011137.4120621</v>
      </c>
      <c r="O388" s="0" t="str">
        <f aca="false">IF((N388)&gt;(D390*1000),"var exceeded"," ")</f>
        <v> </v>
      </c>
      <c r="P388" s="0" t="str">
        <f aca="false">IF(($N388)&gt;(F389*1000),"var exceeded"," ")</f>
        <v> </v>
      </c>
      <c r="T388" s="175" t="n">
        <v>37085</v>
      </c>
      <c r="U388" s="176" t="s">
        <v>88</v>
      </c>
      <c r="V388" s="53" t="n">
        <v>-28107605.6148768</v>
      </c>
      <c r="W388" s="53" t="n">
        <v>17455884.7106342</v>
      </c>
      <c r="Y388" s="151" t="str">
        <f aca="false">IF((V388)&gt;(W389),"var exceeded"," ")</f>
        <v> </v>
      </c>
      <c r="AG388" s="175" t="n">
        <v>37036</v>
      </c>
      <c r="AH388" s="176" t="s">
        <v>14</v>
      </c>
      <c r="AI388" s="177" t="n">
        <v>-102236317.124942</v>
      </c>
      <c r="AJ388" s="177" t="n">
        <v>23687323.4481021</v>
      </c>
    </row>
    <row r="389" customFormat="false" ht="12" hidden="false" customHeight="true" outlineLevel="0" collapsed="false">
      <c r="A389" s="187" t="n">
        <v>37063</v>
      </c>
      <c r="B389" s="178" t="n">
        <v>24765.665190013</v>
      </c>
      <c r="C389" s="178" t="n">
        <v>4185.47836335123</v>
      </c>
      <c r="D389" s="178" t="n">
        <v>20580.1868266617</v>
      </c>
      <c r="F389" s="172" t="n">
        <f aca="false">D389-E389</f>
        <v>20580.1868266617</v>
      </c>
      <c r="H389" s="188"/>
      <c r="L389" s="175" t="n">
        <v>37063</v>
      </c>
      <c r="M389" s="176" t="s">
        <v>88</v>
      </c>
      <c r="N389" s="53" t="n">
        <v>-77747666.2305762</v>
      </c>
      <c r="O389" s="0" t="str">
        <f aca="false">IF((N389)&gt;(D391*1000),"var exceeded"," ")</f>
        <v> </v>
      </c>
      <c r="P389" s="0" t="str">
        <f aca="false">IF(($N389)&gt;(F390*1000),"var exceeded"," ")</f>
        <v> </v>
      </c>
      <c r="T389" s="175" t="n">
        <v>37088</v>
      </c>
      <c r="U389" s="176" t="s">
        <v>88</v>
      </c>
      <c r="V389" s="53" t="n">
        <v>-19678194.8311596</v>
      </c>
      <c r="W389" s="53" t="n">
        <v>34435001.6611165</v>
      </c>
      <c r="Y389" s="151" t="str">
        <f aca="false">IF((V389)&gt;(W390),"var exceeded"," ")</f>
        <v> </v>
      </c>
      <c r="AG389" s="175" t="n">
        <v>37039</v>
      </c>
      <c r="AH389" s="176" t="s">
        <v>14</v>
      </c>
      <c r="AI389" s="177" t="n">
        <v>-2419862.16628643</v>
      </c>
      <c r="AJ389" s="177" t="n">
        <v>1255836.67072558</v>
      </c>
    </row>
    <row r="390" customFormat="false" ht="12" hidden="false" customHeight="true" outlineLevel="0" collapsed="false">
      <c r="A390" s="187" t="n">
        <v>37064</v>
      </c>
      <c r="B390" s="178" t="n">
        <v>15567.4393923754</v>
      </c>
      <c r="C390" s="178" t="n">
        <v>1748.50515541981</v>
      </c>
      <c r="D390" s="178" t="n">
        <v>13818.9342369556</v>
      </c>
      <c r="F390" s="172" t="n">
        <f aca="false">D390-E390</f>
        <v>13818.9342369556</v>
      </c>
      <c r="H390" s="188"/>
      <c r="L390" s="175" t="n">
        <v>37064</v>
      </c>
      <c r="M390" s="176" t="s">
        <v>88</v>
      </c>
      <c r="N390" s="53" t="n">
        <v>-79598916.6358978</v>
      </c>
      <c r="O390" s="0" t="str">
        <f aca="false">IF((N390)&gt;(D392*1000),"var exceeded"," ")</f>
        <v> </v>
      </c>
      <c r="P390" s="0" t="str">
        <f aca="false">IF(($N390)&gt;(F391*1000),"var exceeded"," ")</f>
        <v> </v>
      </c>
      <c r="T390" s="175" t="n">
        <v>37089</v>
      </c>
      <c r="U390" s="176" t="s">
        <v>88</v>
      </c>
      <c r="V390" s="53" t="n">
        <v>-16871544.7569447</v>
      </c>
      <c r="W390" s="53" t="n">
        <v>2278421.92338528</v>
      </c>
      <c r="Y390" s="151" t="str">
        <f aca="false">IF((V390)&gt;(W391),"var exceeded"," ")</f>
        <v> </v>
      </c>
      <c r="AG390" s="175" t="n">
        <v>37040</v>
      </c>
      <c r="AH390" s="176" t="s">
        <v>14</v>
      </c>
      <c r="AI390" s="177" t="n">
        <v>-72164913.0737645</v>
      </c>
      <c r="AJ390" s="177" t="n">
        <v>10271208.0794039</v>
      </c>
    </row>
    <row r="391" customFormat="false" ht="12" hidden="false" customHeight="true" outlineLevel="0" collapsed="false">
      <c r="A391" s="187" t="n">
        <v>37067</v>
      </c>
      <c r="B391" s="178" t="n">
        <v>126082.129965222</v>
      </c>
      <c r="C391" s="178" t="n">
        <v>1400.10475266657</v>
      </c>
      <c r="D391" s="178" t="n">
        <v>124682.025212556</v>
      </c>
      <c r="F391" s="172" t="n">
        <f aca="false">D391-E391</f>
        <v>124682.025212556</v>
      </c>
      <c r="H391" s="188"/>
      <c r="L391" s="175" t="n">
        <v>37067</v>
      </c>
      <c r="M391" s="176" t="s">
        <v>88</v>
      </c>
      <c r="N391" s="53" t="n">
        <v>-61249701.5470451</v>
      </c>
      <c r="O391" s="0" t="str">
        <f aca="false">IF((N391)&gt;(D393*1000),"var exceeded"," ")</f>
        <v> </v>
      </c>
      <c r="P391" s="0" t="str">
        <f aca="false">IF(($N391)&gt;(F392*1000),"var exceeded"," ")</f>
        <v> </v>
      </c>
      <c r="T391" s="175" t="n">
        <v>37090</v>
      </c>
      <c r="U391" s="176" t="s">
        <v>88</v>
      </c>
      <c r="V391" s="53" t="n">
        <v>-15769978.0330852</v>
      </c>
      <c r="W391" s="53" t="n">
        <v>5578956.87677606</v>
      </c>
      <c r="Y391" s="151" t="str">
        <f aca="false">IF((V391)&gt;(W392),"var exceeded"," ")</f>
        <v> </v>
      </c>
      <c r="AG391" s="175" t="n">
        <v>37041</v>
      </c>
      <c r="AH391" s="176" t="s">
        <v>14</v>
      </c>
      <c r="AI391" s="177" t="n">
        <v>-66204511.6982407</v>
      </c>
      <c r="AJ391" s="177" t="n">
        <v>-93726054.6872757</v>
      </c>
    </row>
    <row r="392" customFormat="false" ht="12" hidden="false" customHeight="true" outlineLevel="0" collapsed="false">
      <c r="A392" s="187" t="n">
        <v>37068</v>
      </c>
      <c r="B392" s="178" t="n">
        <v>33249.2263406993</v>
      </c>
      <c r="C392" s="178" t="n">
        <v>1953.75958013817</v>
      </c>
      <c r="D392" s="178" t="n">
        <v>31295.4667605611</v>
      </c>
      <c r="F392" s="172" t="n">
        <f aca="false">D392-E392</f>
        <v>31295.4667605611</v>
      </c>
      <c r="H392" s="188"/>
      <c r="L392" s="175" t="n">
        <v>37068</v>
      </c>
      <c r="M392" s="176" t="s">
        <v>88</v>
      </c>
      <c r="N392" s="53" t="n">
        <v>-59501023.6682145</v>
      </c>
      <c r="O392" s="0" t="str">
        <f aca="false">IF((N392)&gt;(D394*1000),"var exceeded"," ")</f>
        <v> </v>
      </c>
      <c r="P392" s="0" t="str">
        <f aca="false">IF(($N392)&gt;(F393*1000),"var exceeded"," ")</f>
        <v> </v>
      </c>
      <c r="T392" s="175" t="n">
        <v>37091</v>
      </c>
      <c r="U392" s="176" t="s">
        <v>88</v>
      </c>
      <c r="V392" s="53" t="n">
        <v>-14077277.4768845</v>
      </c>
      <c r="W392" s="53" t="n">
        <v>5428420.73743882</v>
      </c>
      <c r="Y392" s="151" t="str">
        <f aca="false">IF((V392)&gt;(W393),"var exceeded"," ")</f>
        <v> </v>
      </c>
      <c r="AG392" s="175" t="n">
        <v>37042</v>
      </c>
      <c r="AH392" s="176" t="s">
        <v>14</v>
      </c>
      <c r="AI392" s="177" t="n">
        <v>-74319223.0952207</v>
      </c>
      <c r="AJ392" s="177" t="n">
        <v>-41336163.8273671</v>
      </c>
    </row>
    <row r="393" customFormat="false" ht="12" hidden="false" customHeight="true" outlineLevel="0" collapsed="false">
      <c r="A393" s="187" t="n">
        <v>37069</v>
      </c>
      <c r="B393" s="178" t="n">
        <v>70794.7966812518</v>
      </c>
      <c r="C393" s="178" t="n">
        <v>-3093.74343782853</v>
      </c>
      <c r="D393" s="178" t="n">
        <v>73888.5401190804</v>
      </c>
      <c r="F393" s="172" t="n">
        <f aca="false">D393-E393</f>
        <v>73888.5401190804</v>
      </c>
      <c r="H393" s="188"/>
      <c r="L393" s="175" t="n">
        <v>37069</v>
      </c>
      <c r="M393" s="176" t="s">
        <v>88</v>
      </c>
      <c r="N393" s="53" t="n">
        <v>-33474561.1657259</v>
      </c>
      <c r="O393" s="0" t="str">
        <f aca="false">IF((N393)&gt;(D395*1000),"var exceeded"," ")</f>
        <v> </v>
      </c>
      <c r="P393" s="0" t="str">
        <f aca="false">IF(($N393)&gt;(F394*1000),"var exceeded"," ")</f>
        <v> </v>
      </c>
      <c r="T393" s="175" t="n">
        <v>37092</v>
      </c>
      <c r="U393" s="176" t="s">
        <v>88</v>
      </c>
      <c r="V393" s="53" t="n">
        <v>-20864729.8597156</v>
      </c>
      <c r="W393" s="53" t="n">
        <v>-2082089.46486729</v>
      </c>
      <c r="Y393" s="151" t="str">
        <f aca="false">IF((V393)&gt;(W394),"var exceeded"," ")</f>
        <v> </v>
      </c>
      <c r="AG393" s="175" t="n">
        <v>37043</v>
      </c>
      <c r="AH393" s="176" t="s">
        <v>14</v>
      </c>
      <c r="AI393" s="177" t="n">
        <v>-80424866.5285033</v>
      </c>
      <c r="AJ393" s="177" t="n">
        <v>-70777037.5584414</v>
      </c>
    </row>
    <row r="394" customFormat="false" ht="12" hidden="false" customHeight="true" outlineLevel="0" collapsed="false">
      <c r="A394" s="187" t="n">
        <v>37070</v>
      </c>
      <c r="B394" s="178" t="n">
        <v>9483.37479777919</v>
      </c>
      <c r="C394" s="178" t="n">
        <v>6163.70960667477</v>
      </c>
      <c r="D394" s="178" t="n">
        <v>3319.66519110442</v>
      </c>
      <c r="F394" s="172" t="n">
        <f aca="false">D394-E394</f>
        <v>3319.66519110442</v>
      </c>
      <c r="H394" s="188"/>
      <c r="L394" s="175" t="n">
        <v>37070</v>
      </c>
      <c r="M394" s="176" t="s">
        <v>88</v>
      </c>
      <c r="N394" s="53" t="n">
        <v>-39846036.4944021</v>
      </c>
      <c r="O394" s="0" t="str">
        <f aca="false">IF((N394)&gt;(D396*1000),"var exceeded"," ")</f>
        <v> </v>
      </c>
      <c r="P394" s="0" t="str">
        <f aca="false">IF(($N394)&gt;(F395*1000),"var exceeded"," ")</f>
        <v> </v>
      </c>
      <c r="T394" s="175" t="n">
        <v>37095</v>
      </c>
      <c r="U394" s="176" t="s">
        <v>88</v>
      </c>
      <c r="V394" s="53" t="n">
        <v>-30932712.0097924</v>
      </c>
      <c r="W394" s="53" t="n">
        <v>-10564171.436806</v>
      </c>
      <c r="Y394" s="151" t="str">
        <f aca="false">IF((V394)&gt;(W395),"var exceeded"," ")</f>
        <v> </v>
      </c>
      <c r="AG394" s="175" t="n">
        <v>37046</v>
      </c>
      <c r="AH394" s="176" t="s">
        <v>14</v>
      </c>
      <c r="AI394" s="177" t="n">
        <v>-91517847.0799486</v>
      </c>
      <c r="AJ394" s="177" t="n">
        <v>17312524.3386646</v>
      </c>
    </row>
    <row r="395" customFormat="false" ht="12" hidden="false" customHeight="true" outlineLevel="0" collapsed="false">
      <c r="A395" s="187" t="n">
        <v>37071</v>
      </c>
      <c r="B395" s="178" t="n">
        <v>27658</v>
      </c>
      <c r="C395" s="178" t="n">
        <v>3972.15556862422</v>
      </c>
      <c r="D395" s="178" t="n">
        <v>23686</v>
      </c>
      <c r="E395" s="154" t="n">
        <v>-8000</v>
      </c>
      <c r="F395" s="172" t="n">
        <f aca="false">D395-E395</f>
        <v>31686</v>
      </c>
      <c r="H395" s="188"/>
      <c r="L395" s="175" t="n">
        <v>37071</v>
      </c>
      <c r="M395" s="176" t="s">
        <v>88</v>
      </c>
      <c r="N395" s="53" t="n">
        <v>-52608517.8084066</v>
      </c>
      <c r="O395" s="0" t="str">
        <f aca="false">IF((N395)&gt;(D397*1000),"var exceeded"," ")</f>
        <v> </v>
      </c>
      <c r="P395" s="0" t="str">
        <f aca="false">IF(($N395)&gt;(F396*1000),"var exceeded"," ")</f>
        <v> </v>
      </c>
      <c r="T395" s="175" t="n">
        <v>37096</v>
      </c>
      <c r="U395" s="176" t="s">
        <v>88</v>
      </c>
      <c r="V395" s="53" t="n">
        <v>-32930618.3441101</v>
      </c>
      <c r="W395" s="53" t="n">
        <v>-18217877.9223172</v>
      </c>
      <c r="Y395" s="151" t="str">
        <f aca="false">IF((V395)&gt;(W396),"var exceeded"," ")</f>
        <v>var exceeded</v>
      </c>
      <c r="AG395" s="175" t="n">
        <v>37047</v>
      </c>
      <c r="AH395" s="176" t="s">
        <v>14</v>
      </c>
      <c r="AI395" s="177" t="n">
        <v>-72978426.8126389</v>
      </c>
      <c r="AJ395" s="177" t="n">
        <v>12801512.0155703</v>
      </c>
    </row>
    <row r="396" customFormat="false" ht="12" hidden="false" customHeight="true" outlineLevel="0" collapsed="false">
      <c r="A396" s="187" t="n">
        <v>37074</v>
      </c>
      <c r="B396" s="178" t="n">
        <v>-14384.1117490473</v>
      </c>
      <c r="C396" s="178" t="n">
        <v>2779.23599984567</v>
      </c>
      <c r="D396" s="178" t="n">
        <v>-17163.347748893</v>
      </c>
      <c r="F396" s="172" t="n">
        <f aca="false">D396-E396</f>
        <v>-17163.347748893</v>
      </c>
      <c r="H396" s="188"/>
      <c r="L396" s="175" t="n">
        <v>37074</v>
      </c>
      <c r="M396" s="176" t="s">
        <v>88</v>
      </c>
      <c r="N396" s="53" t="n">
        <v>-56175139.9133253</v>
      </c>
      <c r="O396" s="0" t="str">
        <f aca="false">IF((N396)&gt;(D398*1000),"var exceeded"," ")</f>
        <v> </v>
      </c>
      <c r="P396" s="0" t="str">
        <f aca="false">IF(($N396)&gt;(F397*1000),"var exceeded"," ")</f>
        <v> </v>
      </c>
      <c r="T396" s="175" t="n">
        <v>37097</v>
      </c>
      <c r="U396" s="176" t="s">
        <v>88</v>
      </c>
      <c r="V396" s="53" t="n">
        <v>-47276024.7538843</v>
      </c>
      <c r="W396" s="53" t="n">
        <v>-39649669.9419967</v>
      </c>
      <c r="Y396" s="151" t="str">
        <f aca="false">IF((V396)&gt;(W397),"var exceeded"," ")</f>
        <v> </v>
      </c>
      <c r="AG396" s="175" t="n">
        <v>37048</v>
      </c>
      <c r="AH396" s="176" t="s">
        <v>14</v>
      </c>
      <c r="AI396" s="177" t="n">
        <v>-76688154.0051779</v>
      </c>
      <c r="AJ396" s="177" t="n">
        <v>65022529.9760294</v>
      </c>
    </row>
    <row r="397" customFormat="false" ht="12" hidden="false" customHeight="true" outlineLevel="0" collapsed="false">
      <c r="A397" s="187" t="n">
        <v>37075</v>
      </c>
      <c r="B397" s="178" t="n">
        <v>-18634.7746064534</v>
      </c>
      <c r="C397" s="178" t="n">
        <v>5288.88524011088</v>
      </c>
      <c r="D397" s="178" t="n">
        <v>-23923.6598465643</v>
      </c>
      <c r="F397" s="172" t="n">
        <f aca="false">D397-E397</f>
        <v>-23923.6598465643</v>
      </c>
      <c r="H397" s="188"/>
      <c r="L397" s="175" t="n">
        <v>37075</v>
      </c>
      <c r="M397" s="176" t="s">
        <v>88</v>
      </c>
      <c r="N397" s="53" t="n">
        <v>-61476518.1500509</v>
      </c>
      <c r="O397" s="0" t="str">
        <f aca="false">IF((N397)&gt;(D399*1000),"var exceeded"," ")</f>
        <v> </v>
      </c>
      <c r="P397" s="0" t="str">
        <f aca="false">IF(($N397)&gt;(F398*1000),"var exceeded"," ")</f>
        <v> </v>
      </c>
      <c r="T397" s="175" t="n">
        <v>37098</v>
      </c>
      <c r="U397" s="176" t="s">
        <v>88</v>
      </c>
      <c r="V397" s="53" t="n">
        <v>-29172941.4421337</v>
      </c>
      <c r="W397" s="53" t="n">
        <v>41112819.9528539</v>
      </c>
      <c r="Y397" s="151" t="str">
        <f aca="false">IF((V397)&gt;(W398),"var exceeded"," ")</f>
        <v> </v>
      </c>
      <c r="AG397" s="175" t="n">
        <v>37049</v>
      </c>
      <c r="AH397" s="176" t="s">
        <v>14</v>
      </c>
      <c r="AI397" s="177" t="n">
        <v>-89123187.9135707</v>
      </c>
      <c r="AJ397" s="177" t="n">
        <v>6763953.49871103</v>
      </c>
    </row>
    <row r="398" customFormat="false" ht="12" hidden="false" customHeight="true" outlineLevel="0" collapsed="false">
      <c r="A398" s="187" t="n">
        <v>37077</v>
      </c>
      <c r="B398" s="178" t="n">
        <v>17097.8364790644</v>
      </c>
      <c r="C398" s="178" t="n">
        <v>4436.33540408512</v>
      </c>
      <c r="D398" s="178" t="n">
        <v>12661.5010749793</v>
      </c>
      <c r="F398" s="172" t="n">
        <f aca="false">D398-E398</f>
        <v>12661.5010749793</v>
      </c>
      <c r="H398" s="188"/>
      <c r="L398" s="175" t="n">
        <v>37077</v>
      </c>
      <c r="M398" s="176" t="s">
        <v>88</v>
      </c>
      <c r="N398" s="53" t="n">
        <v>-46936321.2743962</v>
      </c>
      <c r="O398" s="0" t="str">
        <f aca="false">IF((N398)&gt;(D400*1000),"var exceeded"," ")</f>
        <v> </v>
      </c>
      <c r="P398" s="0" t="str">
        <f aca="false">IF(($N398)&gt;(F399*1000),"var exceeded"," ")</f>
        <v> </v>
      </c>
      <c r="T398" s="175" t="n">
        <v>37099</v>
      </c>
      <c r="U398" s="176" t="s">
        <v>88</v>
      </c>
      <c r="V398" s="53" t="n">
        <v>-17036541.6552782</v>
      </c>
      <c r="W398" s="53" t="n">
        <v>-9594081.91635417</v>
      </c>
      <c r="Y398" s="151" t="str">
        <f aca="false">IF((V398)&gt;(W399),"var exceeded"," ")</f>
        <v> </v>
      </c>
      <c r="AG398" s="175" t="n">
        <v>37050</v>
      </c>
      <c r="AH398" s="176" t="s">
        <v>14</v>
      </c>
      <c r="AI398" s="177" t="n">
        <v>-105047712.632946</v>
      </c>
      <c r="AJ398" s="177" t="n">
        <v>-74986234.1996247</v>
      </c>
    </row>
    <row r="399" customFormat="false" ht="12" hidden="false" customHeight="true" outlineLevel="0" collapsed="false">
      <c r="A399" s="187" t="n">
        <v>37078</v>
      </c>
      <c r="B399" s="178" t="n">
        <v>12861.4465432107</v>
      </c>
      <c r="C399" s="178" t="n">
        <v>4614.22027156201</v>
      </c>
      <c r="D399" s="178" t="n">
        <v>8247.22627164871</v>
      </c>
      <c r="F399" s="172" t="n">
        <f aca="false">D399-E399</f>
        <v>8247.22627164871</v>
      </c>
      <c r="H399" s="188"/>
      <c r="L399" s="175" t="n">
        <v>37078</v>
      </c>
      <c r="M399" s="176" t="s">
        <v>88</v>
      </c>
      <c r="N399" s="53" t="n">
        <v>-43690201.87358</v>
      </c>
      <c r="O399" s="0" t="str">
        <f aca="false">IF((N399)&gt;(D401*1000),"var exceeded"," ")</f>
        <v> </v>
      </c>
      <c r="P399" s="0" t="str">
        <f aca="false">IF(($N399)&gt;(F400*1000),"var exceeded"," ")</f>
        <v> </v>
      </c>
      <c r="T399" s="175" t="n">
        <v>37102</v>
      </c>
      <c r="U399" s="176" t="s">
        <v>88</v>
      </c>
      <c r="V399" s="53" t="n">
        <v>-33520183.8000234</v>
      </c>
      <c r="W399" s="53" t="n">
        <v>-223247.490618342</v>
      </c>
      <c r="Y399" s="151" t="str">
        <f aca="false">IF((V399)&gt;(W400),"var exceeded"," ")</f>
        <v> </v>
      </c>
      <c r="AG399" s="175" t="n">
        <v>37053</v>
      </c>
      <c r="AH399" s="176" t="s">
        <v>14</v>
      </c>
      <c r="AI399" s="177" t="n">
        <v>-129318264.50633</v>
      </c>
      <c r="AJ399" s="177" t="n">
        <v>-99981574.0329341</v>
      </c>
    </row>
    <row r="400" customFormat="false" ht="12" hidden="false" customHeight="true" outlineLevel="0" collapsed="false">
      <c r="A400" s="187" t="n">
        <v>37081</v>
      </c>
      <c r="B400" s="178" t="n">
        <v>8403.89881441202</v>
      </c>
      <c r="C400" s="178" t="n">
        <v>413.475489257367</v>
      </c>
      <c r="D400" s="178" t="n">
        <v>7990.42332515465</v>
      </c>
      <c r="F400" s="172" t="n">
        <f aca="false">D400-E400</f>
        <v>7990.42332515465</v>
      </c>
      <c r="H400" s="188"/>
      <c r="L400" s="175" t="n">
        <v>37081</v>
      </c>
      <c r="M400" s="176" t="s">
        <v>88</v>
      </c>
      <c r="N400" s="53" t="n">
        <v>-36654361.6073854</v>
      </c>
      <c r="O400" s="0" t="str">
        <f aca="false">IF((N400)&gt;(D402*1000),"var exceeded"," ")</f>
        <v> </v>
      </c>
      <c r="P400" s="0" t="str">
        <f aca="false">IF(($N400)&gt;(F401*1000),"var exceeded"," ")</f>
        <v> </v>
      </c>
      <c r="T400" s="175" t="n">
        <v>37103</v>
      </c>
      <c r="U400" s="176" t="s">
        <v>88</v>
      </c>
      <c r="V400" s="53" t="n">
        <v>-37233509.8617147</v>
      </c>
      <c r="W400" s="53" t="n">
        <v>-16681119.853431</v>
      </c>
      <c r="Y400" s="151" t="str">
        <f aca="false">IF((V400)&gt;(W401),"var exceeded"," ")</f>
        <v> </v>
      </c>
      <c r="AG400" s="175" t="n">
        <v>37054</v>
      </c>
      <c r="AH400" s="176" t="s">
        <v>14</v>
      </c>
      <c r="AI400" s="177" t="n">
        <v>-121570722.669784</v>
      </c>
      <c r="AJ400" s="177" t="n">
        <v>-73685027.1485163</v>
      </c>
    </row>
    <row r="401" customFormat="false" ht="12" hidden="false" customHeight="true" outlineLevel="0" collapsed="false">
      <c r="A401" s="187" t="n">
        <v>37082</v>
      </c>
      <c r="B401" s="178" t="n">
        <v>-30371.194778174</v>
      </c>
      <c r="C401" s="178" t="n">
        <v>1876.01532120959</v>
      </c>
      <c r="D401" s="178" t="n">
        <v>-32247.2100993836</v>
      </c>
      <c r="F401" s="172" t="n">
        <f aca="false">D401-E401</f>
        <v>-32247.2100993836</v>
      </c>
      <c r="H401" s="188"/>
      <c r="L401" s="175" t="n">
        <v>37082</v>
      </c>
      <c r="M401" s="176" t="s">
        <v>88</v>
      </c>
      <c r="N401" s="53" t="n">
        <v>-39562064.1695568</v>
      </c>
      <c r="O401" s="0" t="str">
        <f aca="false">IF((N401)&gt;(D403*1000),"var exceeded"," ")</f>
        <v> </v>
      </c>
      <c r="P401" s="0" t="str">
        <f aca="false">IF(($N401)&gt;(F402*1000),"var exceeded"," ")</f>
        <v> </v>
      </c>
      <c r="T401" s="175" t="n">
        <v>37104</v>
      </c>
      <c r="U401" s="176" t="s">
        <v>88</v>
      </c>
      <c r="V401" s="53" t="n">
        <v>-29936253.9932961</v>
      </c>
      <c r="W401" s="53" t="n">
        <v>21281328.0068384</v>
      </c>
      <c r="Y401" s="151" t="str">
        <f aca="false">IF((V401)&gt;(W402),"var exceeded"," ")</f>
        <v> </v>
      </c>
      <c r="AG401" s="175" t="n">
        <v>37055</v>
      </c>
      <c r="AH401" s="176" t="s">
        <v>14</v>
      </c>
      <c r="AI401" s="177" t="n">
        <v>-116636030.773916</v>
      </c>
      <c r="AJ401" s="177" t="n">
        <v>100558765.546149</v>
      </c>
    </row>
    <row r="402" customFormat="false" ht="12" hidden="false" customHeight="true" outlineLevel="0" collapsed="false">
      <c r="A402" s="187" t="n">
        <v>37083</v>
      </c>
      <c r="B402" s="178" t="n">
        <v>-22608.2450151402</v>
      </c>
      <c r="C402" s="178" t="n">
        <v>4624.87579208681</v>
      </c>
      <c r="D402" s="178" t="n">
        <v>-27233.120807227</v>
      </c>
      <c r="F402" s="172" t="n">
        <f aca="false">D402-E402</f>
        <v>-27233.120807227</v>
      </c>
      <c r="H402" s="188"/>
      <c r="L402" s="175" t="n">
        <v>37083</v>
      </c>
      <c r="M402" s="176" t="s">
        <v>88</v>
      </c>
      <c r="N402" s="53" t="n">
        <v>-45884538.4668257</v>
      </c>
      <c r="O402" s="0" t="str">
        <f aca="false">IF((N402)&gt;(D404*1000),"var exceeded"," ")</f>
        <v> </v>
      </c>
      <c r="P402" s="0" t="str">
        <f aca="false">IF(($N402)&gt;(F403*1000),"var exceeded"," ")</f>
        <v> </v>
      </c>
      <c r="T402" s="175" t="n">
        <v>37105</v>
      </c>
      <c r="U402" s="176" t="s">
        <v>88</v>
      </c>
      <c r="V402" s="53" t="n">
        <v>-43209313.9863808</v>
      </c>
      <c r="W402" s="53" t="n">
        <v>-9125795.49074836</v>
      </c>
      <c r="Y402" s="151" t="str">
        <f aca="false">IF((V402)&gt;(W403),"var exceeded"," ")</f>
        <v> </v>
      </c>
      <c r="AG402" s="175" t="n">
        <v>37056</v>
      </c>
      <c r="AH402" s="176" t="s">
        <v>14</v>
      </c>
      <c r="AI402" s="177" t="n">
        <v>-118278248.187022</v>
      </c>
      <c r="AJ402" s="177" t="n">
        <v>43595196.1632835</v>
      </c>
    </row>
    <row r="403" customFormat="false" ht="12" hidden="false" customHeight="true" outlineLevel="0" collapsed="false">
      <c r="A403" s="187" t="n">
        <v>37084</v>
      </c>
      <c r="B403" s="178" t="n">
        <v>-17616.4757870476</v>
      </c>
      <c r="C403" s="178" t="n">
        <v>4420.02469643398</v>
      </c>
      <c r="D403" s="178" t="n">
        <v>-22036.5004834816</v>
      </c>
      <c r="F403" s="172" t="n">
        <f aca="false">D403-E403</f>
        <v>-22036.5004834816</v>
      </c>
      <c r="H403" s="188"/>
      <c r="L403" s="175" t="n">
        <v>37084</v>
      </c>
      <c r="M403" s="176" t="s">
        <v>88</v>
      </c>
      <c r="N403" s="53" t="n">
        <v>-41149801.0973995</v>
      </c>
      <c r="O403" s="0" t="str">
        <f aca="false">IF((N403)&gt;(D405*1000),"var exceeded"," ")</f>
        <v> </v>
      </c>
      <c r="P403" s="0" t="str">
        <f aca="false">IF(($N403)&gt;(F404*1000),"var exceeded"," ")</f>
        <v> </v>
      </c>
      <c r="T403" s="175" t="n">
        <v>37106</v>
      </c>
      <c r="U403" s="176" t="s">
        <v>88</v>
      </c>
      <c r="V403" s="53" t="n">
        <v>-35831169.2347527</v>
      </c>
      <c r="W403" s="53" t="n">
        <v>50582545.1019763</v>
      </c>
      <c r="Y403" s="151" t="str">
        <f aca="false">IF((V403)&gt;(W404),"var exceeded"," ")</f>
        <v> </v>
      </c>
      <c r="AG403" s="175" t="n">
        <v>37057</v>
      </c>
      <c r="AH403" s="176" t="s">
        <v>14</v>
      </c>
      <c r="AI403" s="177" t="n">
        <v>-109569488.729408</v>
      </c>
      <c r="AJ403" s="177" t="n">
        <v>41771955.7300824</v>
      </c>
    </row>
    <row r="404" customFormat="false" ht="12" hidden="false" customHeight="true" outlineLevel="0" collapsed="false">
      <c r="A404" s="187" t="n">
        <v>37085</v>
      </c>
      <c r="B404" s="178" t="n">
        <v>17041.4190909209</v>
      </c>
      <c r="C404" s="178" t="n">
        <v>284.480419203178</v>
      </c>
      <c r="D404" s="178" t="n">
        <v>16756.9386717177</v>
      </c>
      <c r="F404" s="172" t="n">
        <f aca="false">D404-E404</f>
        <v>16756.9386717177</v>
      </c>
      <c r="H404" s="188"/>
      <c r="L404" s="175" t="n">
        <v>37085</v>
      </c>
      <c r="M404" s="176" t="s">
        <v>88</v>
      </c>
      <c r="N404" s="53" t="n">
        <v>-28107605.6148768</v>
      </c>
      <c r="O404" s="0" t="str">
        <f aca="false">IF((N404)&gt;(D406*1000),"var exceeded"," ")</f>
        <v> </v>
      </c>
      <c r="P404" s="0" t="str">
        <f aca="false">IF(($N404)&gt;(F405*1000),"var exceeded"," ")</f>
        <v> </v>
      </c>
      <c r="T404" s="175" t="n">
        <v>37109</v>
      </c>
      <c r="U404" s="176" t="s">
        <v>88</v>
      </c>
      <c r="V404" s="53" t="n">
        <v>-40804049.210764</v>
      </c>
      <c r="W404" s="53" t="n">
        <v>-12755873.5953522</v>
      </c>
      <c r="Y404" s="151" t="str">
        <f aca="false">IF((V404)&gt;(W405),"var exceeded"," ")</f>
        <v> </v>
      </c>
      <c r="AG404" s="175" t="n">
        <v>37060</v>
      </c>
      <c r="AH404" s="176" t="s">
        <v>14</v>
      </c>
      <c r="AI404" s="177" t="n">
        <v>-102584061.580745</v>
      </c>
      <c r="AJ404" s="177" t="n">
        <v>-13831709.7266841</v>
      </c>
    </row>
    <row r="405" customFormat="false" ht="12" hidden="false" customHeight="true" outlineLevel="0" collapsed="false">
      <c r="A405" s="187" t="n">
        <v>37088</v>
      </c>
      <c r="B405" s="178" t="n">
        <v>28235.3437705191</v>
      </c>
      <c r="C405" s="178" t="n">
        <v>1697.30053979994</v>
      </c>
      <c r="D405" s="178" t="n">
        <v>26538.0432307192</v>
      </c>
      <c r="F405" s="172" t="n">
        <f aca="false">D405-E405</f>
        <v>26538.0432307192</v>
      </c>
      <c r="H405" s="188"/>
      <c r="L405" s="175" t="n">
        <v>37088</v>
      </c>
      <c r="M405" s="176" t="s">
        <v>88</v>
      </c>
      <c r="N405" s="53" t="n">
        <v>-19678194.8311596</v>
      </c>
      <c r="O405" s="0" t="str">
        <f aca="false">IF((N405)&gt;(D407*1000),"var exceeded"," ")</f>
        <v> </v>
      </c>
      <c r="P405" s="0" t="str">
        <f aca="false">IF(($N405)&gt;(F406*1000),"var exceeded"," ")</f>
        <v> </v>
      </c>
      <c r="T405" s="175" t="n">
        <v>37110</v>
      </c>
      <c r="U405" s="176" t="s">
        <v>88</v>
      </c>
      <c r="V405" s="53" t="n">
        <v>-30918692.8888289</v>
      </c>
      <c r="W405" s="53" t="n">
        <v>-1588720.94589989</v>
      </c>
      <c r="Y405" s="151" t="str">
        <f aca="false">IF((V405)&gt;(W406),"var exceeded"," ")</f>
        <v> </v>
      </c>
      <c r="AG405" s="175" t="n">
        <v>37061</v>
      </c>
      <c r="AH405" s="176" t="s">
        <v>14</v>
      </c>
      <c r="AI405" s="177" t="n">
        <v>-113447715.397182</v>
      </c>
      <c r="AJ405" s="177" t="n">
        <v>28281080.6673147</v>
      </c>
    </row>
    <row r="406" customFormat="false" ht="12" hidden="false" customHeight="true" outlineLevel="0" collapsed="false">
      <c r="A406" s="187" t="n">
        <v>37089</v>
      </c>
      <c r="B406" s="178" t="n">
        <v>3790.82867354716</v>
      </c>
      <c r="C406" s="178" t="n">
        <v>3663.18517757049</v>
      </c>
      <c r="D406" s="178" t="n">
        <v>127.643495976675</v>
      </c>
      <c r="F406" s="172" t="n">
        <f aca="false">D406-E406</f>
        <v>127.643495976675</v>
      </c>
      <c r="H406" s="188"/>
      <c r="L406" s="175" t="n">
        <v>37089</v>
      </c>
      <c r="M406" s="176" t="s">
        <v>88</v>
      </c>
      <c r="N406" s="53" t="n">
        <v>-16871544.7569447</v>
      </c>
      <c r="O406" s="0" t="str">
        <f aca="false">IF((N406)&gt;(D408*1000),"var exceeded"," ")</f>
        <v> </v>
      </c>
      <c r="P406" s="0" t="str">
        <f aca="false">IF(($N406)&gt;(F407*1000),"var exceeded"," ")</f>
        <v> </v>
      </c>
      <c r="T406" s="175" t="n">
        <v>37111</v>
      </c>
      <c r="U406" s="176" t="s">
        <v>88</v>
      </c>
      <c r="V406" s="53" t="n">
        <v>-26434899.2750994</v>
      </c>
      <c r="W406" s="53" t="n">
        <v>-24455192.6079759</v>
      </c>
      <c r="Y406" s="151" t="str">
        <f aca="false">IF((V406)&gt;(W407),"var exceeded"," ")</f>
        <v> </v>
      </c>
      <c r="AG406" s="175" t="n">
        <v>37062</v>
      </c>
      <c r="AH406" s="176" t="s">
        <v>14</v>
      </c>
      <c r="AI406" s="177" t="n">
        <v>-98992766.6691922</v>
      </c>
      <c r="AJ406" s="177" t="n">
        <v>139875596.165232</v>
      </c>
    </row>
    <row r="407" customFormat="false" ht="12" hidden="false" customHeight="true" outlineLevel="0" collapsed="false">
      <c r="A407" s="187" t="n">
        <v>37090</v>
      </c>
      <c r="B407" s="178" t="n">
        <v>12994.8115053907</v>
      </c>
      <c r="C407" s="178" t="n">
        <v>5605.3097148895</v>
      </c>
      <c r="D407" s="178" t="n">
        <v>7389.5017905012</v>
      </c>
      <c r="F407" s="172" t="n">
        <f aca="false">D407-E407</f>
        <v>7389.5017905012</v>
      </c>
      <c r="H407" s="188"/>
      <c r="L407" s="175" t="n">
        <v>37090</v>
      </c>
      <c r="M407" s="176" t="s">
        <v>88</v>
      </c>
      <c r="N407" s="53" t="n">
        <v>-15769978.0330852</v>
      </c>
      <c r="O407" s="0" t="str">
        <f aca="false">IF((N407)&gt;(D409*1000),"var exceeded"," ")</f>
        <v> </v>
      </c>
      <c r="P407" s="0" t="str">
        <f aca="false">IF(($N407)&gt;(F408*1000),"var exceeded"," ")</f>
        <v> </v>
      </c>
      <c r="T407" s="175" t="n">
        <v>37112</v>
      </c>
      <c r="U407" s="176" t="s">
        <v>88</v>
      </c>
      <c r="V407" s="53" t="n">
        <v>-19867088.6061942</v>
      </c>
      <c r="W407" s="53" t="n">
        <v>2917983.22180655</v>
      </c>
      <c r="Y407" s="151" t="str">
        <f aca="false">IF((V407)&gt;(W408),"var exceeded"," ")</f>
        <v> </v>
      </c>
      <c r="AG407" s="175" t="n">
        <v>37063</v>
      </c>
      <c r="AH407" s="176" t="s">
        <v>14</v>
      </c>
      <c r="AI407" s="177" t="n">
        <v>-106236094.184998</v>
      </c>
      <c r="AJ407" s="177" t="n">
        <v>12071031.2790309</v>
      </c>
    </row>
    <row r="408" customFormat="false" ht="12" hidden="false" customHeight="true" outlineLevel="0" collapsed="false">
      <c r="A408" s="187" t="n">
        <v>37091</v>
      </c>
      <c r="B408" s="178" t="n">
        <v>8578.43119970622</v>
      </c>
      <c r="C408" s="178" t="n">
        <v>2481.96936551303</v>
      </c>
      <c r="D408" s="178" t="n">
        <v>6096.46183419319</v>
      </c>
      <c r="F408" s="172" t="n">
        <f aca="false">D408-E408</f>
        <v>6096.46183419319</v>
      </c>
      <c r="H408" s="188"/>
      <c r="L408" s="175" t="n">
        <v>37091</v>
      </c>
      <c r="M408" s="176" t="s">
        <v>88</v>
      </c>
      <c r="N408" s="53" t="n">
        <v>-14077277.4768845</v>
      </c>
      <c r="O408" s="0" t="str">
        <f aca="false">IF((N408)&gt;(D410*1000),"var exceeded"," ")</f>
        <v> </v>
      </c>
      <c r="P408" s="0" t="str">
        <f aca="false">IF(($N408)&gt;(F409*1000),"var exceeded"," ")</f>
        <v> </v>
      </c>
      <c r="T408" s="175" t="n">
        <v>37113</v>
      </c>
      <c r="U408" s="176" t="s">
        <v>88</v>
      </c>
      <c r="V408" s="53" t="n">
        <v>-29980332.306149</v>
      </c>
      <c r="W408" s="53" t="n">
        <v>-1554383.3786242</v>
      </c>
      <c r="Y408" s="151" t="str">
        <f aca="false">IF((V408)&gt;(W409),"var exceeded"," ")</f>
        <v> </v>
      </c>
      <c r="AG408" s="175" t="n">
        <v>37064</v>
      </c>
      <c r="AH408" s="176" t="s">
        <v>14</v>
      </c>
      <c r="AI408" s="177" t="n">
        <v>-107172653.560713</v>
      </c>
      <c r="AJ408" s="177" t="n">
        <v>34127644.5492539</v>
      </c>
    </row>
    <row r="409" customFormat="false" ht="12" hidden="false" customHeight="true" outlineLevel="0" collapsed="false">
      <c r="A409" s="187" t="n">
        <v>37092</v>
      </c>
      <c r="B409" s="178" t="n">
        <v>-1700.05872735825</v>
      </c>
      <c r="C409" s="178" t="n">
        <v>-43.1570388352594</v>
      </c>
      <c r="D409" s="178" t="n">
        <v>-1656.90168852299</v>
      </c>
      <c r="F409" s="172" t="n">
        <f aca="false">D409-E409</f>
        <v>-1656.90168852299</v>
      </c>
      <c r="H409" s="188"/>
      <c r="L409" s="175" t="n">
        <v>37092</v>
      </c>
      <c r="M409" s="176" t="s">
        <v>88</v>
      </c>
      <c r="N409" s="53" t="n">
        <v>-20864729.8597156</v>
      </c>
      <c r="O409" s="0" t="str">
        <f aca="false">IF((N409)&gt;(D411*1000),"var exceeded"," ")</f>
        <v> </v>
      </c>
      <c r="P409" s="0" t="str">
        <f aca="false">IF(($N409)&gt;(F410*1000),"var exceeded"," ")</f>
        <v> </v>
      </c>
      <c r="T409" s="175" t="n">
        <v>37116</v>
      </c>
      <c r="U409" s="176" t="s">
        <v>88</v>
      </c>
      <c r="V409" s="53" t="n">
        <v>-27382146.8564026</v>
      </c>
      <c r="W409" s="53" t="n">
        <v>2536484.98496059</v>
      </c>
      <c r="Y409" s="151" t="str">
        <f aca="false">IF((V409)&gt;(W410),"var exceeded"," ")</f>
        <v>var exceeded</v>
      </c>
      <c r="AG409" s="175" t="n">
        <v>37067</v>
      </c>
      <c r="AH409" s="176" t="s">
        <v>14</v>
      </c>
      <c r="AI409" s="177" t="n">
        <v>-89328829.6355137</v>
      </c>
      <c r="AJ409" s="177" t="n">
        <v>157615455.88671</v>
      </c>
    </row>
    <row r="410" customFormat="false" ht="12" hidden="false" customHeight="true" outlineLevel="0" collapsed="false">
      <c r="A410" s="187" t="n">
        <v>37095</v>
      </c>
      <c r="B410" s="178" t="n">
        <v>-9338.50338142231</v>
      </c>
      <c r="C410" s="178" t="n">
        <v>-2130.02573807036</v>
      </c>
      <c r="D410" s="178" t="n">
        <v>-7208.47764335195</v>
      </c>
      <c r="F410" s="172" t="n">
        <f aca="false">D410-E410</f>
        <v>-7208.47764335195</v>
      </c>
      <c r="H410" s="188"/>
      <c r="L410" s="175" t="n">
        <v>37095</v>
      </c>
      <c r="M410" s="176" t="s">
        <v>88</v>
      </c>
      <c r="N410" s="53" t="n">
        <v>-30932712.0097924</v>
      </c>
      <c r="O410" s="0" t="str">
        <f aca="false">IF((N410)&gt;(D412*1000),"var exceeded"," ")</f>
        <v>var exceeded</v>
      </c>
      <c r="P410" s="0" t="str">
        <f aca="false">IF(($N410)&gt;(F411*1000),"var exceeded"," ")</f>
        <v> </v>
      </c>
      <c r="T410" s="175" t="n">
        <v>37117</v>
      </c>
      <c r="U410" s="176" t="s">
        <v>88</v>
      </c>
      <c r="V410" s="53" t="n">
        <v>-42075803.8662193</v>
      </c>
      <c r="W410" s="53" t="n">
        <v>-30836636.6782484</v>
      </c>
      <c r="Y410" s="151" t="str">
        <f aca="false">IF((V410)&gt;(W411),"var exceeded"," ")</f>
        <v>var exceeded</v>
      </c>
      <c r="AG410" s="175" t="n">
        <v>37068</v>
      </c>
      <c r="AH410" s="176" t="s">
        <v>14</v>
      </c>
      <c r="AI410" s="177" t="n">
        <v>-87200291.4024347</v>
      </c>
      <c r="AJ410" s="177" t="n">
        <v>16807666.2837346</v>
      </c>
    </row>
    <row r="411" customFormat="false" ht="12" hidden="false" customHeight="true" outlineLevel="0" collapsed="false">
      <c r="A411" s="187" t="n">
        <v>37096</v>
      </c>
      <c r="B411" s="178" t="n">
        <v>-14145.4459261916</v>
      </c>
      <c r="C411" s="178" t="n">
        <v>2677.29041389914</v>
      </c>
      <c r="D411" s="178" t="n">
        <v>-16822.7363400908</v>
      </c>
      <c r="F411" s="172" t="n">
        <f aca="false">D411-E411</f>
        <v>-16822.7363400908</v>
      </c>
      <c r="H411" s="188"/>
      <c r="L411" s="175" t="n">
        <v>37096</v>
      </c>
      <c r="M411" s="176" t="s">
        <v>88</v>
      </c>
      <c r="N411" s="53" t="n">
        <v>-32930618.3441101</v>
      </c>
      <c r="O411" s="0" t="str">
        <f aca="false">IF((N411)&gt;(D413*1000),"var exceeded"," ")</f>
        <v> </v>
      </c>
      <c r="P411" s="0" t="str">
        <f aca="false">IF(($N411)&gt;(F412*1000),"var exceeded"," ")</f>
        <v>var exceeded</v>
      </c>
      <c r="T411" s="175" t="n">
        <v>37118</v>
      </c>
      <c r="U411" s="176" t="s">
        <v>88</v>
      </c>
      <c r="V411" s="53" t="n">
        <v>-60159907.8572581</v>
      </c>
      <c r="W411" s="53" t="n">
        <v>-82224170.5123481</v>
      </c>
      <c r="Y411" s="151" t="str">
        <f aca="false">IF((V411)&gt;(W412),"var exceeded"," ")</f>
        <v> </v>
      </c>
      <c r="AG411" s="175" t="n">
        <v>37069</v>
      </c>
      <c r="AH411" s="176" t="s">
        <v>14</v>
      </c>
      <c r="AI411" s="177" t="n">
        <v>-60388980.9430576</v>
      </c>
      <c r="AJ411" s="177" t="n">
        <v>62542101.1031734</v>
      </c>
    </row>
    <row r="412" customFormat="false" ht="12" hidden="false" customHeight="true" outlineLevel="0" collapsed="false">
      <c r="A412" s="187" t="n">
        <v>37097</v>
      </c>
      <c r="B412" s="178" t="n">
        <v>-38157.9522397585</v>
      </c>
      <c r="C412" s="178" t="n">
        <v>3661.83784477202</v>
      </c>
      <c r="D412" s="178" t="n">
        <v>-41819.7900845305</v>
      </c>
      <c r="F412" s="172" t="n">
        <f aca="false">D412-E412</f>
        <v>-41819.7900845305</v>
      </c>
      <c r="H412" s="188"/>
      <c r="L412" s="175" t="n">
        <v>37097</v>
      </c>
      <c r="M412" s="176" t="s">
        <v>88</v>
      </c>
      <c r="N412" s="53" t="n">
        <v>-47276024.7538843</v>
      </c>
      <c r="O412" s="0" t="str">
        <f aca="false">IF((N412)&gt;(D414*1000),"var exceeded"," ")</f>
        <v> </v>
      </c>
      <c r="P412" s="0" t="str">
        <f aca="false">IF(($N412)&gt;(F413*1000),"var exceeded"," ")</f>
        <v> </v>
      </c>
      <c r="T412" s="175" t="n">
        <v>37119</v>
      </c>
      <c r="U412" s="176" t="s">
        <v>88</v>
      </c>
      <c r="V412" s="53" t="n">
        <v>-42946682.5884104</v>
      </c>
      <c r="W412" s="53" t="n">
        <v>20864948.235105</v>
      </c>
      <c r="Y412" s="151" t="str">
        <f aca="false">IF((V412)&gt;(W413),"var exceeded"," ")</f>
        <v> </v>
      </c>
      <c r="AG412" s="175" t="n">
        <v>37070</v>
      </c>
      <c r="AH412" s="176" t="s">
        <v>14</v>
      </c>
      <c r="AI412" s="177" t="n">
        <v>-66669867.0563956</v>
      </c>
      <c r="AJ412" s="177" t="n">
        <v>6771767.92708409</v>
      </c>
    </row>
    <row r="413" customFormat="false" ht="12" hidden="false" customHeight="true" outlineLevel="0" collapsed="false">
      <c r="A413" s="187" t="n">
        <v>37098</v>
      </c>
      <c r="B413" s="178" t="n">
        <v>34182.5295634749</v>
      </c>
      <c r="C413" s="178" t="n">
        <v>-5254.87720338599</v>
      </c>
      <c r="D413" s="178" t="n">
        <v>39437.4067668609</v>
      </c>
      <c r="F413" s="172" t="n">
        <f aca="false">D413-E413</f>
        <v>39437.4067668609</v>
      </c>
      <c r="H413" s="188"/>
      <c r="L413" s="175" t="n">
        <v>37098</v>
      </c>
      <c r="M413" s="176" t="s">
        <v>88</v>
      </c>
      <c r="N413" s="53" t="n">
        <v>-29172941.4421337</v>
      </c>
      <c r="O413" s="0" t="str">
        <f aca="false">IF((N413)&gt;(D415*1000),"var exceeded"," ")</f>
        <v> </v>
      </c>
      <c r="P413" s="0" t="str">
        <f aca="false">IF(($N413)&gt;(F414*1000),"var exceeded"," ")</f>
        <v> </v>
      </c>
      <c r="T413" s="175" t="n">
        <v>37120</v>
      </c>
      <c r="U413" s="176" t="s">
        <v>88</v>
      </c>
      <c r="V413" s="53" t="n">
        <v>-41345571.687097</v>
      </c>
      <c r="W413" s="53" t="n">
        <v>10227562.6135474</v>
      </c>
      <c r="Y413" s="151" t="str">
        <f aca="false">IF((V413)&gt;(W414),"var exceeded"," ")</f>
        <v> </v>
      </c>
      <c r="AG413" s="175" t="n">
        <v>37071</v>
      </c>
      <c r="AH413" s="176" t="s">
        <v>14</v>
      </c>
      <c r="AI413" s="177" t="n">
        <v>-76085388.9162215</v>
      </c>
      <c r="AJ413" s="177" t="n">
        <v>60606039.575194</v>
      </c>
    </row>
    <row r="414" customFormat="false" ht="12" hidden="false" customHeight="true" outlineLevel="0" collapsed="false">
      <c r="A414" s="187" t="n">
        <v>37099</v>
      </c>
      <c r="B414" s="178" t="n">
        <v>-4190.89924280205</v>
      </c>
      <c r="C414" s="178" t="n">
        <v>1999.36611800847</v>
      </c>
      <c r="D414" s="178" t="n">
        <v>-6190.26536081051</v>
      </c>
      <c r="F414" s="172" t="n">
        <f aca="false">D414-E414</f>
        <v>-6190.26536081051</v>
      </c>
      <c r="H414" s="188"/>
      <c r="L414" s="175" t="n">
        <v>37099</v>
      </c>
      <c r="M414" s="176" t="s">
        <v>88</v>
      </c>
      <c r="N414" s="53" t="n">
        <v>-17036541.6552782</v>
      </c>
      <c r="O414" s="0" t="str">
        <f aca="false">IF((N414)&gt;(D416*1000),"var exceeded"," ")</f>
        <v> </v>
      </c>
      <c r="P414" s="0" t="str">
        <f aca="false">IF(($N414)&gt;(F415*1000),"var exceeded"," ")</f>
        <v> </v>
      </c>
      <c r="T414" s="175" t="n">
        <v>37123</v>
      </c>
      <c r="U414" s="176" t="s">
        <v>88</v>
      </c>
      <c r="V414" s="53" t="n">
        <v>-36485235.4050431</v>
      </c>
      <c r="W414" s="53" t="n">
        <v>17495873.8419</v>
      </c>
      <c r="Y414" s="151" t="str">
        <f aca="false">IF((V414)&gt;(W415),"var exceeded"," ")</f>
        <v> </v>
      </c>
      <c r="AG414" s="175" t="n">
        <v>37074</v>
      </c>
      <c r="AH414" s="176" t="s">
        <v>14</v>
      </c>
      <c r="AI414" s="177" t="n">
        <v>-84779475.2302551</v>
      </c>
      <c r="AJ414" s="177" t="n">
        <v>-12596830.7387095</v>
      </c>
    </row>
    <row r="415" customFormat="false" ht="12" hidden="false" customHeight="true" outlineLevel="0" collapsed="false">
      <c r="A415" s="187" t="n">
        <v>37102</v>
      </c>
      <c r="B415" s="178" t="n">
        <v>-1526.84766557772</v>
      </c>
      <c r="C415" s="178" t="n">
        <v>-2463.97006139867</v>
      </c>
      <c r="D415" s="178" t="n">
        <v>937.122395820946</v>
      </c>
      <c r="F415" s="172" t="n">
        <f aca="false">D415-E415</f>
        <v>937.122395820946</v>
      </c>
      <c r="H415" s="188"/>
      <c r="L415" s="175" t="n">
        <v>37102</v>
      </c>
      <c r="M415" s="176" t="s">
        <v>88</v>
      </c>
      <c r="N415" s="53" t="n">
        <v>-33520183.8000234</v>
      </c>
      <c r="O415" s="0" t="str">
        <f aca="false">IF((N415)&gt;(D417*1000),"var exceeded"," ")</f>
        <v> </v>
      </c>
      <c r="P415" s="0" t="str">
        <f aca="false">IF(($N415)&gt;(F416*1000),"var exceeded"," ")</f>
        <v> </v>
      </c>
      <c r="T415" s="175" t="n">
        <v>37124</v>
      </c>
      <c r="U415" s="176" t="s">
        <v>88</v>
      </c>
      <c r="V415" s="53" t="n">
        <v>-32678054.4436035</v>
      </c>
      <c r="W415" s="53" t="n">
        <v>294505.926699997</v>
      </c>
      <c r="Y415" s="151" t="str">
        <f aca="false">IF((V415)&gt;(W416),"var exceeded"," ")</f>
        <v> </v>
      </c>
      <c r="AG415" s="175" t="n">
        <v>37075</v>
      </c>
      <c r="AH415" s="176" t="s">
        <v>14</v>
      </c>
      <c r="AI415" s="177" t="n">
        <v>-88253359.6003117</v>
      </c>
      <c r="AJ415" s="177" t="n">
        <v>-70577430.0356752</v>
      </c>
    </row>
    <row r="416" customFormat="false" ht="12" hidden="false" customHeight="true" outlineLevel="0" collapsed="false">
      <c r="A416" s="187" t="n">
        <v>37103</v>
      </c>
      <c r="B416" s="178" t="n">
        <v>-14176.8173112165</v>
      </c>
      <c r="C416" s="178" t="n">
        <v>1068.79919905961</v>
      </c>
      <c r="D416" s="178" t="n">
        <v>-15245.2165102761</v>
      </c>
      <c r="F416" s="172" t="n">
        <f aca="false">D416-E416</f>
        <v>-15245.2165102761</v>
      </c>
      <c r="H416" s="188"/>
      <c r="L416" s="175" t="n">
        <v>37103</v>
      </c>
      <c r="M416" s="176" t="s">
        <v>88</v>
      </c>
      <c r="N416" s="53" t="n">
        <v>-37233509.8617147</v>
      </c>
      <c r="O416" s="0" t="str">
        <f aca="false">IF((N416)&gt;(D418*1000),"var exceeded"," ")</f>
        <v> </v>
      </c>
      <c r="P416" s="0" t="str">
        <f aca="false">IF(($N416)&gt;(F417*1000),"var exceeded"," ")</f>
        <v> </v>
      </c>
      <c r="T416" s="175" t="n">
        <v>37125</v>
      </c>
      <c r="U416" s="176" t="s">
        <v>88</v>
      </c>
      <c r="V416" s="53" t="n">
        <v>-29693722.6955885</v>
      </c>
      <c r="W416" s="53" t="n">
        <v>27183151.3089999</v>
      </c>
      <c r="Y416" s="151" t="str">
        <f aca="false">IF((V416)&gt;(W417),"var exceeded"," ")</f>
        <v> </v>
      </c>
      <c r="AG416" s="175" t="n">
        <v>37076</v>
      </c>
      <c r="AH416" s="176" t="s">
        <v>14</v>
      </c>
      <c r="AI416" s="177" t="n">
        <v>-454216.261971262</v>
      </c>
      <c r="AJ416" s="177" t="n">
        <v>0</v>
      </c>
    </row>
    <row r="417" customFormat="false" ht="12" hidden="false" customHeight="true" outlineLevel="0" collapsed="false">
      <c r="A417" s="187" t="n">
        <v>37104</v>
      </c>
      <c r="B417" s="178" t="n">
        <v>36338.1374940634</v>
      </c>
      <c r="C417" s="178" t="n">
        <v>17753.4710105481</v>
      </c>
      <c r="D417" s="178" t="n">
        <v>18584.6664835154</v>
      </c>
      <c r="F417" s="172" t="n">
        <f aca="false">D417-E417</f>
        <v>18584.6664835154</v>
      </c>
      <c r="H417" s="188"/>
      <c r="L417" s="175" t="n">
        <v>37104</v>
      </c>
      <c r="M417" s="176" t="s">
        <v>88</v>
      </c>
      <c r="N417" s="53" t="n">
        <v>-29936253.9932961</v>
      </c>
      <c r="O417" s="0" t="str">
        <f aca="false">IF((N417)&gt;(D419*1000),"var exceeded"," ")</f>
        <v> </v>
      </c>
      <c r="P417" s="0" t="str">
        <f aca="false">IF(($N417)&gt;(F418*1000),"var exceeded"," ")</f>
        <v> </v>
      </c>
      <c r="T417" s="175" t="n">
        <v>37126</v>
      </c>
      <c r="U417" s="176" t="s">
        <v>88</v>
      </c>
      <c r="V417" s="53" t="n">
        <v>-31844882.5009875</v>
      </c>
      <c r="W417" s="53" t="n">
        <v>-1935938.9339</v>
      </c>
      <c r="Y417" s="151" t="str">
        <f aca="false">IF((V417)&gt;(W418),"var exceeded"," ")</f>
        <v> </v>
      </c>
      <c r="AG417" s="175" t="n">
        <v>37077</v>
      </c>
      <c r="AH417" s="176" t="s">
        <v>14</v>
      </c>
      <c r="AI417" s="177" t="n">
        <v>-75725559.3563693</v>
      </c>
      <c r="AJ417" s="177" t="n">
        <v>567075.494058274</v>
      </c>
    </row>
    <row r="418" customFormat="false" ht="12" hidden="false" customHeight="true" outlineLevel="0" collapsed="false">
      <c r="A418" s="187" t="n">
        <v>37105</v>
      </c>
      <c r="B418" s="178" t="n">
        <v>-8850.78496067962</v>
      </c>
      <c r="C418" s="178" t="n">
        <v>1953.72038679394</v>
      </c>
      <c r="D418" s="178" t="n">
        <v>-10804.5053474736</v>
      </c>
      <c r="F418" s="172" t="n">
        <f aca="false">D418-E418</f>
        <v>-10804.5053474736</v>
      </c>
      <c r="H418" s="188"/>
      <c r="L418" s="175" t="n">
        <v>37105</v>
      </c>
      <c r="M418" s="176" t="s">
        <v>88</v>
      </c>
      <c r="N418" s="53" t="n">
        <v>-43209313.9863808</v>
      </c>
      <c r="O418" s="0" t="str">
        <f aca="false">IF((N418)&gt;(D420*1000),"var exceeded"," ")</f>
        <v> </v>
      </c>
      <c r="P418" s="0" t="str">
        <f aca="false">IF(($N418)&gt;(F419*1000),"var exceeded"," ")</f>
        <v> </v>
      </c>
      <c r="T418" s="175" t="n">
        <v>37127</v>
      </c>
      <c r="U418" s="176" t="s">
        <v>88</v>
      </c>
      <c r="V418" s="53" t="n">
        <v>-26760349.7592833</v>
      </c>
      <c r="W418" s="53" t="n">
        <v>6877799.87500002</v>
      </c>
      <c r="Y418" s="151" t="str">
        <f aca="false">IF((V418)&gt;(W419),"var exceeded"," ")</f>
        <v> </v>
      </c>
      <c r="AG418" s="175" t="n">
        <v>37078</v>
      </c>
      <c r="AH418" s="176" t="s">
        <v>14</v>
      </c>
      <c r="AI418" s="177" t="n">
        <v>-78174505.7011582</v>
      </c>
      <c r="AJ418" s="177" t="n">
        <v>-15217961.5048797</v>
      </c>
    </row>
    <row r="419" customFormat="false" ht="12" hidden="false" customHeight="true" outlineLevel="0" collapsed="false">
      <c r="A419" s="187" t="n">
        <v>37106</v>
      </c>
      <c r="B419" s="178" t="n">
        <v>51735.1427669365</v>
      </c>
      <c r="C419" s="178" t="n">
        <v>3877.75340569069</v>
      </c>
      <c r="D419" s="178" t="n">
        <v>47857.3893612458</v>
      </c>
      <c r="F419" s="172" t="n">
        <f aca="false">D419-E419</f>
        <v>47857.3893612458</v>
      </c>
      <c r="H419" s="188"/>
      <c r="L419" s="175" t="n">
        <v>37106</v>
      </c>
      <c r="M419" s="176" t="s">
        <v>88</v>
      </c>
      <c r="N419" s="53" t="n">
        <v>-35831169.2347527</v>
      </c>
      <c r="O419" s="0" t="str">
        <f aca="false">IF((N419)&gt;(D421*1000),"var exceeded"," ")</f>
        <v> </v>
      </c>
      <c r="P419" s="0" t="str">
        <f aca="false">IF(($N419)&gt;(F420*1000),"var exceeded"," ")</f>
        <v> </v>
      </c>
      <c r="T419" s="175" t="n">
        <v>37130</v>
      </c>
      <c r="U419" s="176" t="s">
        <v>88</v>
      </c>
      <c r="V419" s="53" t="n">
        <v>-34200714.1168124</v>
      </c>
      <c r="W419" s="53" t="n">
        <v>7309322.09179999</v>
      </c>
      <c r="Y419" s="151" t="str">
        <f aca="false">IF((V419)&gt;(W420),"var exceeded"," ")</f>
        <v> </v>
      </c>
      <c r="AG419" s="175" t="n">
        <v>37081</v>
      </c>
      <c r="AH419" s="176" t="s">
        <v>14</v>
      </c>
      <c r="AI419" s="177" t="n">
        <v>-107097386.80773</v>
      </c>
      <c r="AJ419" s="177" t="n">
        <v>2571075.79297741</v>
      </c>
    </row>
    <row r="420" customFormat="false" ht="12" hidden="false" customHeight="true" outlineLevel="0" collapsed="false">
      <c r="A420" s="187" t="n">
        <v>37109</v>
      </c>
      <c r="B420" s="178" t="n">
        <v>-12234.9479354873</v>
      </c>
      <c r="C420" s="178" t="n">
        <v>1331.59994516695</v>
      </c>
      <c r="D420" s="178" t="n">
        <v>-13566.5478806542</v>
      </c>
      <c r="F420" s="172" t="n">
        <f aca="false">D420-E420</f>
        <v>-13566.5478806542</v>
      </c>
      <c r="H420" s="188"/>
      <c r="L420" s="175" t="n">
        <v>37109</v>
      </c>
      <c r="M420" s="176" t="s">
        <v>88</v>
      </c>
      <c r="N420" s="53" t="n">
        <v>-40804049.210764</v>
      </c>
      <c r="O420" s="0" t="str">
        <f aca="false">IF((N420)&gt;(D422*1000),"var exceeded"," ")</f>
        <v> </v>
      </c>
      <c r="P420" s="0" t="str">
        <f aca="false">IF(($N420)&gt;(F421*1000),"var exceeded"," ")</f>
        <v> </v>
      </c>
      <c r="T420" s="175" t="n">
        <v>37131</v>
      </c>
      <c r="U420" s="176" t="s">
        <v>88</v>
      </c>
      <c r="V420" s="53" t="n">
        <v>-47154855.468741</v>
      </c>
      <c r="W420" s="53" t="n">
        <v>19664637.7513</v>
      </c>
      <c r="Y420" s="151" t="str">
        <f aca="false">IF((V420)&gt;(W421),"var exceeded"," ")</f>
        <v> </v>
      </c>
      <c r="AG420" s="175" t="n">
        <v>37082</v>
      </c>
      <c r="AH420" s="176" t="s">
        <v>14</v>
      </c>
      <c r="AI420" s="177" t="n">
        <v>-79261304.3993834</v>
      </c>
      <c r="AJ420" s="177" t="n">
        <v>-31552649.7372958</v>
      </c>
    </row>
    <row r="421" customFormat="false" ht="12" hidden="false" customHeight="true" outlineLevel="0" collapsed="false">
      <c r="A421" s="187" t="n">
        <v>37110</v>
      </c>
      <c r="B421" s="178" t="n">
        <v>610.747350062489</v>
      </c>
      <c r="C421" s="178" t="n">
        <v>1744.56055036245</v>
      </c>
      <c r="D421" s="178" t="n">
        <v>-1133.81320029996</v>
      </c>
      <c r="F421" s="172" t="n">
        <f aca="false">D421-E421</f>
        <v>-1133.81320029996</v>
      </c>
      <c r="H421" s="188"/>
      <c r="L421" s="175" t="n">
        <v>37110</v>
      </c>
      <c r="M421" s="176" t="s">
        <v>88</v>
      </c>
      <c r="N421" s="53" t="n">
        <v>-30918692.8888289</v>
      </c>
      <c r="O421" s="0" t="str">
        <f aca="false">IF((N421)&gt;(D423*1000),"var exceeded"," ")</f>
        <v> </v>
      </c>
      <c r="P421" s="0" t="str">
        <f aca="false">IF(($N421)&gt;(F422*1000),"var exceeded"," ")</f>
        <v> </v>
      </c>
      <c r="T421" s="175" t="n">
        <v>37132</v>
      </c>
      <c r="U421" s="176" t="s">
        <v>88</v>
      </c>
      <c r="V421" s="53" t="n">
        <v>-35596584.0520967</v>
      </c>
      <c r="W421" s="53" t="n">
        <v>-10614507.6229</v>
      </c>
      <c r="Y421" s="151" t="str">
        <f aca="false">IF((V421)&gt;(W422),"var exceeded"," ")</f>
        <v> </v>
      </c>
      <c r="AG421" s="175" t="n">
        <v>37083</v>
      </c>
      <c r="AH421" s="176" t="s">
        <v>14</v>
      </c>
      <c r="AI421" s="177" t="n">
        <v>-87420611.5771464</v>
      </c>
      <c r="AJ421" s="177" t="n">
        <v>-5492479.45023952</v>
      </c>
    </row>
    <row r="422" customFormat="false" ht="12" hidden="false" customHeight="true" outlineLevel="0" collapsed="false">
      <c r="A422" s="187" t="n">
        <v>37111</v>
      </c>
      <c r="B422" s="178" t="n">
        <v>-8944.74713789531</v>
      </c>
      <c r="C422" s="178" t="n">
        <v>-2733.74283222632</v>
      </c>
      <c r="D422" s="178" t="n">
        <v>-6211.00430566899</v>
      </c>
      <c r="F422" s="172" t="n">
        <f aca="false">D422-E422</f>
        <v>-6211.00430566899</v>
      </c>
      <c r="H422" s="188"/>
      <c r="L422" s="175" t="n">
        <v>37111</v>
      </c>
      <c r="M422" s="176" t="s">
        <v>88</v>
      </c>
      <c r="N422" s="53" t="n">
        <v>-26434899.2750994</v>
      </c>
      <c r="O422" s="0" t="str">
        <f aca="false">IF((N422)&gt;(D424*1000),"var exceeded"," ")</f>
        <v> </v>
      </c>
      <c r="P422" s="0" t="str">
        <f aca="false">IF(($N422)&gt;(F423*1000),"var exceeded"," ")</f>
        <v> </v>
      </c>
      <c r="T422" s="175" t="n">
        <v>37133</v>
      </c>
      <c r="U422" s="176" t="s">
        <v>88</v>
      </c>
      <c r="V422" s="53" t="n">
        <v>-32852291.6110637</v>
      </c>
      <c r="W422" s="53" t="n">
        <v>-25548861.2941</v>
      </c>
      <c r="Y422" s="151" t="str">
        <f aca="false">IF((V422)&gt;(W423),"var exceeded"," ")</f>
        <v> </v>
      </c>
      <c r="AG422" s="175" t="n">
        <v>37084</v>
      </c>
      <c r="AH422" s="176" t="s">
        <v>14</v>
      </c>
      <c r="AI422" s="177" t="n">
        <v>-96352066.2032892</v>
      </c>
      <c r="AJ422" s="177" t="n">
        <v>-10049124.0290926</v>
      </c>
    </row>
    <row r="423" customFormat="false" ht="12" hidden="false" customHeight="true" outlineLevel="0" collapsed="false">
      <c r="A423" s="187" t="n">
        <v>37112</v>
      </c>
      <c r="B423" s="178" t="n">
        <v>3448.26980616369</v>
      </c>
      <c r="C423" s="178" t="n">
        <v>405.758170476451</v>
      </c>
      <c r="D423" s="178" t="n">
        <v>3042.51163568724</v>
      </c>
      <c r="F423" s="172" t="n">
        <f aca="false">D423-E423</f>
        <v>3042.51163568724</v>
      </c>
      <c r="H423" s="188"/>
      <c r="L423" s="175" t="n">
        <v>37112</v>
      </c>
      <c r="M423" s="176" t="s">
        <v>88</v>
      </c>
      <c r="N423" s="53" t="n">
        <v>-19867088.6061942</v>
      </c>
      <c r="O423" s="0" t="str">
        <f aca="false">IF((N423)&gt;(D425*1000),"var exceeded"," ")</f>
        <v> </v>
      </c>
      <c r="P423" s="0" t="str">
        <f aca="false">IF(($N423)&gt;(F424*1000),"var exceeded"," ")</f>
        <v> </v>
      </c>
      <c r="T423" s="175" t="n">
        <v>37134</v>
      </c>
      <c r="U423" s="176" t="s">
        <v>88</v>
      </c>
      <c r="V423" s="53" t="n">
        <v>-34203873.5027323</v>
      </c>
      <c r="W423" s="53" t="n">
        <v>-2384834.7301</v>
      </c>
      <c r="Y423" s="151" t="str">
        <f aca="false">IF((V423)&gt;(W424),"var exceeded"," ")</f>
        <v> </v>
      </c>
      <c r="AG423" s="175" t="n">
        <v>37085</v>
      </c>
      <c r="AH423" s="176" t="s">
        <v>14</v>
      </c>
      <c r="AI423" s="177" t="n">
        <v>-79987781.923465</v>
      </c>
      <c r="AJ423" s="177" t="n">
        <v>-42553166.4512849</v>
      </c>
    </row>
    <row r="424" customFormat="false" ht="12" hidden="false" customHeight="true" outlineLevel="0" collapsed="false">
      <c r="A424" s="187" t="n">
        <v>37113</v>
      </c>
      <c r="B424" s="178" t="n">
        <v>1288.36633224294</v>
      </c>
      <c r="C424" s="178" t="n">
        <v>302.608357534322</v>
      </c>
      <c r="D424" s="178" t="n">
        <v>985.757974708622</v>
      </c>
      <c r="F424" s="172" t="n">
        <f aca="false">D424-E424</f>
        <v>985.757974708622</v>
      </c>
      <c r="H424" s="188"/>
      <c r="L424" s="175" t="n">
        <v>37113</v>
      </c>
      <c r="M424" s="176" t="s">
        <v>88</v>
      </c>
      <c r="N424" s="53" t="n">
        <v>-29980332.306149</v>
      </c>
      <c r="O424" s="0" t="str">
        <f aca="false">IF((N424)&gt;(D426*1000),"var exceeded"," ")</f>
        <v>var exceeded</v>
      </c>
      <c r="P424" s="0" t="str">
        <f aca="false">IF(($N424)&gt;(F425*1000),"var exceeded"," ")</f>
        <v> </v>
      </c>
      <c r="T424" s="175" t="n">
        <v>37138</v>
      </c>
      <c r="U424" s="176" t="s">
        <v>88</v>
      </c>
      <c r="V424" s="53" t="n">
        <v>-31355772.6288364</v>
      </c>
      <c r="W424" s="53" t="n">
        <v>16656599.1221</v>
      </c>
      <c r="Y424" s="151" t="str">
        <f aca="false">IF((V424)&gt;(W425),"var exceeded"," ")</f>
        <v> </v>
      </c>
      <c r="AG424" s="175" t="n">
        <v>37088</v>
      </c>
      <c r="AH424" s="176" t="s">
        <v>14</v>
      </c>
      <c r="AI424" s="177" t="n">
        <v>-69105277.5848313</v>
      </c>
      <c r="AJ424" s="177" t="n">
        <v>116137452.005554</v>
      </c>
    </row>
    <row r="425" customFormat="false" ht="12" hidden="false" customHeight="true" outlineLevel="0" collapsed="false">
      <c r="A425" s="187" t="n">
        <v>37116</v>
      </c>
      <c r="B425" s="178" t="n">
        <v>4898.6862260969</v>
      </c>
      <c r="C425" s="178" t="n">
        <v>1852.81389297364</v>
      </c>
      <c r="D425" s="178" t="n">
        <v>3045.87233312326</v>
      </c>
      <c r="F425" s="172" t="n">
        <f aca="false">D425-E425</f>
        <v>3045.87233312326</v>
      </c>
      <c r="H425" s="188"/>
      <c r="L425" s="175" t="n">
        <v>37116</v>
      </c>
      <c r="M425" s="176" t="s">
        <v>88</v>
      </c>
      <c r="N425" s="53" t="n">
        <v>-27382146.8564026</v>
      </c>
      <c r="O425" s="0" t="str">
        <f aca="false">IF((N425)&gt;(D427*1000),"var exceeded"," ")</f>
        <v>var exceeded</v>
      </c>
      <c r="P425" s="0" t="str">
        <f aca="false">IF(($N425)&gt;(F426*1000),"var exceeded"," ")</f>
        <v>var exceeded</v>
      </c>
      <c r="T425" s="175" t="n">
        <v>37139</v>
      </c>
      <c r="U425" s="176" t="s">
        <v>88</v>
      </c>
      <c r="V425" s="53" t="n">
        <v>-34390582.934847</v>
      </c>
      <c r="W425" s="53" t="n">
        <v>-11063331.1329</v>
      </c>
      <c r="Y425" s="151" t="str">
        <f aca="false">IF((V425)&gt;(W426),"var exceeded"," ")</f>
        <v> </v>
      </c>
      <c r="AG425" s="175" t="n">
        <v>37089</v>
      </c>
      <c r="AH425" s="176" t="s">
        <v>14</v>
      </c>
      <c r="AI425" s="177" t="n">
        <v>-60199610.1860958</v>
      </c>
      <c r="AJ425" s="177" t="n">
        <v>1348654.66445059</v>
      </c>
    </row>
    <row r="426" customFormat="false" ht="12" hidden="false" customHeight="true" outlineLevel="0" collapsed="false">
      <c r="A426" s="187" t="n">
        <v>37117</v>
      </c>
      <c r="B426" s="178" t="n">
        <v>-44030.681907229</v>
      </c>
      <c r="C426" s="178" t="n">
        <v>1013.04560955169</v>
      </c>
      <c r="D426" s="178" t="n">
        <v>-45043.7275167807</v>
      </c>
      <c r="F426" s="172" t="n">
        <f aca="false">D426-E426</f>
        <v>-45043.7275167807</v>
      </c>
      <c r="H426" s="188"/>
      <c r="L426" s="175" t="n">
        <v>37117</v>
      </c>
      <c r="M426" s="176" t="s">
        <v>88</v>
      </c>
      <c r="N426" s="53" t="n">
        <v>-42075803.8662193</v>
      </c>
      <c r="O426" s="0" t="str">
        <f aca="false">IF((N426)&gt;(D428*1000),"var exceeded"," ")</f>
        <v> </v>
      </c>
      <c r="P426" s="0" t="str">
        <f aca="false">IF(($N426)&gt;(F427*1000),"var exceeded"," ")</f>
        <v>var exceeded</v>
      </c>
      <c r="T426" s="175" t="n">
        <v>37140</v>
      </c>
      <c r="U426" s="176" t="s">
        <v>88</v>
      </c>
      <c r="V426" s="53" t="n">
        <v>-35422784.2047216</v>
      </c>
      <c r="W426" s="53" t="n">
        <v>-13894686.9281</v>
      </c>
      <c r="Y426" s="151" t="str">
        <f aca="false">IF((V426)&gt;(W427),"var exceeded"," ")</f>
        <v> </v>
      </c>
      <c r="AG426" s="175" t="n">
        <v>37090</v>
      </c>
      <c r="AH426" s="176" t="s">
        <v>14</v>
      </c>
      <c r="AI426" s="177" t="n">
        <v>-61610020.4140481</v>
      </c>
      <c r="AJ426" s="177" t="n">
        <v>3825747.24189387</v>
      </c>
    </row>
    <row r="427" customFormat="false" ht="12" hidden="false" customHeight="true" outlineLevel="0" collapsed="false">
      <c r="A427" s="187" t="n">
        <v>37118</v>
      </c>
      <c r="B427" s="178" t="n">
        <v>-97859.7392878882</v>
      </c>
      <c r="C427" s="178" t="n">
        <v>-1787.31886679512</v>
      </c>
      <c r="D427" s="178" t="n">
        <v>-96072.4204210931</v>
      </c>
      <c r="F427" s="172" t="n">
        <f aca="false">D427-E427</f>
        <v>-96072.4204210931</v>
      </c>
      <c r="H427" s="188"/>
      <c r="L427" s="175" t="n">
        <v>37118</v>
      </c>
      <c r="M427" s="176" t="s">
        <v>88</v>
      </c>
      <c r="N427" s="53" t="n">
        <v>-60159907.8572581</v>
      </c>
      <c r="O427" s="0" t="str">
        <f aca="false">IF((N427)&gt;(D429*1000),"var exceeded"," ")</f>
        <v> </v>
      </c>
      <c r="P427" s="0" t="str">
        <f aca="false">IF(($N427)&gt;(F428*1000),"var exceeded"," ")</f>
        <v> </v>
      </c>
      <c r="T427" s="175" t="n">
        <v>37141</v>
      </c>
      <c r="U427" s="176" t="s">
        <v>88</v>
      </c>
      <c r="V427" s="53" t="n">
        <v>-38474320.8410262</v>
      </c>
      <c r="W427" s="53" t="n">
        <v>-1199025.6852</v>
      </c>
      <c r="Y427" s="151" t="str">
        <f aca="false">IF((V427)&gt;(W428),"var exceeded"," ")</f>
        <v> </v>
      </c>
      <c r="AG427" s="175" t="n">
        <v>37091</v>
      </c>
      <c r="AH427" s="176" t="s">
        <v>14</v>
      </c>
      <c r="AI427" s="177" t="n">
        <v>-63966712.2467597</v>
      </c>
      <c r="AJ427" s="177" t="n">
        <v>18562054.0814507</v>
      </c>
    </row>
    <row r="428" customFormat="false" ht="12" hidden="false" customHeight="true" outlineLevel="0" collapsed="false">
      <c r="A428" s="187" t="n">
        <v>37119</v>
      </c>
      <c r="B428" s="178" t="n">
        <v>29302.4872638561</v>
      </c>
      <c r="C428" s="178" t="n">
        <v>8684.80335007686</v>
      </c>
      <c r="D428" s="178" t="n">
        <v>20617.6839137792</v>
      </c>
      <c r="F428" s="172" t="n">
        <f aca="false">D428-E428</f>
        <v>20617.6839137792</v>
      </c>
      <c r="H428" s="188"/>
      <c r="L428" s="175" t="n">
        <v>37119</v>
      </c>
      <c r="M428" s="176" t="s">
        <v>88</v>
      </c>
      <c r="N428" s="53" t="n">
        <v>-42946682.5884104</v>
      </c>
      <c r="O428" s="0" t="str">
        <f aca="false">IF((N428)&gt;(D430*1000),"var exceeded"," ")</f>
        <v> </v>
      </c>
      <c r="P428" s="0" t="str">
        <f aca="false">IF(($N428)&gt;(F429*1000),"var exceeded"," ")</f>
        <v> </v>
      </c>
      <c r="T428" s="175" t="n">
        <v>37144</v>
      </c>
      <c r="U428" s="176" t="s">
        <v>88</v>
      </c>
      <c r="V428" s="53" t="n">
        <v>-30102949.6553575</v>
      </c>
      <c r="W428" s="53" t="n">
        <v>22355335.4223</v>
      </c>
      <c r="Y428" s="151" t="str">
        <f aca="false">IF((V428)&gt;(W429),"var exceeded"," ")</f>
        <v>var exceeded</v>
      </c>
      <c r="AG428" s="175" t="n">
        <v>37092</v>
      </c>
      <c r="AH428" s="176" t="s">
        <v>14</v>
      </c>
      <c r="AI428" s="177" t="n">
        <v>-73362834.6564391</v>
      </c>
      <c r="AJ428" s="177" t="n">
        <v>19015872.6008446</v>
      </c>
    </row>
    <row r="429" customFormat="false" ht="12" hidden="false" customHeight="true" outlineLevel="0" collapsed="false">
      <c r="A429" s="187" t="n">
        <v>37120</v>
      </c>
      <c r="B429" s="178" t="n">
        <v>10850.2782193256</v>
      </c>
      <c r="C429" s="178" t="n">
        <v>3260.97541666784</v>
      </c>
      <c r="D429" s="178" t="n">
        <v>7589.3028026578</v>
      </c>
      <c r="F429" s="172" t="n">
        <f aca="false">D429-E429</f>
        <v>7589.3028026578</v>
      </c>
      <c r="H429" s="188"/>
      <c r="L429" s="175" t="n">
        <v>37120</v>
      </c>
      <c r="M429" s="176" t="s">
        <v>88</v>
      </c>
      <c r="N429" s="53" t="n">
        <v>-41345571.687097</v>
      </c>
      <c r="O429" s="0" t="str">
        <f aca="false">IF((N429)&gt;(D431*1000),"var exceeded"," ")</f>
        <v> </v>
      </c>
      <c r="P429" s="0" t="str">
        <f aca="false">IF(($N429)&gt;(F430*1000),"var exceeded"," ")</f>
        <v> </v>
      </c>
      <c r="T429" s="175" t="n">
        <v>37146</v>
      </c>
      <c r="U429" s="176" t="s">
        <v>88</v>
      </c>
      <c r="V429" s="53" t="n">
        <v>-45888227.3029426</v>
      </c>
      <c r="W429" s="53" t="n">
        <v>-31552590.0316</v>
      </c>
      <c r="Y429" s="151" t="str">
        <f aca="false">IF((V429)&gt;(W430),"var exceeded"," ")</f>
        <v> </v>
      </c>
      <c r="AG429" s="175" t="n">
        <v>37095</v>
      </c>
      <c r="AH429" s="176" t="s">
        <v>14</v>
      </c>
      <c r="AI429" s="177" t="n">
        <v>-82989156.5925912</v>
      </c>
      <c r="AJ429" s="177" t="n">
        <v>-10094695.5147987</v>
      </c>
    </row>
    <row r="430" customFormat="false" ht="12" hidden="false" customHeight="true" outlineLevel="0" collapsed="false">
      <c r="A430" s="187" t="n">
        <v>37123</v>
      </c>
      <c r="B430" s="178" t="n">
        <v>20846.2864538291</v>
      </c>
      <c r="C430" s="178" t="n">
        <v>453.575701620617</v>
      </c>
      <c r="D430" s="178" t="n">
        <v>20392.7107522085</v>
      </c>
      <c r="F430" s="172" t="n">
        <f aca="false">D430-E430</f>
        <v>20392.7107522085</v>
      </c>
      <c r="H430" s="188"/>
      <c r="L430" s="175" t="n">
        <v>37123</v>
      </c>
      <c r="M430" s="176" t="s">
        <v>88</v>
      </c>
      <c r="N430" s="53" t="n">
        <v>-36485235.4050431</v>
      </c>
      <c r="O430" s="0" t="str">
        <f aca="false">IF((N430)&gt;(D432*1000),"var exceeded"," ")</f>
        <v> </v>
      </c>
      <c r="P430" s="0" t="str">
        <f aca="false">IF(($N430)&gt;(F431*1000),"var exceeded"," ")</f>
        <v> </v>
      </c>
      <c r="T430" s="175" t="n">
        <v>37147</v>
      </c>
      <c r="U430" s="176" t="s">
        <v>88</v>
      </c>
      <c r="V430" s="53" t="n">
        <v>-54711945.3079211</v>
      </c>
      <c r="W430" s="53" t="n">
        <v>-36106367.065</v>
      </c>
      <c r="Y430" s="151" t="str">
        <f aca="false">IF((V430)&gt;(W431),"var exceeded"," ")</f>
        <v>var exceeded</v>
      </c>
      <c r="AG430" s="175" t="n">
        <v>37096</v>
      </c>
      <c r="AH430" s="176" t="s">
        <v>14</v>
      </c>
      <c r="AI430" s="177" t="n">
        <v>-80390952.057937</v>
      </c>
      <c r="AJ430" s="177" t="n">
        <v>2582364.68418365</v>
      </c>
    </row>
    <row r="431" customFormat="false" ht="12" hidden="false" customHeight="true" outlineLevel="0" collapsed="false">
      <c r="A431" s="187" t="n">
        <v>37124</v>
      </c>
      <c r="B431" s="178" t="n">
        <v>1720.71258510438</v>
      </c>
      <c r="C431" s="178" t="n">
        <v>3219.82982778595</v>
      </c>
      <c r="D431" s="178" t="n">
        <v>-1499.11724268157</v>
      </c>
      <c r="F431" s="172" t="n">
        <f aca="false">D431-E431</f>
        <v>-1499.11724268157</v>
      </c>
      <c r="H431" s="188"/>
      <c r="L431" s="175" t="n">
        <v>37124</v>
      </c>
      <c r="M431" s="176" t="s">
        <v>88</v>
      </c>
      <c r="N431" s="53" t="n">
        <v>-32678054.4436035</v>
      </c>
      <c r="O431" s="0" t="str">
        <f aca="false">IF((N431)&gt;(D433*1000),"var exceeded"," ")</f>
        <v> </v>
      </c>
      <c r="P431" s="0" t="str">
        <f aca="false">IF(($N431)&gt;(F432*1000),"var exceeded"," ")</f>
        <v> </v>
      </c>
      <c r="T431" s="175" t="n">
        <v>37148</v>
      </c>
      <c r="U431" s="176" t="s">
        <v>88</v>
      </c>
      <c r="V431" s="53" t="n">
        <v>-43099630.8472415</v>
      </c>
      <c r="W431" s="53" t="n">
        <v>-60889946.3612999</v>
      </c>
      <c r="Y431" s="151" t="str">
        <f aca="false">IF((V431)&gt;(W432),"var exceeded"," ")</f>
        <v> </v>
      </c>
      <c r="AG431" s="175" t="n">
        <v>37097</v>
      </c>
      <c r="AH431" s="176" t="s">
        <v>14</v>
      </c>
      <c r="AI431" s="177" t="n">
        <v>-83549342.4274128</v>
      </c>
      <c r="AJ431" s="177" t="n">
        <v>-69282142.2913391</v>
      </c>
    </row>
    <row r="432" customFormat="false" ht="12" hidden="false" customHeight="true" outlineLevel="0" collapsed="false">
      <c r="A432" s="187" t="n">
        <v>37125</v>
      </c>
      <c r="B432" s="178" t="n">
        <v>37752.9611700596</v>
      </c>
      <c r="C432" s="178" t="n">
        <v>18428.0576366981</v>
      </c>
      <c r="D432" s="178" t="n">
        <v>19324.9035333615</v>
      </c>
      <c r="F432" s="172" t="n">
        <f aca="false">D432-E432</f>
        <v>19324.9035333615</v>
      </c>
      <c r="H432" s="188"/>
      <c r="L432" s="175" t="n">
        <v>37125</v>
      </c>
      <c r="M432" s="176" t="s">
        <v>88</v>
      </c>
      <c r="N432" s="53" t="n">
        <v>-29693722.6955885</v>
      </c>
      <c r="O432" s="0" t="str">
        <f aca="false">IF((N432)&gt;(D434*1000),"var exceeded"," ")</f>
        <v> </v>
      </c>
      <c r="P432" s="0" t="str">
        <f aca="false">IF(($N432)&gt;(F433*1000),"var exceeded"," ")</f>
        <v> </v>
      </c>
      <c r="T432" s="175" t="n">
        <v>37151</v>
      </c>
      <c r="U432" s="176" t="s">
        <v>88</v>
      </c>
      <c r="V432" s="53" t="n">
        <v>-25038006.3934831</v>
      </c>
      <c r="W432" s="53" t="n">
        <v>50073867.8141</v>
      </c>
      <c r="Y432" s="151" t="str">
        <f aca="false">IF((V432)&gt;(W433),"var exceeded"," ")</f>
        <v> </v>
      </c>
      <c r="AG432" s="175" t="n">
        <v>37098</v>
      </c>
      <c r="AH432" s="176" t="s">
        <v>14</v>
      </c>
      <c r="AI432" s="177" t="n">
        <v>-73868775.9238467</v>
      </c>
      <c r="AJ432" s="177" t="n">
        <v>14881514.3165318</v>
      </c>
    </row>
    <row r="433" customFormat="false" ht="12" hidden="false" customHeight="true" outlineLevel="0" collapsed="false">
      <c r="A433" s="187" t="n">
        <v>37126</v>
      </c>
      <c r="B433" s="178" t="n">
        <v>339.617842329284</v>
      </c>
      <c r="C433" s="178" t="n">
        <v>1770.49566566148</v>
      </c>
      <c r="D433" s="178" t="n">
        <v>-1430.87782333219</v>
      </c>
      <c r="F433" s="172" t="n">
        <f aca="false">D433-E433</f>
        <v>-1430.87782333219</v>
      </c>
      <c r="H433" s="188"/>
      <c r="L433" s="175" t="n">
        <v>37126</v>
      </c>
      <c r="M433" s="176" t="s">
        <v>88</v>
      </c>
      <c r="N433" s="53" t="n">
        <v>-31844882.5009875</v>
      </c>
      <c r="O433" s="0" t="str">
        <f aca="false">IF((N433)&gt;(D435*1000),"var exceeded"," ")</f>
        <v> </v>
      </c>
      <c r="P433" s="0" t="str">
        <f aca="false">IF(($N433)&gt;(F434*1000),"var exceeded"," ")</f>
        <v> </v>
      </c>
      <c r="T433" s="175" t="n">
        <v>37152</v>
      </c>
      <c r="U433" s="176" t="s">
        <v>88</v>
      </c>
      <c r="V433" s="53" t="n">
        <v>-18523852.0095004</v>
      </c>
      <c r="W433" s="53" t="n">
        <v>18266089.9011</v>
      </c>
      <c r="Y433" s="151" t="str">
        <f aca="false">IF((V433)&gt;(W434),"var exceeded"," ")</f>
        <v> </v>
      </c>
      <c r="AG433" s="175" t="n">
        <v>37099</v>
      </c>
      <c r="AH433" s="176" t="s">
        <v>14</v>
      </c>
      <c r="AI433" s="177" t="n">
        <v>-63282290.6148387</v>
      </c>
      <c r="AJ433" s="177" t="n">
        <v>15454347.8991795</v>
      </c>
    </row>
    <row r="434" customFormat="false" ht="12" hidden="false" customHeight="true" outlineLevel="0" collapsed="false">
      <c r="A434" s="187" t="n">
        <v>37127</v>
      </c>
      <c r="B434" s="178" t="n">
        <v>10271.1698289044</v>
      </c>
      <c r="C434" s="178" t="n">
        <v>3141.88652551971</v>
      </c>
      <c r="D434" s="178" t="n">
        <v>7129.28330338473</v>
      </c>
      <c r="F434" s="172" t="n">
        <f aca="false">D434-E434</f>
        <v>7129.28330338473</v>
      </c>
      <c r="H434" s="188"/>
      <c r="L434" s="175" t="n">
        <v>37127</v>
      </c>
      <c r="M434" s="176" t="s">
        <v>88</v>
      </c>
      <c r="N434" s="53" t="n">
        <v>-26760349.7592833</v>
      </c>
      <c r="O434" s="0" t="str">
        <f aca="false">IF((N434)&gt;(D436*1000),"var exceeded"," ")</f>
        <v> </v>
      </c>
      <c r="P434" s="0" t="str">
        <f aca="false">IF(($N434)&gt;(F435*1000),"var exceeded"," ")</f>
        <v> </v>
      </c>
      <c r="T434" s="175" t="n">
        <v>37153</v>
      </c>
      <c r="U434" s="176" t="s">
        <v>88</v>
      </c>
      <c r="V434" s="53" t="n">
        <v>-20791475.2135065</v>
      </c>
      <c r="W434" s="53" t="n">
        <v>34997554.6522001</v>
      </c>
      <c r="Y434" s="151" t="str">
        <f aca="false">IF((V434)&gt;(W435),"var exceeded"," ")</f>
        <v> </v>
      </c>
      <c r="AG434" s="175" t="n">
        <v>37102</v>
      </c>
      <c r="AH434" s="176" t="s">
        <v>14</v>
      </c>
      <c r="AI434" s="177" t="n">
        <v>-71732332.5938097</v>
      </c>
      <c r="AJ434" s="177" t="n">
        <v>4325275.08715017</v>
      </c>
    </row>
    <row r="435" customFormat="false" ht="12" hidden="false" customHeight="true" outlineLevel="0" collapsed="false">
      <c r="A435" s="187" t="n">
        <v>37130</v>
      </c>
      <c r="B435" s="178" t="n">
        <v>7950.09530216744</v>
      </c>
      <c r="C435" s="178" t="n">
        <v>6256.22637483716</v>
      </c>
      <c r="D435" s="178" t="n">
        <v>1693.86892733028</v>
      </c>
      <c r="F435" s="172" t="n">
        <f aca="false">D435-E435</f>
        <v>1693.86892733028</v>
      </c>
      <c r="H435" s="188"/>
      <c r="L435" s="175" t="n">
        <v>37130</v>
      </c>
      <c r="M435" s="176" t="s">
        <v>88</v>
      </c>
      <c r="N435" s="53" t="n">
        <v>-34200714.1168124</v>
      </c>
      <c r="O435" s="0" t="str">
        <f aca="false">IF((N435)&gt;(D437*1000),"var exceeded"," ")</f>
        <v> </v>
      </c>
      <c r="P435" s="0" t="str">
        <f aca="false">IF(($N435)&gt;(F436*1000),"var exceeded"," ")</f>
        <v> </v>
      </c>
      <c r="T435" s="175" t="n">
        <v>37154</v>
      </c>
      <c r="U435" s="176" t="s">
        <v>88</v>
      </c>
      <c r="V435" s="53" t="n">
        <v>-40544785.7327939</v>
      </c>
      <c r="W435" s="53" t="n">
        <v>-7027596.48479998</v>
      </c>
      <c r="Y435" s="151" t="str">
        <f aca="false">IF((V435)&gt;(W436),"var exceeded"," ")</f>
        <v> </v>
      </c>
      <c r="AG435" s="175" t="n">
        <v>37103</v>
      </c>
      <c r="AH435" s="176" t="s">
        <v>14</v>
      </c>
      <c r="AI435" s="177" t="n">
        <v>-78917992.6186087</v>
      </c>
      <c r="AJ435" s="177" t="n">
        <v>-55748726.417691</v>
      </c>
    </row>
    <row r="436" customFormat="false" ht="12" hidden="false" customHeight="true" outlineLevel="0" collapsed="false">
      <c r="A436" s="187" t="n">
        <v>37131</v>
      </c>
      <c r="B436" s="178" t="n">
        <v>19831.5272568883</v>
      </c>
      <c r="C436" s="178" t="n">
        <v>7036.95101114648</v>
      </c>
      <c r="D436" s="178" t="n">
        <v>12794.5762457418</v>
      </c>
      <c r="F436" s="172" t="n">
        <f aca="false">D436-E436</f>
        <v>12794.5762457418</v>
      </c>
      <c r="H436" s="188"/>
      <c r="L436" s="175" t="n">
        <v>37131</v>
      </c>
      <c r="M436" s="176" t="s">
        <v>88</v>
      </c>
      <c r="N436" s="53" t="n">
        <v>-47154855.468741</v>
      </c>
      <c r="O436" s="0" t="str">
        <f aca="false">IF((N436)&gt;(D438*1000),"var exceeded"," ")</f>
        <v> </v>
      </c>
      <c r="P436" s="0" t="str">
        <f aca="false">IF(($N436)&gt;(F437*1000),"var exceeded"," ")</f>
        <v> </v>
      </c>
      <c r="T436" s="175" t="n">
        <v>37155</v>
      </c>
      <c r="U436" s="176" t="s">
        <v>88</v>
      </c>
      <c r="V436" s="53" t="n">
        <v>-40789794.4398045</v>
      </c>
      <c r="W436" s="53" t="n">
        <v>4876789.7442</v>
      </c>
      <c r="Y436" s="151" t="str">
        <f aca="false">IF((V436)&gt;(W437),"var exceeded"," ")</f>
        <v> </v>
      </c>
      <c r="AG436" s="175" t="n">
        <v>37104</v>
      </c>
      <c r="AH436" s="176" t="s">
        <v>14</v>
      </c>
      <c r="AI436" s="177" t="n">
        <v>-77573424.2974438</v>
      </c>
      <c r="AJ436" s="177" t="n">
        <v>41034986.7056623</v>
      </c>
    </row>
    <row r="437" customFormat="false" ht="12" hidden="false" customHeight="true" outlineLevel="0" collapsed="false">
      <c r="A437" s="187" t="n">
        <v>37132</v>
      </c>
      <c r="B437" s="178" t="n">
        <v>-8940.48732223845</v>
      </c>
      <c r="C437" s="178" t="n">
        <v>8790.51752045736</v>
      </c>
      <c r="D437" s="178" t="n">
        <v>-17731.0048426958</v>
      </c>
      <c r="F437" s="172" t="n">
        <f aca="false">D437-E437</f>
        <v>-17731.0048426958</v>
      </c>
      <c r="H437" s="188"/>
      <c r="L437" s="175" t="n">
        <v>37132</v>
      </c>
      <c r="M437" s="176" t="s">
        <v>88</v>
      </c>
      <c r="N437" s="53" t="n">
        <v>-35596584.0520967</v>
      </c>
      <c r="O437" s="0" t="str">
        <f aca="false">IF((N437)&gt;(D439*1000),"var exceeded"," ")</f>
        <v> </v>
      </c>
      <c r="P437" s="0" t="str">
        <f aca="false">IF(($N437)&gt;(F438*1000),"var exceeded"," ")</f>
        <v> </v>
      </c>
      <c r="T437" s="175" t="n">
        <v>37158</v>
      </c>
      <c r="U437" s="176" t="s">
        <v>88</v>
      </c>
      <c r="V437" s="53" t="n">
        <v>-41247197.0656633</v>
      </c>
      <c r="W437" s="53" t="n">
        <v>58989488.7262</v>
      </c>
      <c r="Y437" s="151" t="str">
        <f aca="false">IF((V437)&gt;(W438),"var exceeded"," ")</f>
        <v> </v>
      </c>
      <c r="AG437" s="175" t="n">
        <v>37105</v>
      </c>
      <c r="AH437" s="176" t="s">
        <v>14</v>
      </c>
      <c r="AI437" s="177" t="n">
        <v>-101057573.557149</v>
      </c>
      <c r="AJ437" s="177" t="n">
        <v>-21847131.949737</v>
      </c>
    </row>
    <row r="438" customFormat="false" ht="12" hidden="false" customHeight="true" outlineLevel="0" collapsed="false">
      <c r="A438" s="187" t="n">
        <v>37133</v>
      </c>
      <c r="B438" s="178" t="n">
        <v>-19109.1272568007</v>
      </c>
      <c r="C438" s="178" t="n">
        <v>6317.52166021838</v>
      </c>
      <c r="D438" s="178" t="n">
        <v>-25426.6489170191</v>
      </c>
      <c r="F438" s="172" t="n">
        <f aca="false">D438-E438</f>
        <v>-25426.6489170191</v>
      </c>
      <c r="H438" s="188"/>
      <c r="L438" s="175" t="n">
        <v>37133</v>
      </c>
      <c r="M438" s="176" t="s">
        <v>88</v>
      </c>
      <c r="N438" s="53" t="n">
        <v>-32852291.6110637</v>
      </c>
      <c r="O438" s="0" t="str">
        <f aca="false">IF((N438)&gt;(D440*1000),"var exceeded"," ")</f>
        <v> </v>
      </c>
      <c r="P438" s="0" t="str">
        <f aca="false">IF(($N438)&gt;(F439*1000),"var exceeded"," ")</f>
        <v> </v>
      </c>
      <c r="T438" s="175" t="n">
        <v>37159</v>
      </c>
      <c r="U438" s="176" t="s">
        <v>88</v>
      </c>
      <c r="V438" s="53" t="n">
        <v>-54092892.7313184</v>
      </c>
      <c r="W438" s="53" t="n">
        <v>-22817544.3006</v>
      </c>
      <c r="Y438" s="151" t="str">
        <f aca="false">IF((V438)&gt;(W439),"var exceeded"," ")</f>
        <v> </v>
      </c>
      <c r="AG438" s="175" t="n">
        <v>37106</v>
      </c>
      <c r="AH438" s="176" t="s">
        <v>14</v>
      </c>
      <c r="AI438" s="177" t="n">
        <v>-93509253.2936159</v>
      </c>
      <c r="AJ438" s="177" t="n">
        <v>74531453.1762854</v>
      </c>
    </row>
    <row r="439" customFormat="false" ht="12" hidden="false" customHeight="true" outlineLevel="0" collapsed="false">
      <c r="A439" s="187" t="n">
        <v>37134</v>
      </c>
      <c r="B439" s="178" t="n">
        <v>-6314.50888127953</v>
      </c>
      <c r="C439" s="178" t="n">
        <v>689.311372716074</v>
      </c>
      <c r="D439" s="178" t="n">
        <v>-7003.82025399561</v>
      </c>
      <c r="F439" s="172" t="n">
        <f aca="false">D439-E439</f>
        <v>-7003.82025399561</v>
      </c>
      <c r="H439" s="188"/>
      <c r="L439" s="175" t="n">
        <v>37134</v>
      </c>
      <c r="M439" s="176" t="s">
        <v>88</v>
      </c>
      <c r="N439" s="53" t="n">
        <v>-34203873.5027323</v>
      </c>
      <c r="O439" s="0" t="str">
        <f aca="false">IF((N439)&gt;(D441*1000),"var exceeded"," ")</f>
        <v> </v>
      </c>
      <c r="P439" s="0" t="str">
        <f aca="false">IF(($N439)&gt;(F440*1000),"var exceeded"," ")</f>
        <v> </v>
      </c>
      <c r="T439" s="175" t="n">
        <v>37160</v>
      </c>
      <c r="U439" s="176" t="s">
        <v>88</v>
      </c>
      <c r="V439" s="53" t="n">
        <v>-19736427.663833</v>
      </c>
      <c r="W439" s="53" t="n">
        <v>26049916.2758</v>
      </c>
      <c r="Y439" s="151" t="str">
        <f aca="false">IF((V439)&gt;(W440),"var exceeded"," ")</f>
        <v> </v>
      </c>
      <c r="AG439" s="175" t="n">
        <v>37109</v>
      </c>
      <c r="AH439" s="176" t="s">
        <v>14</v>
      </c>
      <c r="AI439" s="177" t="n">
        <v>-90585019.3706997</v>
      </c>
      <c r="AJ439" s="177" t="n">
        <v>-51332830.9796269</v>
      </c>
    </row>
    <row r="440" customFormat="false" ht="12" hidden="false" customHeight="true" outlineLevel="0" collapsed="false">
      <c r="A440" s="187" t="n">
        <v>37138</v>
      </c>
      <c r="B440" s="178" t="n">
        <v>9458.84693840297</v>
      </c>
      <c r="C440" s="178" t="n">
        <v>162.867409261185</v>
      </c>
      <c r="D440" s="178" t="n">
        <v>9295.97952914178</v>
      </c>
      <c r="F440" s="172" t="n">
        <f aca="false">D440-E440</f>
        <v>9295.97952914178</v>
      </c>
      <c r="H440" s="188"/>
      <c r="L440" s="175" t="n">
        <v>37138</v>
      </c>
      <c r="M440" s="176" t="s">
        <v>88</v>
      </c>
      <c r="N440" s="53" t="n">
        <v>-31355772.6288364</v>
      </c>
      <c r="O440" s="0" t="str">
        <f aca="false">IF((N440)&gt;(D442*1000),"var exceeded"," ")</f>
        <v> </v>
      </c>
      <c r="P440" s="0" t="str">
        <f aca="false">IF(($N440)&gt;(F441*1000),"var exceeded"," ")</f>
        <v> </v>
      </c>
      <c r="T440" s="175" t="n">
        <v>37161</v>
      </c>
      <c r="U440" s="176" t="s">
        <v>88</v>
      </c>
      <c r="V440" s="53" t="n">
        <v>-14985104.9786534</v>
      </c>
      <c r="W440" s="53" t="n">
        <v>7336523.1348</v>
      </c>
      <c r="Y440" s="151" t="str">
        <f aca="false">IF((V440)&gt;(W441),"var exceeded"," ")</f>
        <v> </v>
      </c>
      <c r="AG440" s="175" t="n">
        <v>37110</v>
      </c>
      <c r="AH440" s="176" t="s">
        <v>14</v>
      </c>
      <c r="AI440" s="177" t="n">
        <v>-81471428.6044817</v>
      </c>
      <c r="AJ440" s="177" t="n">
        <v>1201982.08417283</v>
      </c>
    </row>
    <row r="441" customFormat="false" ht="12" hidden="false" customHeight="true" outlineLevel="0" collapsed="false">
      <c r="A441" s="187" t="n">
        <v>37139</v>
      </c>
      <c r="B441" s="178" t="n">
        <v>-9619.81514172803</v>
      </c>
      <c r="C441" s="178" t="n">
        <v>3667.48531716944</v>
      </c>
      <c r="D441" s="178" t="n">
        <v>-13287.3004588975</v>
      </c>
      <c r="F441" s="172" t="n">
        <f aca="false">D441-E441</f>
        <v>-13287.3004588975</v>
      </c>
      <c r="H441" s="188"/>
      <c r="L441" s="175" t="n">
        <v>37139</v>
      </c>
      <c r="M441" s="176" t="s">
        <v>88</v>
      </c>
      <c r="N441" s="53" t="n">
        <v>-34390582.934847</v>
      </c>
      <c r="O441" s="0" t="str">
        <f aca="false">IF((N441)&gt;(D443*1000),"var exceeded"," ")</f>
        <v> </v>
      </c>
      <c r="P441" s="0" t="str">
        <f aca="false">IF(($N441)&gt;(F442*1000),"var exceeded"," ")</f>
        <v> </v>
      </c>
      <c r="T441" s="175" t="n">
        <v>37162</v>
      </c>
      <c r="U441" s="176" t="s">
        <v>88</v>
      </c>
      <c r="V441" s="53" t="n">
        <v>-16673163.144762</v>
      </c>
      <c r="W441" s="53" t="n">
        <v>-3953671.4735</v>
      </c>
      <c r="Y441" s="151" t="str">
        <f aca="false">IF((V441)&gt;(W442),"var exceeded"," ")</f>
        <v> </v>
      </c>
      <c r="AG441" s="175" t="n">
        <v>37111</v>
      </c>
      <c r="AH441" s="176" t="s">
        <v>14</v>
      </c>
      <c r="AI441" s="177" t="n">
        <v>-67511884.6741159</v>
      </c>
      <c r="AJ441" s="177" t="n">
        <v>-18223540.6069638</v>
      </c>
    </row>
    <row r="442" customFormat="false" ht="12" hidden="false" customHeight="true" outlineLevel="0" collapsed="false">
      <c r="A442" s="187" t="n">
        <v>37140</v>
      </c>
      <c r="B442" s="178" t="n">
        <v>-10225.0711206441</v>
      </c>
      <c r="C442" s="178" t="n">
        <v>1405.79674636801</v>
      </c>
      <c r="D442" s="178" t="n">
        <v>-11630.8678670121</v>
      </c>
      <c r="F442" s="172" t="n">
        <f aca="false">D442-E442</f>
        <v>-11630.8678670121</v>
      </c>
      <c r="H442" s="188"/>
      <c r="L442" s="175" t="n">
        <v>37140</v>
      </c>
      <c r="M442" s="176" t="s">
        <v>88</v>
      </c>
      <c r="N442" s="53" t="n">
        <v>-35422784.2047216</v>
      </c>
      <c r="O442" s="0" t="str">
        <f aca="false">IF((N442)&gt;(D444*1000),"var exceeded"," ")</f>
        <v> </v>
      </c>
      <c r="P442" s="0" t="str">
        <f aca="false">IF(($N442)&gt;(F443*1000),"var exceeded"," ")</f>
        <v> </v>
      </c>
      <c r="T442" s="175" t="n">
        <v>37165</v>
      </c>
      <c r="U442" s="176" t="s">
        <v>88</v>
      </c>
      <c r="V442" s="53" t="n">
        <v>-26612633.9252276</v>
      </c>
      <c r="W442" s="53" t="n">
        <v>-8532852.2589</v>
      </c>
      <c r="Y442" s="151" t="str">
        <f aca="false">IF((V442)&gt;(W443),"var exceeded"," ")</f>
        <v> </v>
      </c>
      <c r="AG442" s="175" t="n">
        <v>37112</v>
      </c>
      <c r="AH442" s="176" t="s">
        <v>14</v>
      </c>
      <c r="AI442" s="177" t="n">
        <v>-62101107.6545007</v>
      </c>
      <c r="AJ442" s="177" t="n">
        <v>8867201.74317261</v>
      </c>
    </row>
    <row r="443" customFormat="false" ht="12" hidden="false" customHeight="true" outlineLevel="0" collapsed="false">
      <c r="A443" s="187" t="n">
        <v>37141</v>
      </c>
      <c r="B443" s="178" t="n">
        <v>5217.42654581777</v>
      </c>
      <c r="C443" s="178" t="n">
        <v>2791.35144295398</v>
      </c>
      <c r="D443" s="178" t="n">
        <v>2426.07510286378</v>
      </c>
      <c r="F443" s="172" t="n">
        <f aca="false">D443-E443</f>
        <v>2426.07510286378</v>
      </c>
      <c r="H443" s="188"/>
      <c r="L443" s="175" t="n">
        <v>37141</v>
      </c>
      <c r="M443" s="176" t="s">
        <v>88</v>
      </c>
      <c r="N443" s="53" t="n">
        <v>-38474320.8410262</v>
      </c>
      <c r="O443" s="0" t="str">
        <f aca="false">IF((N443)&gt;(D445*1000),"var exceeded"," ")</f>
        <v>var exceeded</v>
      </c>
      <c r="P443" s="0" t="str">
        <f aca="false">IF(($N443)&gt;(F444*1000),"var exceeded"," ")</f>
        <v> </v>
      </c>
      <c r="T443" s="175" t="n">
        <v>37166</v>
      </c>
      <c r="U443" s="176" t="s">
        <v>88</v>
      </c>
      <c r="V443" s="53" t="n">
        <v>-30706074.3366108</v>
      </c>
      <c r="W443" s="53" t="n">
        <v>-4791115.0434</v>
      </c>
      <c r="Y443" s="151" t="str">
        <f aca="false">IF((V443)&gt;(W444),"var exceeded"," ")</f>
        <v> </v>
      </c>
      <c r="AG443" s="175" t="n">
        <v>37113</v>
      </c>
      <c r="AH443" s="176" t="s">
        <v>14</v>
      </c>
      <c r="AI443" s="177" t="n">
        <v>-70833968.4358545</v>
      </c>
      <c r="AJ443" s="177" t="n">
        <v>-11717413.0393373</v>
      </c>
    </row>
    <row r="444" customFormat="false" ht="12" hidden="false" customHeight="true" outlineLevel="0" collapsed="false">
      <c r="A444" s="187" t="n">
        <v>37144</v>
      </c>
      <c r="B444" s="178" t="n">
        <v>26276.4974427708</v>
      </c>
      <c r="C444" s="178" t="n">
        <v>1254.99874192504</v>
      </c>
      <c r="D444" s="178" t="n">
        <v>25021.4987008457</v>
      </c>
      <c r="F444" s="172" t="n">
        <f aca="false">D444-E444</f>
        <v>25021.4987008457</v>
      </c>
      <c r="H444" s="188"/>
      <c r="L444" s="175" t="n">
        <v>37144</v>
      </c>
      <c r="M444" s="176" t="s">
        <v>88</v>
      </c>
      <c r="N444" s="53" t="n">
        <v>-30102949.6553575</v>
      </c>
      <c r="O444" s="0" t="str">
        <f aca="false">IF((N444)&gt;(D446*1000),"var exceeded"," ")</f>
        <v>var exceeded</v>
      </c>
      <c r="P444" s="0" t="str">
        <f aca="false">IF(($N444)&gt;(F445*1000),"var exceeded"," ")</f>
        <v>var exceeded</v>
      </c>
      <c r="T444" s="175" t="n">
        <v>37167</v>
      </c>
      <c r="U444" s="176" t="s">
        <v>88</v>
      </c>
      <c r="V444" s="53" t="n">
        <v>-35310891.0417543</v>
      </c>
      <c r="W444" s="53" t="n">
        <v>14212630.9908</v>
      </c>
      <c r="Y444" s="151" t="str">
        <f aca="false">IF((V444)&gt;(W445),"var exceeded"," ")</f>
        <v> </v>
      </c>
      <c r="AG444" s="175" t="n">
        <v>37116</v>
      </c>
      <c r="AH444" s="176" t="s">
        <v>14</v>
      </c>
      <c r="AI444" s="177" t="n">
        <v>-63974393.023576</v>
      </c>
      <c r="AJ444" s="177" t="n">
        <v>37304579.2518505</v>
      </c>
    </row>
    <row r="445" customFormat="false" ht="12" hidden="false" customHeight="true" outlineLevel="0" collapsed="false">
      <c r="A445" s="187" t="n">
        <v>37146</v>
      </c>
      <c r="B445" s="178" t="n">
        <v>-38394.2882681692</v>
      </c>
      <c r="C445" s="178" t="n">
        <v>1119.93255900884</v>
      </c>
      <c r="D445" s="178" t="n">
        <v>-39514.2208271781</v>
      </c>
      <c r="F445" s="172" t="n">
        <f aca="false">D445-E445</f>
        <v>-39514.2208271781</v>
      </c>
      <c r="H445" s="188"/>
      <c r="L445" s="175" t="n">
        <v>37146</v>
      </c>
      <c r="M445" s="176" t="s">
        <v>88</v>
      </c>
      <c r="N445" s="53" t="n">
        <v>-45888227.3029426</v>
      </c>
      <c r="O445" s="0" t="str">
        <f aca="false">IF((N445)&gt;(D447*1000),"var exceeded"," ")</f>
        <v> </v>
      </c>
      <c r="P445" s="0" t="str">
        <f aca="false">IF(($N445)&gt;(F446*1000),"var exceeded"," ")</f>
        <v> </v>
      </c>
      <c r="T445" s="175" t="n">
        <v>37168</v>
      </c>
      <c r="U445" s="176" t="s">
        <v>88</v>
      </c>
      <c r="V445" s="53" t="n">
        <v>-45106292.8766805</v>
      </c>
      <c r="W445" s="53" t="n">
        <v>-14429423.2154</v>
      </c>
      <c r="Y445" s="151" t="str">
        <f aca="false">IF((V445)&gt;(W446),"var exceeded"," ")</f>
        <v> </v>
      </c>
      <c r="AG445" s="175" t="n">
        <v>37117</v>
      </c>
      <c r="AH445" s="176" t="s">
        <v>14</v>
      </c>
      <c r="AI445" s="177" t="n">
        <v>-72631233.1719355</v>
      </c>
      <c r="AJ445" s="177" t="n">
        <v>-15396746.3449874</v>
      </c>
    </row>
    <row r="446" customFormat="false" ht="12" hidden="false" customHeight="true" outlineLevel="0" collapsed="false">
      <c r="A446" s="187" t="n">
        <v>37147</v>
      </c>
      <c r="B446" s="178" t="n">
        <v>-36529.8492343292</v>
      </c>
      <c r="C446" s="178" t="n">
        <v>-111.604931763652</v>
      </c>
      <c r="D446" s="178" t="n">
        <v>-36418.2443025655</v>
      </c>
      <c r="F446" s="172" t="n">
        <f aca="false">D446-E446</f>
        <v>-36418.2443025655</v>
      </c>
      <c r="H446" s="188"/>
      <c r="L446" s="175" t="n">
        <v>37147</v>
      </c>
      <c r="M446" s="176" t="s">
        <v>88</v>
      </c>
      <c r="N446" s="53" t="n">
        <v>-54711945.3079211</v>
      </c>
      <c r="O446" s="0" t="str">
        <f aca="false">IF((N446)&gt;(D448*1000),"var exceeded"," ")</f>
        <v> </v>
      </c>
      <c r="P446" s="0" t="str">
        <f aca="false">IF(($N446)&gt;(F447*1000),"var exceeded"," ")</f>
        <v>var exceeded</v>
      </c>
      <c r="T446" s="175" t="n">
        <v>37169</v>
      </c>
      <c r="U446" s="176" t="s">
        <v>88</v>
      </c>
      <c r="V446" s="53" t="n">
        <v>-42909283.4894148</v>
      </c>
      <c r="W446" s="53" t="n">
        <v>28136881.0087</v>
      </c>
      <c r="Y446" s="151" t="str">
        <f aca="false">IF((V446)&gt;(W447),"var exceeded"," ")</f>
        <v> </v>
      </c>
      <c r="AG446" s="175" t="n">
        <v>37118</v>
      </c>
      <c r="AH446" s="176" t="s">
        <v>14</v>
      </c>
      <c r="AI446" s="177" t="n">
        <v>-89936581.2764006</v>
      </c>
      <c r="AJ446" s="177" t="n">
        <v>-96690549.7911154</v>
      </c>
    </row>
    <row r="447" customFormat="false" ht="12" hidden="false" customHeight="true" outlineLevel="0" collapsed="false">
      <c r="A447" s="187" t="n">
        <v>37148</v>
      </c>
      <c r="B447" s="178" t="n">
        <v>437951.426946765</v>
      </c>
      <c r="C447" s="178" t="n">
        <v>-1223.75711733879</v>
      </c>
      <c r="D447" s="178" t="n">
        <v>439175.184064104</v>
      </c>
      <c r="E447" s="154" t="n">
        <v>500000</v>
      </c>
      <c r="F447" s="172" t="n">
        <f aca="false">D447-E447</f>
        <v>-60824.8159358964</v>
      </c>
      <c r="H447" s="188"/>
      <c r="L447" s="175" t="n">
        <v>37148</v>
      </c>
      <c r="M447" s="176" t="s">
        <v>88</v>
      </c>
      <c r="N447" s="53" t="n">
        <v>-43099630.8472415</v>
      </c>
      <c r="O447" s="0" t="str">
        <f aca="false">IF((N447)&gt;(D449*1000),"var exceeded"," ")</f>
        <v> </v>
      </c>
      <c r="P447" s="0" t="str">
        <f aca="false">IF(($N447)&gt;(F448*1000),"var exceeded"," ")</f>
        <v> </v>
      </c>
      <c r="T447" s="175" t="n">
        <v>37172</v>
      </c>
      <c r="U447" s="176" t="s">
        <v>88</v>
      </c>
      <c r="V447" s="53" t="n">
        <v>-45277978.2882854</v>
      </c>
      <c r="W447" s="53" t="n">
        <v>-8176558.39989999</v>
      </c>
      <c r="Y447" s="151" t="str">
        <f aca="false">IF((V447)&gt;(W448),"var exceeded"," ")</f>
        <v> </v>
      </c>
      <c r="AG447" s="175" t="n">
        <v>37119</v>
      </c>
      <c r="AH447" s="176" t="s">
        <v>14</v>
      </c>
      <c r="AI447" s="177" t="n">
        <v>-75591040.4912703</v>
      </c>
      <c r="AJ447" s="177" t="n">
        <v>-2901670.74893656</v>
      </c>
    </row>
    <row r="448" customFormat="false" ht="12" hidden="false" customHeight="true" outlineLevel="0" collapsed="false">
      <c r="A448" s="187" t="n">
        <v>37151</v>
      </c>
      <c r="B448" s="178" t="n">
        <v>55376.899292684</v>
      </c>
      <c r="C448" s="178" t="n">
        <v>3814.33731731237</v>
      </c>
      <c r="D448" s="178" t="n">
        <v>51562.5619753716</v>
      </c>
      <c r="F448" s="172" t="n">
        <f aca="false">D448-E448</f>
        <v>51562.5619753716</v>
      </c>
      <c r="H448" s="188"/>
      <c r="L448" s="175" t="n">
        <v>37151</v>
      </c>
      <c r="M448" s="176" t="s">
        <v>88</v>
      </c>
      <c r="N448" s="53" t="n">
        <v>-25038006.3934831</v>
      </c>
      <c r="O448" s="0" t="str">
        <f aca="false">IF((N448)&gt;(D450*1000),"var exceeded"," ")</f>
        <v> </v>
      </c>
      <c r="P448" s="0" t="str">
        <f aca="false">IF(($N448)&gt;(F449*1000),"var exceeded"," ")</f>
        <v> </v>
      </c>
      <c r="T448" s="175" t="n">
        <v>37173</v>
      </c>
      <c r="U448" s="176" t="s">
        <v>88</v>
      </c>
      <c r="V448" s="53" t="n">
        <v>-53745596.0371991</v>
      </c>
      <c r="W448" s="53" t="n">
        <v>-15990553.6549</v>
      </c>
      <c r="Y448" s="151" t="str">
        <f aca="false">IF((V448)&gt;(W449),"var exceeded"," ")</f>
        <v> </v>
      </c>
      <c r="AG448" s="175" t="n">
        <v>37120</v>
      </c>
      <c r="AH448" s="176" t="s">
        <v>14</v>
      </c>
      <c r="AI448" s="177" t="n">
        <v>-77733684.6855179</v>
      </c>
      <c r="AJ448" s="177" t="n">
        <v>-6138483.38073116</v>
      </c>
    </row>
    <row r="449" customFormat="false" ht="12" hidden="false" customHeight="true" outlineLevel="0" collapsed="false">
      <c r="A449" s="187" t="n">
        <v>37152</v>
      </c>
      <c r="B449" s="178" t="n">
        <v>23762.4532578391</v>
      </c>
      <c r="C449" s="178" t="n">
        <v>5229.35623099495</v>
      </c>
      <c r="D449" s="178" t="n">
        <v>18533.0970268442</v>
      </c>
      <c r="F449" s="172" t="n">
        <f aca="false">D449-E449</f>
        <v>18533.0970268442</v>
      </c>
      <c r="H449" s="188"/>
      <c r="L449" s="175" t="n">
        <v>37152</v>
      </c>
      <c r="M449" s="176" t="s">
        <v>88</v>
      </c>
      <c r="N449" s="53" t="n">
        <v>-18523852.0095004</v>
      </c>
      <c r="O449" s="0" t="str">
        <f aca="false">IF((N449)&gt;(D451*1000),"var exceeded"," ")</f>
        <v> </v>
      </c>
      <c r="P449" s="0" t="str">
        <f aca="false">IF(($N449)&gt;(F450*1000),"var exceeded"," ")</f>
        <v> </v>
      </c>
      <c r="T449" s="175" t="n">
        <v>37174</v>
      </c>
      <c r="U449" s="176" t="s">
        <v>88</v>
      </c>
      <c r="V449" s="53" t="n">
        <v>-59142072.6615923</v>
      </c>
      <c r="W449" s="53" t="n">
        <v>-16267373.7102999</v>
      </c>
      <c r="Y449" s="151" t="str">
        <f aca="false">IF((V449)&gt;(W450),"var exceeded"," ")</f>
        <v> </v>
      </c>
      <c r="AG449" s="175" t="n">
        <v>37123</v>
      </c>
      <c r="AH449" s="176" t="s">
        <v>14</v>
      </c>
      <c r="AI449" s="177" t="n">
        <v>-82062106.1063102</v>
      </c>
      <c r="AJ449" s="177" t="n">
        <v>28684083.3843711</v>
      </c>
    </row>
    <row r="450" customFormat="false" ht="12" hidden="false" customHeight="true" outlineLevel="0" collapsed="false">
      <c r="A450" s="187" t="n">
        <v>37153</v>
      </c>
      <c r="B450" s="178" t="n">
        <v>36515.5177558872</v>
      </c>
      <c r="C450" s="178" t="n">
        <v>1282.20222585527</v>
      </c>
      <c r="D450" s="178" t="n">
        <v>35233.3155300319</v>
      </c>
      <c r="F450" s="172" t="n">
        <f aca="false">D450-E450</f>
        <v>35233.3155300319</v>
      </c>
      <c r="H450" s="188"/>
      <c r="L450" s="175" t="n">
        <v>37153</v>
      </c>
      <c r="M450" s="176" t="s">
        <v>88</v>
      </c>
      <c r="N450" s="53" t="n">
        <v>-20791475.2135065</v>
      </c>
      <c r="O450" s="0" t="str">
        <f aca="false">IF((N450)&gt;(D452*1000),"var exceeded"," ")</f>
        <v> </v>
      </c>
      <c r="P450" s="0" t="str">
        <f aca="false">IF(($N450)&gt;(F451*1000),"var exceeded"," ")</f>
        <v> </v>
      </c>
      <c r="T450" s="175" t="n">
        <v>37175</v>
      </c>
      <c r="U450" s="176" t="s">
        <v>88</v>
      </c>
      <c r="V450" s="53" t="n">
        <v>-63284578.1235065</v>
      </c>
      <c r="W450" s="53" t="n">
        <v>3611868.5781</v>
      </c>
      <c r="Y450" s="151" t="str">
        <f aca="false">IF((V450)&gt;(W451),"var exceeded"," ")</f>
        <v> </v>
      </c>
      <c r="AG450" s="175" t="n">
        <v>37124</v>
      </c>
      <c r="AH450" s="176" t="s">
        <v>14</v>
      </c>
      <c r="AI450" s="177" t="n">
        <v>-83996453.4361462</v>
      </c>
      <c r="AJ450" s="177" t="n">
        <v>-7966849.98291504</v>
      </c>
    </row>
    <row r="451" customFormat="false" ht="12" hidden="false" customHeight="true" outlineLevel="0" collapsed="false">
      <c r="A451" s="187" t="n">
        <v>37154</v>
      </c>
      <c r="B451" s="178" t="n">
        <v>-4794.12708168241</v>
      </c>
      <c r="C451" s="178" t="n">
        <v>-423.991805745554</v>
      </c>
      <c r="D451" s="178" t="n">
        <v>-4370.13527593685</v>
      </c>
      <c r="F451" s="172" t="n">
        <f aca="false">D451-E451</f>
        <v>-4370.13527593685</v>
      </c>
      <c r="H451" s="188"/>
      <c r="L451" s="175" t="n">
        <v>37154</v>
      </c>
      <c r="M451" s="176" t="s">
        <v>88</v>
      </c>
      <c r="N451" s="53" t="n">
        <v>-40544785.7327939</v>
      </c>
      <c r="O451" s="0" t="str">
        <f aca="false">IF((N451)&gt;(D453*1000),"var exceeded"," ")</f>
        <v> </v>
      </c>
      <c r="P451" s="0" t="str">
        <f aca="false">IF(($N451)&gt;(F452*1000),"var exceeded"," ")</f>
        <v> </v>
      </c>
      <c r="T451" s="175" t="n">
        <v>37176</v>
      </c>
      <c r="U451" s="176" t="s">
        <v>88</v>
      </c>
      <c r="V451" s="53" t="n">
        <v>-58029156.5216057</v>
      </c>
      <c r="W451" s="53" t="n">
        <v>33509164.9986774</v>
      </c>
      <c r="Y451" s="151" t="str">
        <f aca="false">IF((V451)&gt;(W452),"var exceeded"," ")</f>
        <v> </v>
      </c>
      <c r="AG451" s="175" t="n">
        <v>37125</v>
      </c>
      <c r="AH451" s="176" t="s">
        <v>14</v>
      </c>
      <c r="AI451" s="177" t="n">
        <v>-80115201.0251255</v>
      </c>
      <c r="AJ451" s="177" t="n">
        <v>39254156.0497427</v>
      </c>
    </row>
    <row r="452" customFormat="false" ht="12" hidden="false" customHeight="true" outlineLevel="0" collapsed="false">
      <c r="A452" s="187" t="n">
        <v>37155</v>
      </c>
      <c r="B452" s="178" t="n">
        <v>4832.90209288</v>
      </c>
      <c r="C452" s="178" t="n">
        <v>1170.43077035399</v>
      </c>
      <c r="D452" s="178" t="n">
        <v>3662.47132252601</v>
      </c>
      <c r="F452" s="172" t="n">
        <f aca="false">D452-E452</f>
        <v>3662.47132252601</v>
      </c>
      <c r="H452" s="188"/>
      <c r="L452" s="175" t="n">
        <v>37155</v>
      </c>
      <c r="M452" s="176" t="s">
        <v>88</v>
      </c>
      <c r="N452" s="53" t="n">
        <v>-40789794.4398045</v>
      </c>
      <c r="O452" s="0" t="str">
        <f aca="false">IF((N452)&gt;(D454*1000),"var exceeded"," ")</f>
        <v> </v>
      </c>
      <c r="P452" s="0" t="str">
        <f aca="false">IF(($N452)&gt;(F453*1000),"var exceeded"," ")</f>
        <v> </v>
      </c>
      <c r="T452" s="175" t="n">
        <v>37179</v>
      </c>
      <c r="U452" s="176" t="s">
        <v>88</v>
      </c>
      <c r="V452" s="53" t="n">
        <v>-45651688.510988</v>
      </c>
      <c r="W452" s="53" t="n">
        <v>30765228.3613636</v>
      </c>
      <c r="Y452" s="151" t="str">
        <f aca="false">IF((V452)&gt;(W453),"var exceeded"," ")</f>
        <v>var exceeded</v>
      </c>
      <c r="AG452" s="175" t="n">
        <v>37126</v>
      </c>
      <c r="AH452" s="176" t="s">
        <v>14</v>
      </c>
      <c r="AI452" s="177" t="n">
        <v>-86129064.3956009</v>
      </c>
      <c r="AJ452" s="177" t="n">
        <v>11932079.7874935</v>
      </c>
    </row>
    <row r="453" customFormat="false" ht="12" hidden="false" customHeight="true" outlineLevel="0" collapsed="false">
      <c r="A453" s="187" t="n">
        <v>37158</v>
      </c>
      <c r="B453" s="178" t="n">
        <v>65692.5751543705</v>
      </c>
      <c r="C453" s="178" t="n">
        <v>8086.39462675553</v>
      </c>
      <c r="D453" s="178" t="n">
        <v>57606.180527615</v>
      </c>
      <c r="F453" s="172" t="n">
        <f aca="false">D453-E453</f>
        <v>57606.180527615</v>
      </c>
      <c r="H453" s="188"/>
      <c r="L453" s="175" t="n">
        <v>37158</v>
      </c>
      <c r="M453" s="176" t="s">
        <v>88</v>
      </c>
      <c r="N453" s="53" t="n">
        <v>-41247197.0656633</v>
      </c>
      <c r="O453" s="0" t="str">
        <f aca="false">IF((N453)&gt;(D455*1000),"var exceeded"," ")</f>
        <v> </v>
      </c>
      <c r="P453" s="0" t="str">
        <f aca="false">IF(($N453)&gt;(F454*1000),"var exceeded"," ")</f>
        <v> </v>
      </c>
      <c r="T453" s="175" t="n">
        <v>37180</v>
      </c>
      <c r="U453" s="176" t="s">
        <v>88</v>
      </c>
      <c r="V453" s="53" t="n">
        <v>-55508544.0348982</v>
      </c>
      <c r="W453" s="53" t="n">
        <v>-71317460.2855096</v>
      </c>
      <c r="Y453" s="151" t="str">
        <f aca="false">IF((V453)&gt;(W454),"var exceeded"," ")</f>
        <v> </v>
      </c>
      <c r="AG453" s="175" t="n">
        <v>37127</v>
      </c>
      <c r="AH453" s="176" t="s">
        <v>14</v>
      </c>
      <c r="AI453" s="177" t="n">
        <v>-77756341.9584351</v>
      </c>
      <c r="AJ453" s="177" t="n">
        <v>30320101.1007758</v>
      </c>
    </row>
    <row r="454" customFormat="false" ht="12" hidden="false" customHeight="true" outlineLevel="0" collapsed="false">
      <c r="A454" s="187" t="n">
        <v>37159</v>
      </c>
      <c r="B454" s="178" t="n">
        <v>-16354.6857070697</v>
      </c>
      <c r="C454" s="178" t="n">
        <v>1983.34816741997</v>
      </c>
      <c r="D454" s="178" t="n">
        <v>-18338.0338744897</v>
      </c>
      <c r="F454" s="172" t="n">
        <f aca="false">D454-E454</f>
        <v>-18338.0338744897</v>
      </c>
      <c r="H454" s="188"/>
      <c r="L454" s="175" t="n">
        <v>37159</v>
      </c>
      <c r="M454" s="176" t="s">
        <v>88</v>
      </c>
      <c r="N454" s="53" t="n">
        <v>-54092892.7313184</v>
      </c>
      <c r="O454" s="0" t="str">
        <f aca="false">IF((N454)&gt;(D456*1000),"var exceeded"," ")</f>
        <v> </v>
      </c>
      <c r="P454" s="0" t="str">
        <f aca="false">IF(($N454)&gt;(F455*1000),"var exceeded"," ")</f>
        <v> </v>
      </c>
      <c r="T454" s="175" t="n">
        <v>37181</v>
      </c>
      <c r="U454" s="176" t="s">
        <v>88</v>
      </c>
      <c r="V454" s="53" t="n">
        <v>-50553991.1946951</v>
      </c>
      <c r="W454" s="53" t="n">
        <v>50068822.4149377</v>
      </c>
      <c r="Y454" s="151" t="str">
        <f aca="false">IF((V454)&gt;(W455),"var exceeded"," ")</f>
        <v> </v>
      </c>
      <c r="AG454" s="175" t="n">
        <v>37130</v>
      </c>
      <c r="AH454" s="176" t="s">
        <v>14</v>
      </c>
      <c r="AI454" s="177" t="n">
        <v>-83809166.4669394</v>
      </c>
      <c r="AJ454" s="177" t="n">
        <v>58733685.4863368</v>
      </c>
    </row>
    <row r="455" customFormat="false" ht="12" hidden="false" customHeight="true" outlineLevel="0" collapsed="false">
      <c r="A455" s="187" t="n">
        <v>37160</v>
      </c>
      <c r="B455" s="178" t="n">
        <v>31504.298930618</v>
      </c>
      <c r="C455" s="178" t="n">
        <v>229.586727277015</v>
      </c>
      <c r="D455" s="178" t="n">
        <v>31274.712203341</v>
      </c>
      <c r="F455" s="172" t="n">
        <f aca="false">D455-E455</f>
        <v>31274.712203341</v>
      </c>
      <c r="H455" s="188"/>
      <c r="L455" s="175" t="n">
        <v>37160</v>
      </c>
      <c r="M455" s="176" t="s">
        <v>88</v>
      </c>
      <c r="N455" s="53" t="n">
        <v>-19736427.663833</v>
      </c>
      <c r="O455" s="0" t="str">
        <f aca="false">IF((N455)&gt;(D457*1000),"var exceeded"," ")</f>
        <v> </v>
      </c>
      <c r="P455" s="0" t="str">
        <f aca="false">IF(($N455)&gt;(F456*1000),"var exceeded"," ")</f>
        <v> </v>
      </c>
      <c r="T455" s="175" t="n">
        <v>37182</v>
      </c>
      <c r="U455" s="176" t="s">
        <v>88</v>
      </c>
      <c r="V455" s="53" t="n">
        <v>-36647182.8978583</v>
      </c>
      <c r="W455" s="53" t="n">
        <v>-34199495.3083208</v>
      </c>
      <c r="Y455" s="151" t="str">
        <f aca="false">IF((V455)&gt;(W456),"var exceeded"," ")</f>
        <v>var exceeded</v>
      </c>
      <c r="AG455" s="175" t="n">
        <v>37131</v>
      </c>
      <c r="AH455" s="176" t="s">
        <v>14</v>
      </c>
      <c r="AI455" s="177" t="n">
        <v>-93988924.9048034</v>
      </c>
      <c r="AJ455" s="177" t="n">
        <v>76774442.9580717</v>
      </c>
    </row>
    <row r="456" customFormat="false" ht="12" hidden="false" customHeight="true" outlineLevel="0" collapsed="false">
      <c r="A456" s="187" t="n">
        <v>37161</v>
      </c>
      <c r="B456" s="178" t="n">
        <v>10431.7908562816</v>
      </c>
      <c r="C456" s="178" t="n">
        <v>3195.32298756494</v>
      </c>
      <c r="D456" s="178" t="n">
        <v>7236.46786871664</v>
      </c>
      <c r="F456" s="172" t="n">
        <f aca="false">D456-E456</f>
        <v>7236.46786871664</v>
      </c>
      <c r="H456" s="188"/>
      <c r="L456" s="175" t="n">
        <v>37161</v>
      </c>
      <c r="M456" s="176" t="s">
        <v>88</v>
      </c>
      <c r="N456" s="53" t="n">
        <v>-14985104.9786534</v>
      </c>
      <c r="O456" s="0" t="str">
        <f aca="false">IF((N456)&gt;(D458*1000),"var exceeded"," ")</f>
        <v> </v>
      </c>
      <c r="P456" s="0" t="str">
        <f aca="false">IF(($N456)&gt;(F457*1000),"var exceeded"," ")</f>
        <v> </v>
      </c>
      <c r="T456" s="175" t="n">
        <v>37183</v>
      </c>
      <c r="U456" s="176" t="s">
        <v>88</v>
      </c>
      <c r="V456" s="53" t="n">
        <v>-51881102.9198759</v>
      </c>
      <c r="W456" s="53" t="n">
        <v>-54407404.4931619</v>
      </c>
      <c r="Y456" s="151" t="str">
        <f aca="false">IF((V456)&gt;(W457),"var exceeded"," ")</f>
        <v> </v>
      </c>
      <c r="AG456" s="175" t="n">
        <v>37132</v>
      </c>
      <c r="AH456" s="176" t="s">
        <v>14</v>
      </c>
      <c r="AI456" s="177" t="n">
        <v>-73492605.531407</v>
      </c>
      <c r="AJ456" s="177" t="n">
        <v>37354223.4088374</v>
      </c>
    </row>
    <row r="457" customFormat="false" ht="12" hidden="false" customHeight="true" outlineLevel="0" collapsed="false">
      <c r="A457" s="187" t="n">
        <v>37162</v>
      </c>
      <c r="B457" s="178" t="n">
        <v>-3168.31348830595</v>
      </c>
      <c r="C457" s="178" t="n">
        <v>1619.93847033406</v>
      </c>
      <c r="D457" s="178" t="n">
        <v>-4788.25195864001</v>
      </c>
      <c r="F457" s="172" t="n">
        <f aca="false">D457-E457</f>
        <v>-4788.25195864001</v>
      </c>
      <c r="H457" s="188"/>
      <c r="L457" s="175" t="n">
        <v>37162</v>
      </c>
      <c r="M457" s="176" t="s">
        <v>88</v>
      </c>
      <c r="N457" s="53" t="n">
        <v>-16673163.144762</v>
      </c>
      <c r="O457" s="0" t="str">
        <f aca="false">IF((N457)&gt;(D459*1000),"var exceeded"," ")</f>
        <v> </v>
      </c>
      <c r="P457" s="0" t="str">
        <f aca="false">IF(($N457)&gt;(F458*1000),"var exceeded"," ")</f>
        <v> </v>
      </c>
      <c r="T457" s="175" t="n">
        <v>37186</v>
      </c>
      <c r="U457" s="176" t="s">
        <v>88</v>
      </c>
      <c r="V457" s="53" t="n">
        <v>-56917104.370483</v>
      </c>
      <c r="W457" s="53" t="n">
        <v>-33033264.6346221</v>
      </c>
      <c r="Y457" s="151" t="str">
        <f aca="false">IF((V457)&gt;(W458),"var exceeded"," ")</f>
        <v> </v>
      </c>
      <c r="AG457" s="175" t="n">
        <v>37133</v>
      </c>
      <c r="AH457" s="176" t="s">
        <v>14</v>
      </c>
      <c r="AI457" s="177" t="n">
        <v>-74089977.0638395</v>
      </c>
      <c r="AJ457" s="177" t="n">
        <v>-46978485.7009156</v>
      </c>
    </row>
    <row r="458" customFormat="false" ht="12" hidden="false" customHeight="true" outlineLevel="0" collapsed="false">
      <c r="A458" s="187" t="n">
        <v>37165</v>
      </c>
      <c r="B458" s="178" t="n">
        <v>-10062.0768014186</v>
      </c>
      <c r="C458" s="178" t="n">
        <v>-566.848309757793</v>
      </c>
      <c r="D458" s="178" t="n">
        <v>-9495.22849166078</v>
      </c>
      <c r="F458" s="172" t="n">
        <f aca="false">D458-E458</f>
        <v>-9495.22849166078</v>
      </c>
      <c r="H458" s="188"/>
      <c r="L458" s="175" t="n">
        <v>37165</v>
      </c>
      <c r="M458" s="176" t="s">
        <v>88</v>
      </c>
      <c r="N458" s="53" t="n">
        <v>-26612633.9252276</v>
      </c>
      <c r="O458" s="0" t="str">
        <f aca="false">IF((N458)&gt;(D460*1000),"var exceeded"," ")</f>
        <v> </v>
      </c>
      <c r="P458" s="0" t="str">
        <f aca="false">IF(($N458)&gt;(F459*1000),"var exceeded"," ")</f>
        <v> </v>
      </c>
      <c r="T458" s="175" t="n">
        <v>37187</v>
      </c>
      <c r="U458" s="176" t="s">
        <v>88</v>
      </c>
      <c r="V458" s="53" t="n">
        <v>-38339795.9384883</v>
      </c>
      <c r="W458" s="53" t="n">
        <v>51990024.9335244</v>
      </c>
      <c r="Y458" s="151" t="str">
        <f aca="false">IF((V458)&gt;(W459),"var exceeded"," ")</f>
        <v>var exceeded</v>
      </c>
      <c r="AG458" s="175" t="n">
        <v>37134</v>
      </c>
      <c r="AH458" s="176" t="s">
        <v>14</v>
      </c>
      <c r="AI458" s="177" t="n">
        <v>-74748175.5371749</v>
      </c>
      <c r="AJ458" s="177" t="n">
        <v>8652495.84466035</v>
      </c>
    </row>
    <row r="459" customFormat="false" ht="12" hidden="false" customHeight="true" outlineLevel="0" collapsed="false">
      <c r="A459" s="187" t="n">
        <v>37166</v>
      </c>
      <c r="B459" s="178" t="n">
        <v>1144.60653602052</v>
      </c>
      <c r="C459" s="178" t="n">
        <v>423.851686968698</v>
      </c>
      <c r="D459" s="178" t="n">
        <v>720.75484905182</v>
      </c>
      <c r="F459" s="172" t="n">
        <f aca="false">D459-E459</f>
        <v>720.75484905182</v>
      </c>
      <c r="H459" s="188"/>
      <c r="L459" s="175" t="n">
        <v>37166</v>
      </c>
      <c r="M459" s="176" t="s">
        <v>88</v>
      </c>
      <c r="N459" s="53" t="n">
        <v>-30706074.3366108</v>
      </c>
      <c r="O459" s="0" t="str">
        <f aca="false">IF((N459)&gt;(D461*1000),"var exceeded"," ")</f>
        <v> </v>
      </c>
      <c r="P459" s="0" t="str">
        <f aca="false">IF(($N459)&gt;(F460*1000),"var exceeded"," ")</f>
        <v> </v>
      </c>
      <c r="T459" s="175" t="n">
        <v>37188</v>
      </c>
      <c r="U459" s="176" t="s">
        <v>88</v>
      </c>
      <c r="V459" s="53" t="n">
        <v>-64656393.861062</v>
      </c>
      <c r="W459" s="53" t="n">
        <v>-46681531.3093828</v>
      </c>
      <c r="Y459" s="151" t="str">
        <f aca="false">IF((V459)&gt;(W460),"var exceeded"," ")</f>
        <v> </v>
      </c>
      <c r="AG459" s="175" t="n">
        <v>37137</v>
      </c>
      <c r="AH459" s="176" t="s">
        <v>14</v>
      </c>
      <c r="AI459" s="177" t="n">
        <v>-13251811.3167115</v>
      </c>
      <c r="AJ459" s="177" t="n">
        <v>-1248982.12760188</v>
      </c>
    </row>
    <row r="460" customFormat="false" ht="12" hidden="false" customHeight="true" outlineLevel="0" collapsed="false">
      <c r="A460" s="187" t="n">
        <v>37167</v>
      </c>
      <c r="B460" s="178" t="n">
        <v>13382.6295037442</v>
      </c>
      <c r="C460" s="178" t="n">
        <v>2061.61447131778</v>
      </c>
      <c r="D460" s="178" t="n">
        <v>11321.0150324264</v>
      </c>
      <c r="F460" s="172" t="n">
        <f aca="false">D460-E460</f>
        <v>11321.0150324264</v>
      </c>
      <c r="H460" s="188"/>
      <c r="L460" s="175" t="n">
        <v>37167</v>
      </c>
      <c r="M460" s="176" t="s">
        <v>88</v>
      </c>
      <c r="N460" s="53" t="n">
        <v>-35310891.0417543</v>
      </c>
      <c r="O460" s="0" t="str">
        <f aca="false">IF((N460)&gt;(D462*1000),"var exceeded"," ")</f>
        <v> </v>
      </c>
      <c r="P460" s="0" t="str">
        <f aca="false">IF(($N460)&gt;(F461*1000),"var exceeded"," ")</f>
        <v> </v>
      </c>
      <c r="T460" s="175" t="n">
        <v>37189</v>
      </c>
      <c r="U460" s="176" t="s">
        <v>88</v>
      </c>
      <c r="V460" s="53" t="n">
        <v>-71005436.0330412</v>
      </c>
      <c r="W460" s="53" t="n">
        <v>19348373.1173407</v>
      </c>
      <c r="Y460" s="151" t="str">
        <f aca="false">IF((V460)&gt;(W461),"var exceeded"," ")</f>
        <v> </v>
      </c>
      <c r="AG460" s="175" t="n">
        <v>37138</v>
      </c>
      <c r="AH460" s="176" t="s">
        <v>14</v>
      </c>
      <c r="AI460" s="177" t="n">
        <v>-76001661.026907</v>
      </c>
      <c r="AJ460" s="177" t="n">
        <v>17746717.1204691</v>
      </c>
    </row>
    <row r="461" customFormat="false" ht="12" hidden="false" customHeight="true" outlineLevel="0" collapsed="false">
      <c r="A461" s="187" t="n">
        <v>37168</v>
      </c>
      <c r="B461" s="178" t="n">
        <v>-16491.0105126699</v>
      </c>
      <c r="C461" s="178" t="n">
        <v>-2686.15011307896</v>
      </c>
      <c r="D461" s="178" t="n">
        <v>-13804.860399591</v>
      </c>
      <c r="F461" s="172" t="n">
        <f aca="false">D461-E461</f>
        <v>-13804.860399591</v>
      </c>
      <c r="H461" s="188"/>
      <c r="L461" s="175" t="n">
        <v>37168</v>
      </c>
      <c r="M461" s="176" t="s">
        <v>88</v>
      </c>
      <c r="N461" s="53" t="n">
        <v>-45106292.8766805</v>
      </c>
      <c r="O461" s="0" t="str">
        <f aca="false">IF((N461)&gt;(D463*1000),"var exceeded"," ")</f>
        <v> </v>
      </c>
      <c r="P461" s="0" t="str">
        <f aca="false">IF(($N461)&gt;(F462*1000),"var exceeded"," ")</f>
        <v> </v>
      </c>
      <c r="T461" s="175" t="n">
        <v>37190</v>
      </c>
      <c r="U461" s="176" t="s">
        <v>88</v>
      </c>
      <c r="V461" s="53" t="n">
        <v>-41269182.7130769</v>
      </c>
      <c r="W461" s="53" t="n">
        <v>-24281635.633378</v>
      </c>
      <c r="Y461" s="151" t="str">
        <f aca="false">IF((V461)&gt;(W462),"var exceeded"," ")</f>
        <v>var exceeded</v>
      </c>
      <c r="AG461" s="175" t="n">
        <v>37139</v>
      </c>
      <c r="AH461" s="176" t="s">
        <v>14</v>
      </c>
      <c r="AI461" s="177" t="n">
        <v>-77000973.7664901</v>
      </c>
      <c r="AJ461" s="177" t="n">
        <v>-23471059.1599376</v>
      </c>
    </row>
    <row r="462" customFormat="false" ht="12" hidden="false" customHeight="true" outlineLevel="0" collapsed="false">
      <c r="A462" s="187" t="n">
        <v>37169</v>
      </c>
      <c r="B462" s="178" t="n">
        <v>37188.5389726802</v>
      </c>
      <c r="C462" s="178" t="n">
        <v>3494.10979255443</v>
      </c>
      <c r="D462" s="178" t="n">
        <v>33694.4291801258</v>
      </c>
      <c r="F462" s="172" t="n">
        <f aca="false">D462-E462</f>
        <v>33694.4291801258</v>
      </c>
      <c r="H462" s="188"/>
      <c r="L462" s="175" t="n">
        <v>37169</v>
      </c>
      <c r="M462" s="176" t="s">
        <v>88</v>
      </c>
      <c r="N462" s="53" t="n">
        <v>-42909283.4894148</v>
      </c>
      <c r="O462" s="0" t="str">
        <f aca="false">IF((N462)&gt;(D464*1000),"var exceeded"," ")</f>
        <v> </v>
      </c>
      <c r="P462" s="0" t="str">
        <f aca="false">IF(($N462)&gt;(F463*1000),"var exceeded"," ")</f>
        <v> </v>
      </c>
      <c r="T462" s="175" t="n">
        <v>37193</v>
      </c>
      <c r="U462" s="176" t="s">
        <v>88</v>
      </c>
      <c r="V462" s="53" t="n">
        <v>-37266906.7342419</v>
      </c>
      <c r="W462" s="53" t="n">
        <v>-46560090.863673</v>
      </c>
      <c r="Y462" s="151" t="str">
        <f aca="false">IF((V462)&gt;(W463),"var exceeded"," ")</f>
        <v> </v>
      </c>
      <c r="AG462" s="175" t="n">
        <v>37140</v>
      </c>
      <c r="AH462" s="176" t="s">
        <v>14</v>
      </c>
      <c r="AI462" s="177" t="n">
        <v>-76739346.1552627</v>
      </c>
      <c r="AJ462" s="177" t="n">
        <v>-16167011.7387957</v>
      </c>
    </row>
    <row r="463" customFormat="false" ht="12" hidden="false" customHeight="true" outlineLevel="0" collapsed="false">
      <c r="A463" s="187" t="n">
        <v>37172</v>
      </c>
      <c r="B463" s="178" t="n">
        <v>-1570.75925941569</v>
      </c>
      <c r="C463" s="178" t="n">
        <v>3963.32878839708</v>
      </c>
      <c r="D463" s="178" t="n">
        <v>-5534.08804781277</v>
      </c>
      <c r="F463" s="172" t="n">
        <f aca="false">D463-E463</f>
        <v>-5534.08804781277</v>
      </c>
      <c r="H463" s="188"/>
      <c r="L463" s="175" t="n">
        <v>37172</v>
      </c>
      <c r="M463" s="176" t="s">
        <v>88</v>
      </c>
      <c r="N463" s="53" t="n">
        <v>-45277978.2882854</v>
      </c>
      <c r="O463" s="0" t="str">
        <f aca="false">IF((N463)&gt;(D465*1000),"var exceeded"," ")</f>
        <v> </v>
      </c>
      <c r="P463" s="0" t="str">
        <f aca="false">IF(($N463)&gt;(F464*1000),"var exceeded"," ")</f>
        <v> </v>
      </c>
      <c r="T463" s="175" t="n">
        <v>37194</v>
      </c>
      <c r="U463" s="176" t="s">
        <v>88</v>
      </c>
      <c r="V463" s="53" t="n">
        <v>-36388888.1564773</v>
      </c>
      <c r="W463" s="53" t="n">
        <v>36655470.605908</v>
      </c>
      <c r="Y463" s="151" t="str">
        <f aca="false">IF((V463)&gt;(W464),"var exceeded"," ")</f>
        <v> </v>
      </c>
      <c r="AG463" s="175" t="n">
        <v>37141</v>
      </c>
      <c r="AH463" s="176" t="s">
        <v>14</v>
      </c>
      <c r="AI463" s="177" t="n">
        <v>-81319368.3576378</v>
      </c>
      <c r="AJ463" s="177" t="n">
        <v>-13852617.0420694</v>
      </c>
    </row>
    <row r="464" customFormat="false" ht="12" hidden="false" customHeight="true" outlineLevel="0" collapsed="false">
      <c r="A464" s="187" t="n">
        <v>37173</v>
      </c>
      <c r="B464" s="178" t="n">
        <v>-17191.1576061279</v>
      </c>
      <c r="C464" s="178" t="n">
        <v>-3005.81623291782</v>
      </c>
      <c r="D464" s="178" t="n">
        <v>-14185.3413732101</v>
      </c>
      <c r="F464" s="172" t="n">
        <f aca="false">D464-E464</f>
        <v>-14185.3413732101</v>
      </c>
      <c r="H464" s="188"/>
      <c r="L464" s="175" t="n">
        <v>37173</v>
      </c>
      <c r="M464" s="176" t="s">
        <v>88</v>
      </c>
      <c r="N464" s="53" t="n">
        <v>-53745596.0371991</v>
      </c>
      <c r="O464" s="0" t="str">
        <f aca="false">IF((N464)&gt;(D466*1000),"var exceeded"," ")</f>
        <v> </v>
      </c>
      <c r="P464" s="0" t="str">
        <f aca="false">IF(($N464)&gt;(F465*1000),"var exceeded"," ")</f>
        <v> </v>
      </c>
      <c r="T464" s="175" t="n">
        <v>37195</v>
      </c>
      <c r="U464" s="176" t="s">
        <v>88</v>
      </c>
      <c r="V464" s="53" t="n">
        <v>-28603548.300628</v>
      </c>
      <c r="W464" s="53" t="n">
        <v>-14537118.6567252</v>
      </c>
      <c r="Y464" s="151" t="str">
        <f aca="false">IF((V464)&gt;(W465),"var exceeded"," ")</f>
        <v> </v>
      </c>
      <c r="AG464" s="175" t="n">
        <v>37144</v>
      </c>
      <c r="AH464" s="176" t="s">
        <v>14</v>
      </c>
      <c r="AI464" s="177" t="n">
        <v>-76536884.19591</v>
      </c>
      <c r="AJ464" s="177" t="n">
        <v>30847194.0628259</v>
      </c>
    </row>
    <row r="465" customFormat="false" ht="12" hidden="false" customHeight="true" outlineLevel="0" collapsed="false">
      <c r="A465" s="187" t="n">
        <v>37174</v>
      </c>
      <c r="B465" s="178" t="n">
        <v>-17181.9877703235</v>
      </c>
      <c r="C465" s="178" t="n">
        <v>2971.6245007043</v>
      </c>
      <c r="D465" s="178" t="n">
        <v>-20153.6122710278</v>
      </c>
      <c r="F465" s="172" t="n">
        <f aca="false">D465-E465</f>
        <v>-20153.6122710278</v>
      </c>
      <c r="H465" s="188"/>
      <c r="L465" s="175" t="n">
        <v>37174</v>
      </c>
      <c r="M465" s="176" t="s">
        <v>88</v>
      </c>
      <c r="N465" s="53" t="n">
        <v>-59142072.6615923</v>
      </c>
      <c r="O465" s="0" t="str">
        <f aca="false">IF((N465)&gt;(D467*1000),"var exceeded"," ")</f>
        <v> </v>
      </c>
      <c r="P465" s="0" t="str">
        <f aca="false">IF(($N465)&gt;(F466*1000),"var exceeded"," ")</f>
        <v> </v>
      </c>
      <c r="T465" s="175" t="n">
        <v>37196</v>
      </c>
      <c r="U465" s="176" t="s">
        <v>88</v>
      </c>
      <c r="V465" s="53" t="n">
        <v>-17802193.1047087</v>
      </c>
      <c r="W465" s="53" t="n">
        <v>6125870.44260098</v>
      </c>
      <c r="Y465" s="151" t="str">
        <f aca="false">IF((V465)&gt;(W466),"var exceeded"," ")</f>
        <v> </v>
      </c>
      <c r="AG465" s="175" t="n">
        <v>37145</v>
      </c>
      <c r="AH465" s="176" t="s">
        <v>14</v>
      </c>
      <c r="AI465" s="177" t="n">
        <v>-14350867.9817392</v>
      </c>
      <c r="AJ465" s="177" t="n">
        <v>-27207044.9794847</v>
      </c>
    </row>
    <row r="466" customFormat="false" ht="12" hidden="false" customHeight="true" outlineLevel="0" collapsed="false">
      <c r="A466" s="187" t="n">
        <v>37175</v>
      </c>
      <c r="B466" s="178" t="n">
        <v>11111.1470044937</v>
      </c>
      <c r="C466" s="178" t="n">
        <v>1815.27156440173</v>
      </c>
      <c r="D466" s="178" t="n">
        <v>9295.87544009196</v>
      </c>
      <c r="F466" s="172" t="n">
        <f aca="false">D466-E466</f>
        <v>9295.87544009196</v>
      </c>
      <c r="H466" s="188"/>
      <c r="L466" s="175" t="n">
        <v>37175</v>
      </c>
      <c r="M466" s="176" t="s">
        <v>88</v>
      </c>
      <c r="N466" s="53" t="n">
        <v>-63284578.1235065</v>
      </c>
      <c r="O466" s="0" t="str">
        <f aca="false">IF((N466)&gt;(D468*1000),"var exceeded"," ")</f>
        <v> </v>
      </c>
      <c r="P466" s="0" t="str">
        <f aca="false">IF(($N466)&gt;(F467*1000),"var exceeded"," ")</f>
        <v> </v>
      </c>
      <c r="T466" s="175" t="n">
        <v>37197</v>
      </c>
      <c r="U466" s="176" t="s">
        <v>88</v>
      </c>
      <c r="V466" s="53" t="n">
        <v>-34006200.0114427</v>
      </c>
      <c r="W466" s="53" t="n">
        <v>11316627.2528521</v>
      </c>
      <c r="Y466" s="151" t="str">
        <f aca="false">IF((V466)&gt;(W467),"var exceeded"," ")</f>
        <v> </v>
      </c>
      <c r="AG466" s="175" t="n">
        <v>37146</v>
      </c>
      <c r="AH466" s="176" t="s">
        <v>14</v>
      </c>
      <c r="AI466" s="177" t="n">
        <v>-72196346.7446086</v>
      </c>
      <c r="AJ466" s="177" t="n">
        <v>-42034152.4120097</v>
      </c>
    </row>
    <row r="467" customFormat="false" ht="12" hidden="false" customHeight="true" outlineLevel="0" collapsed="false">
      <c r="A467" s="187" t="n">
        <v>37176</v>
      </c>
      <c r="B467" s="178" t="n">
        <v>35792.3497781429</v>
      </c>
      <c r="C467" s="178" t="n">
        <v>3170.21323754326</v>
      </c>
      <c r="D467" s="178" t="n">
        <v>32622.1365405996</v>
      </c>
      <c r="F467" s="172" t="n">
        <f aca="false">D467-E467</f>
        <v>32622.1365405996</v>
      </c>
      <c r="H467" s="188"/>
      <c r="L467" s="175" t="n">
        <v>37176</v>
      </c>
      <c r="M467" s="176" t="s">
        <v>88</v>
      </c>
      <c r="N467" s="53" t="n">
        <v>-58029156.5216057</v>
      </c>
      <c r="O467" s="0" t="str">
        <f aca="false">IF((N467)&gt;(D469*1000),"var exceeded"," ")</f>
        <v>var exceeded</v>
      </c>
      <c r="P467" s="0" t="str">
        <f aca="false">IF(($N467)&gt;(F468*1000),"var exceeded"," ")</f>
        <v> </v>
      </c>
      <c r="T467" s="175" t="n">
        <v>37200</v>
      </c>
      <c r="U467" s="176" t="s">
        <v>88</v>
      </c>
      <c r="V467" s="53" t="n">
        <v>-43691521.5817871</v>
      </c>
      <c r="W467" s="53" t="n">
        <v>45413749.0853186</v>
      </c>
      <c r="Y467" s="151" t="str">
        <f aca="false">IF((V467)&gt;(W468),"var exceeded"," ")</f>
        <v> </v>
      </c>
      <c r="AG467" s="175" t="n">
        <v>37147</v>
      </c>
      <c r="AH467" s="176" t="s">
        <v>14</v>
      </c>
      <c r="AI467" s="177" t="n">
        <v>-76586501.1000454</v>
      </c>
      <c r="AJ467" s="177" t="n">
        <v>-75868397.8792498</v>
      </c>
    </row>
    <row r="468" customFormat="false" ht="12" hidden="false" customHeight="true" outlineLevel="0" collapsed="false">
      <c r="A468" s="187" t="n">
        <v>37179</v>
      </c>
      <c r="B468" s="178" t="n">
        <v>35120.8121668302</v>
      </c>
      <c r="C468" s="178" t="n">
        <v>2801.82110678163</v>
      </c>
      <c r="D468" s="178" t="n">
        <v>32318.9910600486</v>
      </c>
      <c r="F468" s="172" t="n">
        <f aca="false">D468-E468</f>
        <v>32318.9910600486</v>
      </c>
      <c r="H468" s="188"/>
      <c r="L468" s="175" t="n">
        <v>37179</v>
      </c>
      <c r="M468" s="176" t="s">
        <v>88</v>
      </c>
      <c r="N468" s="53" t="n">
        <v>-45651688.510988</v>
      </c>
      <c r="O468" s="0" t="str">
        <f aca="false">IF((N468)&gt;(D470*1000),"var exceeded"," ")</f>
        <v> </v>
      </c>
      <c r="P468" s="0" t="str">
        <f aca="false">IF(($N468)&gt;(F469*1000),"var exceeded"," ")</f>
        <v>var exceeded</v>
      </c>
      <c r="T468" s="175" t="n">
        <v>37201</v>
      </c>
      <c r="U468" s="176" t="s">
        <v>88</v>
      </c>
      <c r="V468" s="53" t="n">
        <v>-54588462.4675609</v>
      </c>
      <c r="W468" s="53" t="n">
        <v>14466435.9379396</v>
      </c>
      <c r="Y468" s="151" t="str">
        <f aca="false">IF((V468)&gt;(W469),"var exceeded"," ")</f>
        <v> </v>
      </c>
      <c r="AG468" s="175" t="n">
        <v>37148</v>
      </c>
      <c r="AH468" s="176" t="s">
        <v>14</v>
      </c>
      <c r="AI468" s="177" t="n">
        <v>-65322299.6444172</v>
      </c>
      <c r="AJ468" s="177" t="n">
        <v>-94579179.3526297</v>
      </c>
    </row>
    <row r="469" customFormat="false" ht="12" hidden="false" customHeight="true" outlineLevel="0" collapsed="false">
      <c r="A469" s="187" t="n">
        <v>37180</v>
      </c>
      <c r="B469" s="178" t="n">
        <v>-67837.869380836</v>
      </c>
      <c r="C469" s="178" t="n">
        <v>-1005.02356663789</v>
      </c>
      <c r="D469" s="178" t="n">
        <v>-66832.8458141981</v>
      </c>
      <c r="F469" s="172" t="n">
        <f aca="false">D469-E469</f>
        <v>-66832.8458141981</v>
      </c>
      <c r="H469" s="188"/>
      <c r="L469" s="175" t="n">
        <v>37180</v>
      </c>
      <c r="M469" s="176" t="s">
        <v>88</v>
      </c>
      <c r="N469" s="53" t="n">
        <v>-55508544.0348982</v>
      </c>
      <c r="O469" s="0" t="str">
        <f aca="false">IF((N469)&gt;(D471*1000),"var exceeded"," ")</f>
        <v> </v>
      </c>
      <c r="P469" s="0" t="str">
        <f aca="false">IF(($N469)&gt;(F470*1000),"var exceeded"," ")</f>
        <v> </v>
      </c>
      <c r="T469" s="175" t="n">
        <v>37202</v>
      </c>
      <c r="U469" s="176" t="s">
        <v>88</v>
      </c>
      <c r="V469" s="53" t="n">
        <v>-50494644.7165168</v>
      </c>
      <c r="W469" s="53" t="n">
        <v>8272616.47037762</v>
      </c>
      <c r="Y469" s="151" t="str">
        <f aca="false">IF((V469)&gt;(W470),"var exceeded"," ")</f>
        <v> </v>
      </c>
      <c r="AG469" s="175" t="n">
        <v>37151</v>
      </c>
      <c r="AH469" s="176" t="s">
        <v>14</v>
      </c>
      <c r="AI469" s="177" t="n">
        <v>-66521556.7957929</v>
      </c>
      <c r="AJ469" s="177" t="n">
        <v>51730297.6147435</v>
      </c>
    </row>
    <row r="470" customFormat="false" ht="12" hidden="false" customHeight="true" outlineLevel="0" collapsed="false">
      <c r="A470" s="187" t="n">
        <v>37181</v>
      </c>
      <c r="B470" s="178" t="n">
        <v>58652.2156876824</v>
      </c>
      <c r="C470" s="178" t="n">
        <v>-724.277680380367</v>
      </c>
      <c r="D470" s="178" t="n">
        <v>59376.4933680628</v>
      </c>
      <c r="F470" s="172" t="n">
        <f aca="false">D470-E470</f>
        <v>59376.4933680628</v>
      </c>
      <c r="H470" s="188"/>
      <c r="L470" s="175" t="n">
        <v>37181</v>
      </c>
      <c r="M470" s="176" t="s">
        <v>88</v>
      </c>
      <c r="N470" s="53" t="n">
        <v>-50553991.1946951</v>
      </c>
      <c r="O470" s="0" t="str">
        <f aca="false">IF((N470)&gt;(D472*1000),"var exceeded"," ")</f>
        <v> </v>
      </c>
      <c r="P470" s="0" t="str">
        <f aca="false">IF(($N470)&gt;(F471*1000),"var exceeded"," ")</f>
        <v> </v>
      </c>
      <c r="T470" s="175" t="n">
        <v>37203</v>
      </c>
      <c r="U470" s="176" t="s">
        <v>88</v>
      </c>
      <c r="V470" s="53" t="n">
        <v>-45845625.0898973</v>
      </c>
      <c r="W470" s="53" t="n">
        <v>-27305498.8592803</v>
      </c>
      <c r="Y470" s="151" t="str">
        <f aca="false">IF((V470)&gt;(W471),"var exceeded"," ")</f>
        <v> </v>
      </c>
      <c r="AG470" s="175" t="n">
        <v>37152</v>
      </c>
      <c r="AH470" s="176" t="s">
        <v>14</v>
      </c>
      <c r="AI470" s="177" t="n">
        <v>-53553433.72181</v>
      </c>
      <c r="AJ470" s="177" t="n">
        <v>26203810.8134801</v>
      </c>
    </row>
    <row r="471" customFormat="false" ht="12" hidden="false" customHeight="true" outlineLevel="0" collapsed="false">
      <c r="A471" s="187" t="n">
        <v>37182</v>
      </c>
      <c r="B471" s="178" t="n">
        <v>-30435.860678128</v>
      </c>
      <c r="C471" s="178" t="n">
        <v>2918.93033843569</v>
      </c>
      <c r="D471" s="178" t="n">
        <v>-33354.7910165637</v>
      </c>
      <c r="F471" s="172" t="n">
        <f aca="false">D471-E471</f>
        <v>-33354.7910165637</v>
      </c>
      <c r="H471" s="188"/>
      <c r="L471" s="175" t="n">
        <v>37182</v>
      </c>
      <c r="M471" s="176" t="s">
        <v>88</v>
      </c>
      <c r="N471" s="53" t="n">
        <v>-36647182.8978583</v>
      </c>
      <c r="O471" s="0" t="str">
        <f aca="false">IF((N471)&gt;(D473*1000),"var exceeded"," ")</f>
        <v> </v>
      </c>
      <c r="P471" s="0" t="str">
        <f aca="false">IF(($N471)&gt;(F472*1000),"var exceeded"," ")</f>
        <v>var exceeded</v>
      </c>
      <c r="T471" s="175" t="n">
        <v>37204</v>
      </c>
      <c r="U471" s="176" t="s">
        <v>88</v>
      </c>
      <c r="V471" s="53" t="n">
        <v>-51825337.720768</v>
      </c>
      <c r="W471" s="53" t="n">
        <v>8702887.80493307</v>
      </c>
      <c r="Y471" s="151" t="str">
        <f aca="false">IF((V471)&gt;(W472),"var exceeded"," ")</f>
        <v> </v>
      </c>
      <c r="AG471" s="175" t="n">
        <v>37153</v>
      </c>
      <c r="AH471" s="176" t="s">
        <v>14</v>
      </c>
      <c r="AI471" s="177" t="n">
        <v>-54546346.9292663</v>
      </c>
      <c r="AJ471" s="177" t="n">
        <v>66747652.2477789</v>
      </c>
    </row>
    <row r="472" customFormat="false" ht="12" hidden="false" customHeight="true" outlineLevel="0" collapsed="false">
      <c r="A472" s="187" t="n">
        <v>37183</v>
      </c>
      <c r="B472" s="178" t="n">
        <v>-58983.4166398775</v>
      </c>
      <c r="C472" s="178" t="n">
        <v>-8488.1744950847</v>
      </c>
      <c r="D472" s="178" t="n">
        <v>-50495.2421447928</v>
      </c>
      <c r="F472" s="172" t="n">
        <f aca="false">D472-E472</f>
        <v>-50495.2421447928</v>
      </c>
      <c r="H472" s="188"/>
      <c r="L472" s="175" t="n">
        <v>37183</v>
      </c>
      <c r="M472" s="176" t="s">
        <v>88</v>
      </c>
      <c r="N472" s="53" t="n">
        <v>-51881102.9198759</v>
      </c>
      <c r="O472" s="0" t="str">
        <f aca="false">IF((N472)&gt;(D474*1000),"var exceeded"," ")</f>
        <v> </v>
      </c>
      <c r="P472" s="0" t="str">
        <f aca="false">IF(($N472)&gt;(F473*1000),"var exceeded"," ")</f>
        <v> </v>
      </c>
      <c r="T472" s="175" t="n">
        <v>37207</v>
      </c>
      <c r="U472" s="176" t="s">
        <v>88</v>
      </c>
      <c r="V472" s="53" t="n">
        <v>-56022266.8559113</v>
      </c>
      <c r="W472" s="53" t="n">
        <v>54233272.5429075</v>
      </c>
      <c r="Y472" s="151" t="str">
        <f aca="false">IF((V472)&gt;(W473),"var exceeded"," ")</f>
        <v> </v>
      </c>
      <c r="AG472" s="175" t="n">
        <v>37154</v>
      </c>
      <c r="AH472" s="176" t="s">
        <v>14</v>
      </c>
      <c r="AI472" s="177" t="n">
        <v>-72386336.8464892</v>
      </c>
      <c r="AJ472" s="177" t="n">
        <v>-4035689.83192209</v>
      </c>
    </row>
    <row r="473" customFormat="false" ht="12" hidden="false" customHeight="true" outlineLevel="0" collapsed="false">
      <c r="A473" s="187" t="n">
        <v>37186</v>
      </c>
      <c r="B473" s="178" t="n">
        <v>-21290.2282188239</v>
      </c>
      <c r="C473" s="178" t="n">
        <v>9917.56112985689</v>
      </c>
      <c r="D473" s="178" t="n">
        <v>-31207.7893486808</v>
      </c>
      <c r="F473" s="172" t="n">
        <f aca="false">D473-E473</f>
        <v>-31207.7893486808</v>
      </c>
      <c r="H473" s="188"/>
      <c r="L473" s="175" t="n">
        <v>37186</v>
      </c>
      <c r="M473" s="176" t="s">
        <v>88</v>
      </c>
      <c r="N473" s="53" t="n">
        <v>-56917104.370483</v>
      </c>
      <c r="O473" s="0" t="str">
        <f aca="false">IF((N473)&gt;(D475*1000),"var exceeded"," ")</f>
        <v> </v>
      </c>
      <c r="P473" s="0" t="str">
        <f aca="false">IF(($N473)&gt;(F474*1000),"var exceeded"," ")</f>
        <v> </v>
      </c>
      <c r="T473" s="175" t="n">
        <v>37208</v>
      </c>
      <c r="U473" s="176" t="s">
        <v>88</v>
      </c>
      <c r="V473" s="53" t="n">
        <v>-56767313.9303281</v>
      </c>
      <c r="W473" s="53" t="n">
        <v>-32479916.8388938</v>
      </c>
      <c r="Y473" s="151" t="str">
        <f aca="false">IF((V473)&gt;(W474),"var exceeded"," ")</f>
        <v> </v>
      </c>
      <c r="AG473" s="175" t="n">
        <v>37155</v>
      </c>
      <c r="AH473" s="176" t="s">
        <v>14</v>
      </c>
      <c r="AI473" s="177" t="n">
        <v>-81013089.3480606</v>
      </c>
      <c r="AJ473" s="177" t="n">
        <v>-16172370.6145988</v>
      </c>
    </row>
    <row r="474" customFormat="false" ht="12" hidden="false" customHeight="true" outlineLevel="0" collapsed="false">
      <c r="A474" s="187" t="n">
        <v>37187</v>
      </c>
      <c r="B474" s="178" t="n">
        <v>48616.9044633802</v>
      </c>
      <c r="C474" s="178" t="n">
        <v>-759.048841732173</v>
      </c>
      <c r="D474" s="178" t="n">
        <v>49375.9533051124</v>
      </c>
      <c r="F474" s="172" t="n">
        <f aca="false">D474-E474</f>
        <v>49375.9533051124</v>
      </c>
      <c r="H474" s="188"/>
      <c r="L474" s="175" t="n">
        <v>37187</v>
      </c>
      <c r="M474" s="176" t="s">
        <v>88</v>
      </c>
      <c r="N474" s="53" t="n">
        <v>-38339795.9384883</v>
      </c>
      <c r="O474" s="0" t="str">
        <f aca="false">IF((N474)&gt;(D476*1000),"var exceeded"," ")</f>
        <v> </v>
      </c>
      <c r="P474" s="0" t="str">
        <f aca="false">IF(($N474)&gt;(F475*1000),"var exceeded"," ")</f>
        <v>var exceeded</v>
      </c>
      <c r="T474" s="175" t="n">
        <v>37209</v>
      </c>
      <c r="U474" s="176" t="s">
        <v>88</v>
      </c>
      <c r="V474" s="53" t="n">
        <v>-46926169.6887238</v>
      </c>
      <c r="W474" s="53" t="n">
        <v>36046842.4144484</v>
      </c>
      <c r="Y474" s="151" t="str">
        <f aca="false">IF((V474)&gt;(W475),"var exceeded"," ")</f>
        <v> </v>
      </c>
      <c r="AG474" s="175" t="n">
        <v>37158</v>
      </c>
      <c r="AH474" s="176" t="s">
        <v>14</v>
      </c>
      <c r="AI474" s="177" t="n">
        <v>-77696366.6551609</v>
      </c>
      <c r="AJ474" s="177" t="n">
        <v>76584928.5469027</v>
      </c>
    </row>
    <row r="475" customFormat="false" ht="12" hidden="false" customHeight="true" outlineLevel="0" collapsed="false">
      <c r="A475" s="187" t="n">
        <v>37188</v>
      </c>
      <c r="B475" s="178" t="n">
        <v>-46588.1710502097</v>
      </c>
      <c r="C475" s="178" t="n">
        <v>-5240.41807209447</v>
      </c>
      <c r="D475" s="178" t="n">
        <v>-41347.7529781152</v>
      </c>
      <c r="F475" s="172" t="n">
        <f aca="false">D475-E475</f>
        <v>-41347.7529781152</v>
      </c>
      <c r="H475" s="188"/>
      <c r="L475" s="175" t="n">
        <v>37188</v>
      </c>
      <c r="M475" s="176" t="s">
        <v>88</v>
      </c>
      <c r="N475" s="53" t="n">
        <v>-64656393.861062</v>
      </c>
      <c r="O475" s="0" t="str">
        <f aca="false">IF((N475)&gt;(D477*1000),"var exceeded"," ")</f>
        <v> </v>
      </c>
      <c r="P475" s="0" t="str">
        <f aca="false">IF(($N475)&gt;(F476*1000),"var exceeded"," ")</f>
        <v> </v>
      </c>
      <c r="T475" s="175" t="n">
        <v>37210</v>
      </c>
      <c r="U475" s="176" t="s">
        <v>88</v>
      </c>
      <c r="V475" s="53" t="n">
        <v>-53664533.109328</v>
      </c>
      <c r="W475" s="53" t="n">
        <v>32231038.5405476</v>
      </c>
      <c r="Y475" s="151" t="str">
        <f aca="false">IF((V475)&gt;(W476),"var exceeded"," ")</f>
        <v> </v>
      </c>
      <c r="AG475" s="175" t="n">
        <v>37159</v>
      </c>
      <c r="AH475" s="176" t="s">
        <v>14</v>
      </c>
      <c r="AI475" s="177" t="n">
        <v>-95683998.3126128</v>
      </c>
      <c r="AJ475" s="177" t="n">
        <v>-22947605.1927681</v>
      </c>
    </row>
    <row r="476" customFormat="false" ht="12" hidden="false" customHeight="true" outlineLevel="0" collapsed="false">
      <c r="A476" s="187" t="n">
        <v>37189</v>
      </c>
      <c r="B476" s="178" t="n">
        <v>33918.0732773084</v>
      </c>
      <c r="C476" s="178" t="n">
        <v>12820.1280956021</v>
      </c>
      <c r="D476" s="178" t="n">
        <v>21097.9451817063</v>
      </c>
      <c r="F476" s="172" t="n">
        <f aca="false">D476-E476</f>
        <v>21097.9451817063</v>
      </c>
      <c r="H476" s="188"/>
      <c r="L476" s="175" t="n">
        <v>37189</v>
      </c>
      <c r="M476" s="176" t="s">
        <v>88</v>
      </c>
      <c r="N476" s="53" t="n">
        <v>-71005436.0330412</v>
      </c>
      <c r="O476" s="0" t="str">
        <f aca="false">IF((N476)&gt;(D478*1000),"var exceeded"," ")</f>
        <v> </v>
      </c>
      <c r="P476" s="0" t="str">
        <f aca="false">IF(($N476)&gt;(F477*1000),"var exceeded"," ")</f>
        <v> </v>
      </c>
      <c r="T476" s="175" t="n">
        <v>37211</v>
      </c>
      <c r="U476" s="176" t="s">
        <v>88</v>
      </c>
      <c r="V476" s="53" t="n">
        <v>-68405182.4619674</v>
      </c>
      <c r="W476" s="53" t="n">
        <v>-26127433.0660278</v>
      </c>
      <c r="Y476" s="151" t="str">
        <f aca="false">IF((V476)&gt;(W477),"var exceeded"," ")</f>
        <v>var exceeded</v>
      </c>
      <c r="AG476" s="175" t="n">
        <v>37160</v>
      </c>
      <c r="AH476" s="176" t="s">
        <v>14</v>
      </c>
      <c r="AI476" s="177" t="n">
        <v>-62174164.3547598</v>
      </c>
      <c r="AJ476" s="177" t="n">
        <v>52938756.7364138</v>
      </c>
    </row>
    <row r="477" customFormat="false" ht="12" hidden="false" customHeight="true" outlineLevel="0" collapsed="false">
      <c r="A477" s="187" t="n">
        <v>37190</v>
      </c>
      <c r="B477" s="178" t="n">
        <v>-17626.7445257171</v>
      </c>
      <c r="C477" s="178" t="n">
        <v>3432.51127086449</v>
      </c>
      <c r="D477" s="178" t="n">
        <v>-21059.2557965816</v>
      </c>
      <c r="F477" s="172" t="n">
        <f aca="false">D477-E477</f>
        <v>-21059.2557965816</v>
      </c>
      <c r="H477" s="188"/>
      <c r="L477" s="175" t="n">
        <v>37190</v>
      </c>
      <c r="M477" s="176" t="s">
        <v>88</v>
      </c>
      <c r="N477" s="53" t="n">
        <v>-41269182.7130769</v>
      </c>
      <c r="O477" s="0" t="str">
        <f aca="false">IF((N477)&gt;(D479*1000),"var exceeded"," ")</f>
        <v> </v>
      </c>
      <c r="P477" s="0" t="str">
        <f aca="false">IF(($N477)&gt;(F478*1000),"var exceeded"," ")</f>
        <v>var exceeded</v>
      </c>
      <c r="T477" s="175" t="n">
        <v>37214</v>
      </c>
      <c r="U477" s="176" t="s">
        <v>88</v>
      </c>
      <c r="V477" s="53" t="n">
        <v>-60535814.3261651</v>
      </c>
      <c r="W477" s="53" t="n">
        <v>-70740819.3126675</v>
      </c>
      <c r="Y477" s="151" t="str">
        <f aca="false">IF((V477)&gt;(W478),"var exceeded"," ")</f>
        <v> </v>
      </c>
      <c r="AG477" s="175" t="n">
        <v>37161</v>
      </c>
      <c r="AH477" s="176" t="s">
        <v>14</v>
      </c>
      <c r="AI477" s="177" t="n">
        <v>-54384033.0864541</v>
      </c>
      <c r="AJ477" s="177" t="n">
        <v>4540142.64708592</v>
      </c>
    </row>
    <row r="478" customFormat="false" ht="12" hidden="false" customHeight="true" outlineLevel="0" collapsed="false">
      <c r="A478" s="187" t="n">
        <v>37193</v>
      </c>
      <c r="B478" s="178" t="n">
        <v>-30162.7069120118</v>
      </c>
      <c r="C478" s="178" t="n">
        <v>15444.5402885465</v>
      </c>
      <c r="D478" s="178" t="n">
        <v>-45607.2472005583</v>
      </c>
      <c r="F478" s="172" t="n">
        <f aca="false">D478-E478</f>
        <v>-45607.2472005583</v>
      </c>
      <c r="H478" s="188"/>
      <c r="L478" s="175" t="n">
        <v>37193</v>
      </c>
      <c r="M478" s="176" t="s">
        <v>88</v>
      </c>
      <c r="N478" s="53" t="n">
        <v>-37266906.7342419</v>
      </c>
      <c r="O478" s="0" t="str">
        <f aca="false">IF((N478)&gt;(D480*1000),"var exceeded"," ")</f>
        <v> </v>
      </c>
      <c r="P478" s="0" t="str">
        <f aca="false">IF(($N478)&gt;(F479*1000),"var exceeded"," ")</f>
        <v> </v>
      </c>
      <c r="T478" s="175" t="n">
        <v>37215</v>
      </c>
      <c r="U478" s="176" t="s">
        <v>88</v>
      </c>
      <c r="V478" s="53" t="n">
        <v>-55257693.1833325</v>
      </c>
      <c r="W478" s="53" t="n">
        <v>-22526055.7555262</v>
      </c>
      <c r="Y478" s="151" t="str">
        <f aca="false">IF((V478)&gt;(W479),"var exceeded"," ")</f>
        <v> </v>
      </c>
      <c r="AG478" s="175" t="n">
        <v>37162</v>
      </c>
      <c r="AH478" s="176" t="s">
        <v>14</v>
      </c>
      <c r="AI478" s="177" t="n">
        <v>-57437395.2404235</v>
      </c>
      <c r="AJ478" s="177" t="n">
        <v>53057736.1227368</v>
      </c>
    </row>
    <row r="479" customFormat="false" ht="12" hidden="false" customHeight="true" outlineLevel="0" collapsed="false">
      <c r="A479" s="187" t="n">
        <v>37194</v>
      </c>
      <c r="B479" s="178" t="n">
        <v>51313.4147624182</v>
      </c>
      <c r="C479" s="178" t="n">
        <v>6914.42598044754</v>
      </c>
      <c r="D479" s="178" t="n">
        <v>44398.9887819706</v>
      </c>
      <c r="F479" s="172" t="n">
        <f aca="false">D479-E479</f>
        <v>44398.9887819706</v>
      </c>
      <c r="H479" s="188"/>
      <c r="L479" s="175" t="n">
        <v>37194</v>
      </c>
      <c r="M479" s="176" t="s">
        <v>88</v>
      </c>
      <c r="N479" s="53" t="n">
        <v>-36388888.1564773</v>
      </c>
      <c r="O479" s="0" t="str">
        <f aca="false">IF((N479)&gt;(D481*1000),"var exceeded"," ")</f>
        <v> </v>
      </c>
      <c r="P479" s="0" t="str">
        <f aca="false">IF(($N479)&gt;(F480*1000),"var exceeded"," ")</f>
        <v> </v>
      </c>
      <c r="T479" s="175" t="n">
        <v>37216</v>
      </c>
      <c r="U479" s="176" t="s">
        <v>88</v>
      </c>
      <c r="V479" s="53" t="n">
        <v>-55044533.2023742</v>
      </c>
      <c r="W479" s="53" t="n">
        <v>-6537398.91947698</v>
      </c>
      <c r="Y479" s="151" t="str">
        <f aca="false">IF((V479)&gt;(W480),"var exceeded"," ")</f>
        <v> </v>
      </c>
      <c r="AG479" s="175" t="n">
        <v>37165</v>
      </c>
      <c r="AH479" s="176" t="s">
        <v>14</v>
      </c>
      <c r="AI479" s="177" t="n">
        <v>-61055114.0172467</v>
      </c>
      <c r="AJ479" s="177" t="n">
        <v>-9086674.87240684</v>
      </c>
    </row>
    <row r="480" customFormat="false" ht="12" hidden="false" customHeight="true" outlineLevel="0" collapsed="false">
      <c r="A480" s="187" t="n">
        <v>37195</v>
      </c>
      <c r="B480" s="178" t="n">
        <v>-15893.6207755019</v>
      </c>
      <c r="C480" s="178" t="n">
        <v>5692.90080309089</v>
      </c>
      <c r="D480" s="178" t="n">
        <v>-21586.5215785928</v>
      </c>
      <c r="F480" s="172" t="n">
        <f aca="false">D480-E480</f>
        <v>-21586.5215785928</v>
      </c>
      <c r="H480" s="188"/>
      <c r="L480" s="175" t="n">
        <v>37195</v>
      </c>
      <c r="M480" s="176" t="s">
        <v>88</v>
      </c>
      <c r="N480" s="53" t="n">
        <v>-28603548.300628</v>
      </c>
      <c r="O480" s="0" t="str">
        <f aca="false">IF((N480)&gt;(D482*1000),"var exceeded"," ")</f>
        <v> </v>
      </c>
      <c r="P480" s="0" t="str">
        <f aca="false">IF(($N480)&gt;(F481*1000),"var exceeded"," ")</f>
        <v> </v>
      </c>
      <c r="T480" s="175" t="n">
        <v>37217</v>
      </c>
      <c r="U480" s="176" t="s">
        <v>88</v>
      </c>
      <c r="V480" s="53" t="n">
        <v>-55100651.700623</v>
      </c>
      <c r="W480" s="53" t="n">
        <v>-6537398.91947698</v>
      </c>
      <c r="Y480" s="151" t="str">
        <f aca="false">IF((V480)&gt;(W481),"var exceeded"," ")</f>
        <v> </v>
      </c>
      <c r="AG480" s="175" t="n">
        <v>37166</v>
      </c>
      <c r="AH480" s="176" t="s">
        <v>14</v>
      </c>
      <c r="AI480" s="177" t="n">
        <v>-69173586.1634646</v>
      </c>
      <c r="AJ480" s="177" t="n">
        <v>957317.869627136</v>
      </c>
    </row>
    <row r="481" customFormat="false" ht="12" hidden="false" customHeight="true" outlineLevel="0" collapsed="false">
      <c r="A481" s="187"/>
      <c r="B481" s="178" t="n">
        <f aca="false">SUM(B271:B480)</f>
        <v>1200484.61462926</v>
      </c>
      <c r="C481" s="178" t="n">
        <f aca="false">SUM(C271:C480)</f>
        <v>699380.191950094</v>
      </c>
      <c r="D481" s="178" t="n">
        <f aca="false">SUM(D272:D480)</f>
        <v>491628.009374827</v>
      </c>
      <c r="E481" s="178" t="n">
        <f aca="false">SUM(E271:E480)</f>
        <v>249900</v>
      </c>
      <c r="F481" s="189"/>
      <c r="G481" s="190"/>
      <c r="H481" s="188"/>
      <c r="L481" s="175"/>
      <c r="M481" s="176"/>
      <c r="N481" s="53"/>
      <c r="T481" s="175" t="n">
        <v>37218</v>
      </c>
      <c r="U481" s="176" t="s">
        <v>88</v>
      </c>
      <c r="V481" s="53" t="n">
        <v>-55154657.556802</v>
      </c>
      <c r="W481" s="53" t="n">
        <v>-6537398.91947698</v>
      </c>
      <c r="Y481" s="151" t="str">
        <f aca="false">IF((V481)&gt;(W482),"var exceeded"," ")</f>
        <v> </v>
      </c>
      <c r="AG481" s="175" t="n">
        <v>37167</v>
      </c>
      <c r="AH481" s="176" t="s">
        <v>14</v>
      </c>
      <c r="AI481" s="177" t="n">
        <v>-67939276.9825923</v>
      </c>
      <c r="AJ481" s="177" t="n">
        <v>-1250946.48248271</v>
      </c>
    </row>
    <row r="482" customFormat="false" ht="12" hidden="false" customHeight="true" outlineLevel="0" collapsed="false">
      <c r="F482" s="189"/>
      <c r="G482" s="190"/>
      <c r="H482" s="188"/>
      <c r="L482" s="175"/>
      <c r="M482" s="176"/>
      <c r="N482" s="53"/>
      <c r="T482" s="175" t="n">
        <v>37221</v>
      </c>
      <c r="U482" s="176" t="s">
        <v>88</v>
      </c>
      <c r="V482" s="53" t="n">
        <v>-67054116.8642122</v>
      </c>
      <c r="W482" s="53" t="n">
        <v>6007796.7485714</v>
      </c>
      <c r="Y482" s="151" t="str">
        <f aca="false">IF((V482)&gt;(W483),"var exceeded"," ")</f>
        <v> </v>
      </c>
      <c r="AG482" s="175" t="n">
        <v>37168</v>
      </c>
      <c r="AH482" s="176" t="s">
        <v>14</v>
      </c>
      <c r="AI482" s="177" t="n">
        <v>-75200936.0522055</v>
      </c>
      <c r="AJ482" s="177" t="n">
        <v>-28057814.5294953</v>
      </c>
    </row>
    <row r="483" customFormat="false" ht="12" hidden="false" customHeight="true" outlineLevel="0" collapsed="false">
      <c r="F483" s="189"/>
      <c r="G483" s="190"/>
      <c r="H483" s="188"/>
      <c r="L483" s="175"/>
      <c r="M483" s="176"/>
      <c r="N483" s="53"/>
      <c r="T483" s="175" t="n">
        <v>37222</v>
      </c>
      <c r="U483" s="176" t="s">
        <v>88</v>
      </c>
      <c r="V483" s="53" t="n">
        <v>-55044018.6414802</v>
      </c>
      <c r="W483" s="53" t="n">
        <v>-3782954.61235302</v>
      </c>
      <c r="Y483" s="151" t="str">
        <f aca="false">IF((V483)&gt;(W484),"var exceeded"," ")</f>
        <v> </v>
      </c>
      <c r="AG483" s="175" t="n">
        <v>37169</v>
      </c>
      <c r="AH483" s="176" t="s">
        <v>14</v>
      </c>
      <c r="AI483" s="177" t="n">
        <v>-76750959.8807156</v>
      </c>
      <c r="AJ483" s="177" t="n">
        <v>66435845.7353505</v>
      </c>
    </row>
    <row r="484" customFormat="false" ht="12" hidden="false" customHeight="true" outlineLevel="0" collapsed="false">
      <c r="F484" s="189"/>
      <c r="G484" s="190"/>
      <c r="H484" s="188"/>
      <c r="L484" s="175"/>
      <c r="M484" s="176"/>
      <c r="N484" s="53"/>
      <c r="T484" s="175" t="n">
        <v>37223</v>
      </c>
      <c r="U484" s="176" t="s">
        <v>88</v>
      </c>
      <c r="V484" s="53" t="n">
        <v>-49589124.1632195</v>
      </c>
      <c r="W484" s="53" t="n">
        <v>56062429.9922716</v>
      </c>
      <c r="Y484" s="151" t="str">
        <f aca="false">IF((V484)&gt;(W485),"var exceeded"," ")</f>
        <v> </v>
      </c>
      <c r="AG484" s="175" t="n">
        <v>37172</v>
      </c>
      <c r="AH484" s="176" t="s">
        <v>14</v>
      </c>
      <c r="AI484" s="177" t="n">
        <v>-77019645.6476951</v>
      </c>
      <c r="AJ484" s="177" t="n">
        <v>-16412327.9370568</v>
      </c>
    </row>
    <row r="485" customFormat="false" ht="12" hidden="false" customHeight="true" outlineLevel="0" collapsed="false">
      <c r="F485" s="189"/>
      <c r="G485" s="190"/>
      <c r="H485" s="188"/>
      <c r="L485" s="175"/>
      <c r="M485" s="176"/>
      <c r="N485" s="53"/>
      <c r="T485" s="175" t="n">
        <v>37224</v>
      </c>
      <c r="U485" s="176" t="s">
        <v>88</v>
      </c>
      <c r="V485" s="53" t="n">
        <v>-57230706.5062701</v>
      </c>
      <c r="W485" s="53" t="n">
        <v>45612668.1114369</v>
      </c>
      <c r="Y485" s="151" t="str">
        <f aca="false">IF((V485)&gt;(W486),"var exceeded"," ")</f>
        <v> </v>
      </c>
      <c r="AG485" s="175" t="n">
        <v>37173</v>
      </c>
      <c r="AH485" s="176" t="s">
        <v>14</v>
      </c>
      <c r="AI485" s="177" t="n">
        <v>-84076442.5760515</v>
      </c>
      <c r="AJ485" s="177" t="n">
        <v>-25195419.038242</v>
      </c>
    </row>
    <row r="486" customFormat="false" ht="12" hidden="false" customHeight="true" outlineLevel="0" collapsed="false">
      <c r="F486" s="189"/>
      <c r="G486" s="190"/>
      <c r="H486" s="188"/>
      <c r="L486" s="175"/>
      <c r="M486" s="176"/>
      <c r="N486" s="53"/>
      <c r="T486" s="175" t="n">
        <v>37225</v>
      </c>
      <c r="U486" s="176" t="s">
        <v>88</v>
      </c>
      <c r="V486" s="53" t="n">
        <v>-68530350.8895945</v>
      </c>
      <c r="W486" s="53" t="n">
        <v>-51248960.7251264</v>
      </c>
      <c r="Y486" s="191" t="str">
        <f aca="false">IF((V486)&gt;(W487),"var exceeded"," ")</f>
        <v> </v>
      </c>
      <c r="AG486" s="175" t="n">
        <v>37174</v>
      </c>
      <c r="AH486" s="176" t="s">
        <v>14</v>
      </c>
      <c r="AI486" s="177" t="n">
        <v>-85856190.836229</v>
      </c>
      <c r="AJ486" s="177" t="n">
        <v>-4906538.18339011</v>
      </c>
    </row>
    <row r="487" customFormat="false" ht="12" hidden="false" customHeight="true" outlineLevel="0" collapsed="false">
      <c r="F487" s="189"/>
      <c r="G487" s="190"/>
      <c r="H487" s="188"/>
      <c r="L487" s="175"/>
      <c r="M487" s="176"/>
      <c r="N487" s="53"/>
      <c r="T487" s="175"/>
      <c r="U487" s="176"/>
      <c r="V487" s="177"/>
      <c r="W487" s="177"/>
      <c r="AG487" s="175" t="n">
        <v>37175</v>
      </c>
      <c r="AH487" s="176" t="s">
        <v>14</v>
      </c>
      <c r="AI487" s="177" t="n">
        <v>-96797210.6210393</v>
      </c>
      <c r="AJ487" s="177" t="n">
        <v>12414749.3640917</v>
      </c>
    </row>
    <row r="488" customFormat="false" ht="12" hidden="false" customHeight="true" outlineLevel="0" collapsed="false">
      <c r="F488" s="189"/>
      <c r="G488" s="190"/>
      <c r="H488" s="188"/>
      <c r="L488" s="175"/>
      <c r="M488" s="176"/>
      <c r="N488" s="53"/>
      <c r="T488" s="175"/>
      <c r="U488" s="176"/>
      <c r="V488" s="177"/>
      <c r="W488" s="177"/>
      <c r="Y488" s="0" t="str">
        <f aca="false">IF((V477)&gt;(W478),"var exceeded"," ")</f>
        <v> </v>
      </c>
      <c r="AG488" s="175" t="n">
        <v>37176</v>
      </c>
      <c r="AH488" s="176" t="s">
        <v>14</v>
      </c>
      <c r="AI488" s="177" t="n">
        <v>-96779092.6146528</v>
      </c>
      <c r="AJ488" s="177" t="n">
        <v>30746425.263531</v>
      </c>
    </row>
    <row r="489" customFormat="false" ht="12" hidden="false" customHeight="true" outlineLevel="0" collapsed="false">
      <c r="F489" s="189"/>
      <c r="G489" s="190"/>
      <c r="H489" s="188"/>
      <c r="L489" s="175"/>
      <c r="M489" s="176"/>
      <c r="N489" s="53"/>
      <c r="T489" s="175"/>
      <c r="U489" s="176"/>
      <c r="V489" s="177"/>
      <c r="W489" s="177"/>
      <c r="Y489" s="0" t="str">
        <f aca="false">IF((V478)&gt;(W479),"var exceeded"," ")</f>
        <v> </v>
      </c>
      <c r="AG489" s="175" t="n">
        <v>37179</v>
      </c>
      <c r="AH489" s="176" t="s">
        <v>14</v>
      </c>
      <c r="AI489" s="177" t="n">
        <v>-80605861.6876066</v>
      </c>
      <c r="AJ489" s="177" t="n">
        <v>40816027.3844824</v>
      </c>
    </row>
    <row r="490" customFormat="false" ht="12" hidden="false" customHeight="true" outlineLevel="0" collapsed="false">
      <c r="F490" s="189"/>
      <c r="G490" s="190"/>
      <c r="H490" s="188"/>
      <c r="L490" s="175"/>
      <c r="M490" s="176"/>
      <c r="N490" s="53"/>
      <c r="T490" s="175"/>
      <c r="U490" s="176"/>
      <c r="V490" s="177"/>
      <c r="W490" s="177"/>
      <c r="Y490" s="0" t="str">
        <f aca="false">IF((V479)&gt;(W480),"var exceeded"," ")</f>
        <v> </v>
      </c>
      <c r="AG490" s="175" t="n">
        <v>37180</v>
      </c>
      <c r="AH490" s="176" t="s">
        <v>14</v>
      </c>
      <c r="AI490" s="177" t="n">
        <v>-93436600.9738876</v>
      </c>
      <c r="AJ490" s="177" t="n">
        <v>-121398876.081332</v>
      </c>
    </row>
    <row r="491" customFormat="false" ht="12" hidden="false" customHeight="true" outlineLevel="0" collapsed="false">
      <c r="F491" s="189"/>
      <c r="G491" s="190"/>
      <c r="H491" s="188"/>
      <c r="L491" s="175"/>
      <c r="M491" s="176"/>
      <c r="N491" s="53"/>
      <c r="T491" s="175"/>
      <c r="U491" s="176"/>
      <c r="V491" s="177"/>
      <c r="W491" s="177"/>
      <c r="Y491" s="0" t="str">
        <f aca="false">IF((V480)&gt;(W481),"var exceeded"," ")</f>
        <v> </v>
      </c>
      <c r="AG491" s="175" t="n">
        <v>37181</v>
      </c>
      <c r="AH491" s="176" t="s">
        <v>14</v>
      </c>
      <c r="AI491" s="177" t="n">
        <v>-85297902.4101619</v>
      </c>
      <c r="AJ491" s="177" t="n">
        <v>62149357.5622264</v>
      </c>
    </row>
    <row r="492" customFormat="false" ht="12" hidden="false" customHeight="true" outlineLevel="0" collapsed="false">
      <c r="F492" s="189"/>
      <c r="G492" s="190"/>
      <c r="H492" s="188"/>
      <c r="L492" s="175"/>
      <c r="M492" s="176"/>
      <c r="N492" s="53"/>
      <c r="T492" s="175"/>
      <c r="U492" s="176"/>
      <c r="V492" s="177"/>
      <c r="W492" s="177"/>
      <c r="Y492" s="0" t="str">
        <f aca="false">IF((V481)&gt;(W482),"var exceeded"," ")</f>
        <v> </v>
      </c>
      <c r="AG492" s="175" t="n">
        <v>37182</v>
      </c>
      <c r="AH492" s="176" t="s">
        <v>14</v>
      </c>
      <c r="AI492" s="177" t="n">
        <v>-70249975.9081869</v>
      </c>
      <c r="AJ492" s="177" t="n">
        <v>-59818904.595762</v>
      </c>
    </row>
    <row r="493" customFormat="false" ht="12" hidden="false" customHeight="true" outlineLevel="0" collapsed="false">
      <c r="F493" s="189"/>
      <c r="G493" s="190"/>
      <c r="H493" s="188"/>
      <c r="L493" s="175"/>
      <c r="M493" s="176"/>
      <c r="N493" s="53"/>
      <c r="T493" s="175"/>
      <c r="U493" s="176"/>
      <c r="V493" s="177"/>
      <c r="W493" s="177"/>
      <c r="Y493" s="0" t="str">
        <f aca="false">IF((V482)&gt;(W483),"var exceeded"," ")</f>
        <v> </v>
      </c>
      <c r="AG493" s="175" t="n">
        <v>37183</v>
      </c>
      <c r="AH493" s="176" t="s">
        <v>14</v>
      </c>
      <c r="AI493" s="177" t="n">
        <v>-100296227.539226</v>
      </c>
      <c r="AJ493" s="177" t="n">
        <v>-90080810.4673472</v>
      </c>
    </row>
    <row r="494" customFormat="false" ht="12" hidden="false" customHeight="true" outlineLevel="0" collapsed="false">
      <c r="F494" s="189"/>
      <c r="G494" s="190"/>
      <c r="H494" s="188"/>
      <c r="L494" s="175"/>
      <c r="M494" s="176"/>
      <c r="N494" s="53"/>
      <c r="T494" s="175"/>
      <c r="U494" s="176"/>
      <c r="V494" s="177"/>
      <c r="W494" s="177"/>
      <c r="Y494" s="0" t="str">
        <f aca="false">IF((V483)&gt;(W484),"var exceeded"," ")</f>
        <v> </v>
      </c>
      <c r="AG494" s="175" t="n">
        <v>37186</v>
      </c>
      <c r="AH494" s="176" t="s">
        <v>14</v>
      </c>
      <c r="AI494" s="177" t="n">
        <v>-106309421.560664</v>
      </c>
      <c r="AJ494" s="177" t="n">
        <v>-66989423.0351213</v>
      </c>
    </row>
    <row r="495" customFormat="false" ht="12" hidden="false" customHeight="true" outlineLevel="0" collapsed="false">
      <c r="F495" s="189"/>
      <c r="G495" s="190"/>
      <c r="H495" s="188"/>
      <c r="L495" s="175"/>
      <c r="M495" s="176"/>
      <c r="N495" s="53"/>
      <c r="Y495" s="0" t="str">
        <f aca="false">IF((V484)&gt;(W485),"var exceeded"," ")</f>
        <v> </v>
      </c>
      <c r="AG495" s="175" t="n">
        <v>37187</v>
      </c>
      <c r="AH495" s="176" t="s">
        <v>14</v>
      </c>
      <c r="AI495" s="177" t="n">
        <v>-79702554.1672455</v>
      </c>
      <c r="AJ495" s="177" t="n">
        <v>71688081.4687881</v>
      </c>
    </row>
    <row r="496" customFormat="false" ht="12" hidden="false" customHeight="true" outlineLevel="0" collapsed="false">
      <c r="F496" s="189"/>
      <c r="G496" s="190"/>
      <c r="H496" s="188"/>
      <c r="L496" s="175"/>
      <c r="M496" s="176"/>
      <c r="N496" s="53"/>
      <c r="Y496" s="0" t="str">
        <f aca="false">IF((V485)&gt;(W486),"var exceeded"," ")</f>
        <v> </v>
      </c>
      <c r="AG496" s="175" t="n">
        <v>37188</v>
      </c>
      <c r="AH496" s="176" t="s">
        <v>14</v>
      </c>
      <c r="AI496" s="177" t="n">
        <v>-119098018.331798</v>
      </c>
      <c r="AJ496" s="177" t="n">
        <v>-134219744.790056</v>
      </c>
    </row>
    <row r="497" customFormat="false" ht="12" hidden="false" customHeight="true" outlineLevel="0" collapsed="false">
      <c r="F497" s="189"/>
      <c r="G497" s="190"/>
      <c r="H497" s="188"/>
      <c r="L497" s="175"/>
      <c r="M497" s="176"/>
      <c r="N497" s="53"/>
      <c r="Y497" s="0" t="str">
        <f aca="false">IF((V486)&gt;(W487),"var exceeded"," ")</f>
        <v> </v>
      </c>
      <c r="AG497" s="175" t="n">
        <v>37189</v>
      </c>
      <c r="AH497" s="176" t="s">
        <v>14</v>
      </c>
      <c r="AI497" s="177" t="n">
        <v>-121559008.901449</v>
      </c>
      <c r="AJ497" s="177" t="n">
        <v>33806946.9929186</v>
      </c>
    </row>
    <row r="498" customFormat="false" ht="12" hidden="false" customHeight="true" outlineLevel="0" collapsed="false">
      <c r="F498" s="189"/>
      <c r="G498" s="190"/>
      <c r="H498" s="188"/>
      <c r="L498" s="175"/>
      <c r="M498" s="176"/>
      <c r="N498" s="53"/>
      <c r="Y498" s="0" t="str">
        <f aca="false">IF((V487)&gt;(W488),"var exceeded"," ")</f>
        <v> </v>
      </c>
      <c r="AG498" s="175" t="n">
        <v>37190</v>
      </c>
      <c r="AH498" s="176" t="s">
        <v>14</v>
      </c>
      <c r="AI498" s="177" t="n">
        <v>-78095644.1502946</v>
      </c>
      <c r="AJ498" s="177" t="n">
        <v>-33308194.1438889</v>
      </c>
    </row>
    <row r="499" customFormat="false" ht="12" hidden="false" customHeight="true" outlineLevel="0" collapsed="false">
      <c r="F499" s="189"/>
      <c r="G499" s="190"/>
      <c r="H499" s="188"/>
      <c r="L499" s="175"/>
      <c r="M499" s="176"/>
      <c r="N499" s="53"/>
      <c r="Y499" s="0" t="str">
        <f aca="false">IF((V488)&gt;(W489),"var exceeded"," ")</f>
        <v> </v>
      </c>
      <c r="AG499" s="175" t="n">
        <v>37193</v>
      </c>
      <c r="AH499" s="176" t="s">
        <v>14</v>
      </c>
      <c r="AI499" s="177" t="n">
        <v>-72326648.473793</v>
      </c>
      <c r="AJ499" s="177" t="n">
        <v>-39841373.9135227</v>
      </c>
    </row>
    <row r="500" customFormat="false" ht="12" hidden="false" customHeight="true" outlineLevel="0" collapsed="false">
      <c r="F500" s="189"/>
      <c r="G500" s="190"/>
      <c r="H500" s="188"/>
      <c r="L500" s="175"/>
      <c r="M500" s="176"/>
      <c r="N500" s="53"/>
      <c r="Y500" s="0" t="str">
        <f aca="false">IF((V489)&gt;(W490),"var exceeded"," ")</f>
        <v> </v>
      </c>
      <c r="AG500" s="175" t="n">
        <v>37194</v>
      </c>
      <c r="AH500" s="176" t="s">
        <v>14</v>
      </c>
      <c r="AI500" s="177" t="n">
        <v>-72106980.3269852</v>
      </c>
      <c r="AJ500" s="177" t="n">
        <v>44253394.6082857</v>
      </c>
    </row>
    <row r="501" customFormat="false" ht="12" hidden="false" customHeight="true" outlineLevel="0" collapsed="false">
      <c r="F501" s="189"/>
      <c r="G501" s="190"/>
      <c r="H501" s="188"/>
      <c r="L501" s="175"/>
      <c r="M501" s="176"/>
      <c r="N501" s="53"/>
      <c r="Y501" s="0" t="str">
        <f aca="false">IF((V490)&gt;(W491),"var exceeded"," ")</f>
        <v> </v>
      </c>
      <c r="AG501" s="175" t="n">
        <v>37195</v>
      </c>
      <c r="AH501" s="176" t="s">
        <v>14</v>
      </c>
      <c r="AI501" s="177" t="n">
        <v>-58401971.7047676</v>
      </c>
      <c r="AJ501" s="177" t="n">
        <v>-33630723.8499261</v>
      </c>
    </row>
    <row r="502" customFormat="false" ht="12" hidden="false" customHeight="true" outlineLevel="0" collapsed="false">
      <c r="F502" s="189"/>
      <c r="G502" s="190"/>
      <c r="H502" s="188"/>
      <c r="L502" s="175"/>
      <c r="M502" s="176"/>
      <c r="N502" s="53"/>
      <c r="Y502" s="0" t="str">
        <f aca="false">IF((V491)&gt;(W492),"var exceeded"," ")</f>
        <v> </v>
      </c>
      <c r="AG502" s="175" t="n">
        <v>37196</v>
      </c>
      <c r="AH502" s="176" t="s">
        <v>14</v>
      </c>
      <c r="AI502" s="177" t="n">
        <v>-61290867.9178684</v>
      </c>
      <c r="AJ502" s="177" t="n">
        <v>25194841.2663587</v>
      </c>
    </row>
    <row r="503" customFormat="false" ht="12" hidden="false" customHeight="true" outlineLevel="0" collapsed="false">
      <c r="F503" s="189"/>
      <c r="G503" s="190"/>
      <c r="H503" s="188"/>
      <c r="L503" s="175"/>
      <c r="M503" s="176"/>
      <c r="N503" s="53"/>
      <c r="Y503" s="0" t="str">
        <f aca="false">IF((V492)&gt;(W493),"var exceeded"," ")</f>
        <v> </v>
      </c>
      <c r="AG503" s="175" t="n">
        <v>37197</v>
      </c>
      <c r="AH503" s="176" t="s">
        <v>14</v>
      </c>
      <c r="AI503" s="177" t="n">
        <v>-51389836.9111736</v>
      </c>
      <c r="AJ503" s="177" t="n">
        <v>31356366.4879959</v>
      </c>
    </row>
    <row r="504" customFormat="false" ht="12" hidden="false" customHeight="true" outlineLevel="0" collapsed="false">
      <c r="F504" s="189"/>
      <c r="G504" s="190"/>
      <c r="H504" s="188"/>
      <c r="L504" s="175"/>
      <c r="M504" s="176"/>
      <c r="N504" s="53"/>
      <c r="Y504" s="0" t="str">
        <f aca="false">IF((V493)&gt;(W494),"var exceeded"," ")</f>
        <v> </v>
      </c>
      <c r="AG504" s="175" t="n">
        <v>37200</v>
      </c>
      <c r="AH504" s="176" t="s">
        <v>14</v>
      </c>
      <c r="AI504" s="177" t="n">
        <v>-56814458.7978519</v>
      </c>
      <c r="AJ504" s="177" t="n">
        <v>58680880.9518089</v>
      </c>
    </row>
    <row r="505" customFormat="false" ht="12" hidden="false" customHeight="true" outlineLevel="0" collapsed="false">
      <c r="F505" s="189"/>
      <c r="G505" s="190"/>
      <c r="H505" s="188"/>
      <c r="L505" s="175"/>
      <c r="M505" s="176"/>
      <c r="N505" s="53"/>
      <c r="Y505" s="0" t="str">
        <f aca="false">IF((V494)&gt;(W495),"var exceeded"," ")</f>
        <v> </v>
      </c>
      <c r="AG505" s="175" t="n">
        <v>37201</v>
      </c>
      <c r="AH505" s="176" t="s">
        <v>14</v>
      </c>
      <c r="AI505" s="177" t="n">
        <v>-70440777.3361374</v>
      </c>
      <c r="AJ505" s="177" t="n">
        <v>17003214.9129168</v>
      </c>
    </row>
    <row r="506" customFormat="false" ht="12" hidden="false" customHeight="true" outlineLevel="0" collapsed="false">
      <c r="F506" s="189"/>
      <c r="G506" s="190"/>
      <c r="H506" s="188"/>
      <c r="L506" s="175"/>
      <c r="M506" s="176"/>
      <c r="N506" s="53"/>
      <c r="Y506" s="0" t="str">
        <f aca="false">IF((V495)&gt;(W496),"var exceeded"," ")</f>
        <v> </v>
      </c>
      <c r="AG506" s="175" t="n">
        <v>37202</v>
      </c>
      <c r="AH506" s="176" t="s">
        <v>14</v>
      </c>
      <c r="AI506" s="177" t="n">
        <v>-78860144.982535</v>
      </c>
      <c r="AJ506" s="177" t="n">
        <v>-4305154.0888036</v>
      </c>
    </row>
    <row r="507" customFormat="false" ht="12" hidden="false" customHeight="true" outlineLevel="0" collapsed="false">
      <c r="F507" s="189"/>
      <c r="G507" s="190"/>
      <c r="H507" s="188"/>
      <c r="L507" s="175"/>
      <c r="M507" s="176"/>
      <c r="N507" s="53"/>
      <c r="Y507" s="0" t="str">
        <f aca="false">IF((V496)&gt;(W497),"var exceeded"," ")</f>
        <v> </v>
      </c>
      <c r="AG507" s="175" t="n">
        <v>37203</v>
      </c>
      <c r="AH507" s="176" t="s">
        <v>14</v>
      </c>
      <c r="AI507" s="177" t="n">
        <v>-80709239.8946232</v>
      </c>
      <c r="AJ507" s="177" t="n">
        <v>-31824361.0695016</v>
      </c>
    </row>
    <row r="508" customFormat="false" ht="12" hidden="false" customHeight="true" outlineLevel="0" collapsed="false">
      <c r="F508" s="189"/>
      <c r="G508" s="190"/>
      <c r="H508" s="188"/>
      <c r="L508" s="175"/>
      <c r="M508" s="176"/>
      <c r="N508" s="53"/>
      <c r="Y508" s="0" t="str">
        <f aca="false">IF((V497)&gt;(W498),"var exceeded"," ")</f>
        <v> </v>
      </c>
      <c r="AG508" s="175" t="n">
        <v>37204</v>
      </c>
      <c r="AH508" s="176" t="s">
        <v>14</v>
      </c>
      <c r="AI508" s="177" t="n">
        <v>-91354611.6243702</v>
      </c>
      <c r="AJ508" s="177" t="n">
        <v>20753780.3287142</v>
      </c>
    </row>
    <row r="509" customFormat="false" ht="12" hidden="false" customHeight="true" outlineLevel="0" collapsed="false">
      <c r="F509" s="189"/>
      <c r="G509" s="190"/>
      <c r="H509" s="188"/>
      <c r="L509" s="175"/>
      <c r="M509" s="176"/>
      <c r="N509" s="53"/>
      <c r="Y509" s="0" t="str">
        <f aca="false">IF((V498)&gt;(W499),"var exceeded"," ")</f>
        <v> </v>
      </c>
      <c r="AG509" s="175" t="n">
        <v>37207</v>
      </c>
      <c r="AH509" s="176" t="s">
        <v>14</v>
      </c>
      <c r="AI509" s="177" t="n">
        <v>-92759477.078509</v>
      </c>
      <c r="AJ509" s="177" t="n">
        <v>59796322.2214366</v>
      </c>
    </row>
    <row r="510" customFormat="false" ht="12" hidden="false" customHeight="true" outlineLevel="0" collapsed="false">
      <c r="F510" s="189"/>
      <c r="G510" s="162"/>
      <c r="H510" s="185"/>
      <c r="L510" s="175"/>
      <c r="M510" s="176"/>
      <c r="N510" s="53"/>
      <c r="Y510" s="0" t="str">
        <f aca="false">IF((V499)&gt;(W500),"var exceeded"," ")</f>
        <v> </v>
      </c>
      <c r="AG510" s="175" t="n">
        <v>37208</v>
      </c>
      <c r="AH510" s="176" t="s">
        <v>14</v>
      </c>
      <c r="AI510" s="177" t="n">
        <v>-85637016.5518649</v>
      </c>
      <c r="AJ510" s="177" t="n">
        <v>-37922229.5985153</v>
      </c>
    </row>
    <row r="511" customFormat="false" ht="12" hidden="false" customHeight="true" outlineLevel="0" collapsed="false">
      <c r="F511" s="189"/>
      <c r="G511" s="162"/>
      <c r="H511" s="185"/>
      <c r="Y511" s="0" t="str">
        <f aca="false">IF((V500)&gt;(W501),"var exceeded"," ")</f>
        <v> </v>
      </c>
      <c r="AG511" s="175" t="n">
        <v>37209</v>
      </c>
      <c r="AH511" s="176" t="s">
        <v>14</v>
      </c>
      <c r="AI511" s="177" t="n">
        <v>-79389050.9818807</v>
      </c>
      <c r="AJ511" s="177" t="n">
        <v>47400535.7719986</v>
      </c>
    </row>
    <row r="512" customFormat="false" ht="12" hidden="false" customHeight="true" outlineLevel="0" collapsed="false">
      <c r="G512" s="162"/>
      <c r="H512" s="185"/>
      <c r="Y512" s="0" t="str">
        <f aca="false">IF((V501)&gt;(W502),"var exceeded"," ")</f>
        <v> </v>
      </c>
      <c r="AG512" s="175" t="n">
        <v>37210</v>
      </c>
      <c r="AH512" s="176" t="s">
        <v>14</v>
      </c>
      <c r="AI512" s="177" t="n">
        <v>-83204659.214664</v>
      </c>
      <c r="AJ512" s="177" t="n">
        <v>57891818.5181261</v>
      </c>
    </row>
    <row r="513" customFormat="false" ht="12" hidden="false" customHeight="true" outlineLevel="0" collapsed="false">
      <c r="G513" s="162"/>
      <c r="H513" s="185"/>
      <c r="Y513" s="0" t="str">
        <f aca="false">IF((V502)&gt;(W503),"var exceeded"," ")</f>
        <v> </v>
      </c>
      <c r="AG513" s="175" t="n">
        <v>37211</v>
      </c>
      <c r="AH513" s="176" t="s">
        <v>14</v>
      </c>
      <c r="AI513" s="177" t="n">
        <v>-97857801.9580463</v>
      </c>
      <c r="AJ513" s="177" t="n">
        <v>-40142738.0256357</v>
      </c>
    </row>
    <row r="514" customFormat="false" ht="12" hidden="false" customHeight="true" outlineLevel="0" collapsed="false">
      <c r="G514" s="162"/>
      <c r="H514" s="185"/>
      <c r="Y514" s="0" t="str">
        <f aca="false">IF((V503)&gt;(W504),"var exceeded"," ")</f>
        <v> </v>
      </c>
      <c r="AG514" s="175" t="n">
        <v>37214</v>
      </c>
      <c r="AH514" s="176" t="s">
        <v>14</v>
      </c>
      <c r="AI514" s="177" t="n">
        <v>-91920676.3418902</v>
      </c>
      <c r="AJ514" s="177" t="n">
        <v>-79038659.5891355</v>
      </c>
    </row>
    <row r="515" customFormat="false" ht="12" hidden="false" customHeight="true" outlineLevel="0" collapsed="false">
      <c r="G515" s="162"/>
      <c r="H515" s="185"/>
      <c r="Y515" s="0" t="str">
        <f aca="false">IF((V504)&gt;(W505),"var exceeded"," ")</f>
        <v> </v>
      </c>
      <c r="AG515" s="175" t="n">
        <v>37215</v>
      </c>
      <c r="AH515" s="176" t="s">
        <v>14</v>
      </c>
      <c r="AI515" s="177" t="n">
        <v>-87394198.7711924</v>
      </c>
      <c r="AJ515" s="177" t="n">
        <v>-49152254.3263914</v>
      </c>
    </row>
    <row r="516" customFormat="false" ht="12" hidden="false" customHeight="true" outlineLevel="0" collapsed="false">
      <c r="G516" s="162"/>
      <c r="H516" s="185"/>
      <c r="Y516" s="0" t="str">
        <f aca="false">IF((V505)&gt;(W506),"var exceeded"," ")</f>
        <v> </v>
      </c>
      <c r="AG516" s="175" t="n">
        <v>37216</v>
      </c>
      <c r="AH516" s="176" t="s">
        <v>14</v>
      </c>
      <c r="AI516" s="177" t="n">
        <v>-82639349.9024736</v>
      </c>
      <c r="AJ516" s="177" t="n">
        <v>-28427092.9339985</v>
      </c>
    </row>
    <row r="517" customFormat="false" ht="12" hidden="false" customHeight="true" outlineLevel="0" collapsed="false">
      <c r="G517" s="162"/>
      <c r="H517" s="185"/>
      <c r="Y517" s="0" t="str">
        <f aca="false">IF((V506)&gt;(W507),"var exceeded"," ")</f>
        <v> </v>
      </c>
      <c r="AG517" s="175" t="n">
        <v>37217</v>
      </c>
      <c r="AH517" s="176" t="s">
        <v>14</v>
      </c>
      <c r="AI517" s="177" t="n">
        <v>-82968650.335801</v>
      </c>
      <c r="AJ517" s="177" t="n">
        <v>-18604303.5669368</v>
      </c>
    </row>
    <row r="518" customFormat="false" ht="12" hidden="false" customHeight="true" outlineLevel="0" collapsed="false">
      <c r="G518" s="162"/>
      <c r="H518" s="185"/>
      <c r="Y518" s="0" t="str">
        <f aca="false">IF((V507)&gt;(W508),"var exceeded"," ")</f>
        <v> </v>
      </c>
      <c r="AG518" s="175" t="n">
        <v>37218</v>
      </c>
      <c r="AH518" s="176" t="s">
        <v>14</v>
      </c>
      <c r="AI518" s="177" t="n">
        <v>-82459358.9911933</v>
      </c>
      <c r="AJ518" s="177" t="n">
        <v>-16098508.0076396</v>
      </c>
    </row>
    <row r="519" customFormat="false" ht="12" hidden="false" customHeight="true" outlineLevel="0" collapsed="false">
      <c r="G519" s="162"/>
      <c r="H519" s="185"/>
      <c r="Y519" s="0" t="str">
        <f aca="false">IF((V508)&gt;(W509),"var exceeded"," ")</f>
        <v> </v>
      </c>
      <c r="AG519" s="175" t="n">
        <v>37221</v>
      </c>
      <c r="AH519" s="176" t="s">
        <v>14</v>
      </c>
      <c r="AI519" s="177" t="n">
        <v>-82949542.2454612</v>
      </c>
      <c r="AJ519" s="177" t="n">
        <v>30716685.5418394</v>
      </c>
    </row>
    <row r="520" customFormat="false" ht="12" hidden="false" customHeight="true" outlineLevel="0" collapsed="false">
      <c r="G520" s="162"/>
      <c r="H520" s="185"/>
      <c r="Y520" s="0" t="str">
        <f aca="false">IF((V509)&gt;(W510),"var exceeded"," ")</f>
        <v> </v>
      </c>
      <c r="AG520" s="175" t="n">
        <v>37222</v>
      </c>
      <c r="AH520" s="176" t="s">
        <v>14</v>
      </c>
      <c r="AI520" s="177" t="n">
        <v>-66685945.410871</v>
      </c>
      <c r="AJ520" s="177" t="n">
        <v>1427990.80033536</v>
      </c>
    </row>
    <row r="521" customFormat="false" ht="25.5" hidden="false" customHeight="false" outlineLevel="0" collapsed="false">
      <c r="G521" s="162"/>
      <c r="H521" s="185"/>
      <c r="Y521" s="0" t="str">
        <f aca="false">IF((V510)&gt;(W511),"var exceeded"," ")</f>
        <v> </v>
      </c>
      <c r="AG521" s="175" t="n">
        <v>37223</v>
      </c>
      <c r="AH521" s="176" t="s">
        <v>14</v>
      </c>
      <c r="AI521" s="177" t="n">
        <v>-67319942.4150563</v>
      </c>
      <c r="AJ521" s="177" t="n">
        <v>42181190.1735764</v>
      </c>
    </row>
    <row r="522" customFormat="false" ht="25.5" hidden="false" customHeight="false" outlineLevel="0" collapsed="false">
      <c r="G522" s="162"/>
      <c r="H522" s="185"/>
      <c r="Y522" s="0" t="str">
        <f aca="false">IF((V511)&gt;(W512),"var exceeded"," ")</f>
        <v> </v>
      </c>
      <c r="AG522" s="175" t="n">
        <v>37224</v>
      </c>
      <c r="AH522" s="176" t="s">
        <v>14</v>
      </c>
      <c r="AI522" s="177" t="n">
        <v>-73340233.8561536</v>
      </c>
      <c r="AJ522" s="177" t="n">
        <v>57194881.7972065</v>
      </c>
    </row>
    <row r="523" customFormat="false" ht="25.5" hidden="false" customHeight="false" outlineLevel="0" collapsed="false">
      <c r="G523" s="162"/>
      <c r="H523" s="185"/>
      <c r="Y523" s="0" t="str">
        <f aca="false">IF((V512)&gt;(W513),"var exceeded"," ")</f>
        <v> </v>
      </c>
      <c r="AG523" s="175" t="n">
        <v>37225</v>
      </c>
      <c r="AH523" s="176" t="s">
        <v>14</v>
      </c>
      <c r="AI523" s="177" t="n">
        <v>-79346750.2551363</v>
      </c>
      <c r="AJ523" s="177" t="n">
        <v>-57283443.9556702</v>
      </c>
    </row>
    <row r="524" customFormat="false" ht="25.5" hidden="false" customHeight="false" outlineLevel="0" collapsed="false">
      <c r="G524" s="162"/>
      <c r="H524" s="185"/>
      <c r="Y524" s="0" t="str">
        <f aca="false">IF((V513)&gt;(W514),"var exceeded"," ")</f>
        <v> </v>
      </c>
      <c r="AG524" s="175" t="n">
        <v>37228</v>
      </c>
      <c r="AH524" s="176" t="s">
        <v>14</v>
      </c>
      <c r="AI524" s="177" t="n">
        <v>-84716509.6044237</v>
      </c>
      <c r="AJ524" s="177" t="n">
        <v>55002638.5915712</v>
      </c>
    </row>
    <row r="525" customFormat="false" ht="25.5" hidden="false" customHeight="false" outlineLevel="0" collapsed="false">
      <c r="G525" s="162"/>
      <c r="H525" s="185"/>
      <c r="Y525" s="0" t="str">
        <f aca="false">IF((V514)&gt;(W515),"var exceeded"," ")</f>
        <v> </v>
      </c>
      <c r="AG525" s="175" t="n">
        <v>37229</v>
      </c>
      <c r="AH525" s="176" t="s">
        <v>14</v>
      </c>
      <c r="AI525" s="177" t="n">
        <v>-91743789.5187699</v>
      </c>
      <c r="AJ525" s="177" t="n">
        <v>41373455.9857268</v>
      </c>
    </row>
    <row r="526" customFormat="false" ht="25.5" hidden="false" customHeight="false" outlineLevel="0" collapsed="false">
      <c r="G526" s="162"/>
      <c r="H526" s="185"/>
      <c r="Y526" s="0" t="str">
        <f aca="false">IF((V515)&gt;(W516),"var exceeded"," ")</f>
        <v> </v>
      </c>
      <c r="AG526" s="175" t="n">
        <v>37230</v>
      </c>
      <c r="AH526" s="176" t="s">
        <v>14</v>
      </c>
      <c r="AI526" s="177" t="n">
        <v>-96125181.7888982</v>
      </c>
      <c r="AJ526" s="177" t="n">
        <v>32697997.7724914</v>
      </c>
    </row>
    <row r="527" customFormat="false" ht="25.5" hidden="false" customHeight="false" outlineLevel="0" collapsed="false">
      <c r="G527" s="162"/>
      <c r="H527" s="185"/>
      <c r="Y527" s="0" t="str">
        <f aca="false">IF((V516)&gt;(W517),"var exceeded"," ")</f>
        <v> </v>
      </c>
      <c r="AG527" s="175" t="n">
        <v>37231</v>
      </c>
      <c r="AH527" s="176" t="s">
        <v>14</v>
      </c>
      <c r="AI527" s="177" t="n">
        <v>-95909288.369217</v>
      </c>
      <c r="AJ527" s="177" t="n">
        <v>-2199164.62777725</v>
      </c>
    </row>
    <row r="528" customFormat="false" ht="25.5" hidden="false" customHeight="false" outlineLevel="0" collapsed="false">
      <c r="G528" s="162"/>
      <c r="H528" s="185"/>
      <c r="Y528" s="0" t="str">
        <f aca="false">IF((V517)&gt;(W518),"var exceeded"," ")</f>
        <v> </v>
      </c>
      <c r="AG528" s="175" t="n">
        <v>37232</v>
      </c>
      <c r="AH528" s="176" t="s">
        <v>14</v>
      </c>
      <c r="AI528" s="177" t="n">
        <v>-87631045.5548457</v>
      </c>
      <c r="AJ528" s="177" t="n">
        <v>27794149.0013528</v>
      </c>
    </row>
    <row r="529" customFormat="false" ht="25.5" hidden="false" customHeight="false" outlineLevel="0" collapsed="false">
      <c r="G529" s="162"/>
      <c r="H529" s="185"/>
      <c r="Y529" s="0" t="str">
        <f aca="false">IF((V518)&gt;(W519),"var exceeded"," ")</f>
        <v> </v>
      </c>
      <c r="AG529" s="175" t="n">
        <v>37235</v>
      </c>
      <c r="AH529" s="176" t="s">
        <v>14</v>
      </c>
      <c r="AI529" s="177" t="n">
        <v>-120376547.913493</v>
      </c>
      <c r="AJ529" s="177" t="n">
        <v>-58174983.9104141</v>
      </c>
    </row>
    <row r="530" customFormat="false" ht="25.5" hidden="false" customHeight="false" outlineLevel="0" collapsed="false">
      <c r="G530" s="162"/>
      <c r="H530" s="185"/>
      <c r="Y530" s="0" t="str">
        <f aca="false">IF((V519)&gt;(W520),"var exceeded"," ")</f>
        <v> </v>
      </c>
      <c r="AG530" s="175" t="n">
        <v>37236</v>
      </c>
      <c r="AH530" s="176" t="s">
        <v>14</v>
      </c>
      <c r="AI530" s="177" t="n">
        <v>-126047748.714689</v>
      </c>
      <c r="AJ530" s="177" t="n">
        <v>10783077.2393713</v>
      </c>
    </row>
    <row r="531" customFormat="false" ht="25.5" hidden="false" customHeight="false" outlineLevel="0" collapsed="false">
      <c r="G531" s="162"/>
      <c r="H531" s="185"/>
      <c r="Y531" s="0" t="str">
        <f aca="false">IF((V520)&gt;(W521),"var exceeded"," ")</f>
        <v> </v>
      </c>
      <c r="AG531" s="175" t="n">
        <v>37237</v>
      </c>
      <c r="AH531" s="176" t="s">
        <v>14</v>
      </c>
      <c r="AI531" s="177" t="n">
        <v>-70479962.3374482</v>
      </c>
      <c r="AJ531" s="177" t="n">
        <v>13937296.0254602</v>
      </c>
    </row>
    <row r="532" customFormat="false" ht="25.5" hidden="false" customHeight="false" outlineLevel="0" collapsed="false">
      <c r="G532" s="162"/>
      <c r="H532" s="185"/>
      <c r="Y532" s="0" t="str">
        <f aca="false">IF((V521)&gt;(W522),"var exceeded"," ")</f>
        <v> </v>
      </c>
      <c r="AG532" s="175" t="n">
        <v>37238</v>
      </c>
      <c r="AH532" s="176" t="s">
        <v>14</v>
      </c>
      <c r="AI532" s="177" t="n">
        <v>-72409462.9906251</v>
      </c>
      <c r="AJ532" s="177" t="n">
        <v>-8908676.16224067</v>
      </c>
    </row>
    <row r="533" customFormat="false" ht="12.75" hidden="false" customHeight="false" outlineLevel="0" collapsed="false">
      <c r="G533" s="162"/>
      <c r="H533" s="185"/>
      <c r="Y533" s="0" t="str">
        <f aca="false">IF((V522)&gt;(W523),"var exceeded"," ")</f>
        <v> </v>
      </c>
    </row>
    <row r="534" customFormat="false" ht="12.75" hidden="false" customHeight="false" outlineLevel="0" collapsed="false">
      <c r="G534" s="162"/>
      <c r="H534" s="185"/>
      <c r="Y534" s="0" t="str">
        <f aca="false">IF((V523)&gt;(W524),"var exceeded"," ")</f>
        <v> </v>
      </c>
    </row>
    <row r="535" customFormat="false" ht="12.75" hidden="false" customHeight="false" outlineLevel="0" collapsed="false">
      <c r="G535" s="162"/>
      <c r="H535" s="185"/>
      <c r="Y535" s="0" t="str">
        <f aca="false">IF((V524)&gt;(W525),"var exceeded"," ")</f>
        <v> </v>
      </c>
    </row>
    <row r="536" customFormat="false" ht="12.75" hidden="false" customHeight="false" outlineLevel="0" collapsed="false">
      <c r="G536" s="162"/>
      <c r="H536" s="185"/>
      <c r="Y536" s="0" t="str">
        <f aca="false">IF((V525)&gt;(W526),"var exceeded"," ")</f>
        <v> </v>
      </c>
    </row>
    <row r="537" customFormat="false" ht="12.75" hidden="false" customHeight="false" outlineLevel="0" collapsed="false">
      <c r="G537" s="162"/>
      <c r="H537" s="185"/>
      <c r="Y537" s="0" t="str">
        <f aca="false">IF((V526)&gt;(W527),"var exceeded"," ")</f>
        <v> </v>
      </c>
    </row>
    <row r="538" customFormat="false" ht="12.75" hidden="false" customHeight="false" outlineLevel="0" collapsed="false">
      <c r="G538" s="162"/>
      <c r="H538" s="185"/>
      <c r="Y538" s="0" t="str">
        <f aca="false">IF((V527)&gt;(W528),"var exceeded"," ")</f>
        <v> </v>
      </c>
    </row>
    <row r="539" customFormat="false" ht="12.75" hidden="false" customHeight="false" outlineLevel="0" collapsed="false">
      <c r="G539" s="162"/>
      <c r="H539" s="185"/>
      <c r="Y539" s="0" t="str">
        <f aca="false">IF((V528)&gt;(W529),"var exceeded"," ")</f>
        <v> </v>
      </c>
    </row>
    <row r="540" customFormat="false" ht="12.75" hidden="false" customHeight="false" outlineLevel="0" collapsed="false">
      <c r="G540" s="162"/>
      <c r="H540" s="185"/>
      <c r="Y540" s="0" t="str">
        <f aca="false">IF((V529)&gt;(W530),"var exceeded"," ")</f>
        <v> </v>
      </c>
    </row>
    <row r="541" customFormat="false" ht="12.75" hidden="false" customHeight="false" outlineLevel="0" collapsed="false">
      <c r="G541" s="162"/>
      <c r="H541" s="185"/>
      <c r="Y541" s="0" t="str">
        <f aca="false">IF((V530)&gt;(W531),"var exceeded"," ")</f>
        <v> </v>
      </c>
    </row>
    <row r="542" customFormat="false" ht="12.75" hidden="false" customHeight="false" outlineLevel="0" collapsed="false">
      <c r="G542" s="162"/>
      <c r="H542" s="185"/>
      <c r="Y542" s="0" t="str">
        <f aca="false">IF((V531)&gt;(W532),"var exceeded"," ")</f>
        <v> </v>
      </c>
    </row>
    <row r="543" customFormat="false" ht="12.75" hidden="false" customHeight="false" outlineLevel="0" collapsed="false">
      <c r="G543" s="162"/>
      <c r="H543" s="185"/>
      <c r="Y543" s="0" t="str">
        <f aca="false">IF((V532)&gt;(W533),"var exceeded"," ")</f>
        <v> </v>
      </c>
    </row>
    <row r="544" customFormat="false" ht="12.75" hidden="false" customHeight="false" outlineLevel="0" collapsed="false">
      <c r="G544" s="162"/>
      <c r="H544" s="185"/>
      <c r="Y544" s="0" t="str">
        <f aca="false">IF((V533)&gt;(W534),"var exceeded"," ")</f>
        <v> </v>
      </c>
    </row>
    <row r="545" customFormat="false" ht="12.75" hidden="false" customHeight="false" outlineLevel="0" collapsed="false">
      <c r="G545" s="162"/>
      <c r="H545" s="185"/>
      <c r="Y545" s="0" t="str">
        <f aca="false">IF((V534)&gt;(W535),"var exceeded"," ")</f>
        <v> </v>
      </c>
    </row>
    <row r="546" customFormat="false" ht="12.75" hidden="false" customHeight="false" outlineLevel="0" collapsed="false">
      <c r="G546" s="162"/>
      <c r="H546" s="185"/>
      <c r="Y546" s="0" t="str">
        <f aca="false">IF((V535)&gt;(W536),"var exceeded"," ")</f>
        <v> </v>
      </c>
    </row>
    <row r="547" customFormat="false" ht="12.75" hidden="false" customHeight="false" outlineLevel="0" collapsed="false">
      <c r="G547" s="162"/>
      <c r="H547" s="185"/>
      <c r="Y547" s="0" t="str">
        <f aca="false">IF((V536)&gt;(W537),"var exceeded"," ")</f>
        <v> </v>
      </c>
    </row>
    <row r="548" customFormat="false" ht="12.75" hidden="false" customHeight="false" outlineLevel="0" collapsed="false">
      <c r="G548" s="162"/>
      <c r="H548" s="185"/>
      <c r="Y548" s="0" t="str">
        <f aca="false">IF((V537)&gt;(W538),"var exceeded"," ")</f>
        <v> </v>
      </c>
    </row>
    <row r="549" customFormat="false" ht="12.75" hidden="false" customHeight="false" outlineLevel="0" collapsed="false">
      <c r="G549" s="162"/>
      <c r="H549" s="185"/>
      <c r="Y549" s="0" t="str">
        <f aca="false">IF((V538)&gt;(W539),"var exceeded"," ")</f>
        <v> </v>
      </c>
    </row>
    <row r="550" customFormat="false" ht="12.75" hidden="false" customHeight="false" outlineLevel="0" collapsed="false">
      <c r="G550" s="162"/>
      <c r="H550" s="185"/>
      <c r="Y550" s="0" t="str">
        <f aca="false">IF((V539)&gt;(W540),"var exceeded"," ")</f>
        <v> </v>
      </c>
    </row>
    <row r="551" customFormat="false" ht="12.75" hidden="false" customHeight="false" outlineLevel="0" collapsed="false">
      <c r="G551" s="162"/>
      <c r="H551" s="185"/>
      <c r="Y551" s="0" t="str">
        <f aca="false">IF((V540)&gt;(W541),"var exceeded"," ")</f>
        <v> </v>
      </c>
    </row>
    <row r="552" customFormat="false" ht="12.75" hidden="false" customHeight="false" outlineLevel="0" collapsed="false">
      <c r="G552" s="162"/>
      <c r="H552" s="185"/>
      <c r="Y552" s="0" t="str">
        <f aca="false">IF((V541)&gt;(W542),"var exceeded"," ")</f>
        <v> </v>
      </c>
    </row>
    <row r="553" customFormat="false" ht="12.75" hidden="false" customHeight="false" outlineLevel="0" collapsed="false">
      <c r="G553" s="162"/>
      <c r="H553" s="185"/>
      <c r="Y553" s="0" t="str">
        <f aca="false">IF((V542)&gt;(W543),"var exceeded"," ")</f>
        <v> </v>
      </c>
    </row>
    <row r="554" customFormat="false" ht="12.75" hidden="false" customHeight="false" outlineLevel="0" collapsed="false">
      <c r="G554" s="162"/>
      <c r="H554" s="185"/>
      <c r="Y554" s="0" t="str">
        <f aca="false">IF((V543)&gt;(W544),"var exceeded"," ")</f>
        <v> </v>
      </c>
    </row>
    <row r="555" customFormat="false" ht="12.75" hidden="false" customHeight="false" outlineLevel="0" collapsed="false">
      <c r="G555" s="162"/>
      <c r="H555" s="185"/>
      <c r="Y555" s="0" t="str">
        <f aca="false">IF((V544)&gt;(W545),"var exceeded"," ")</f>
        <v> </v>
      </c>
    </row>
    <row r="556" customFormat="false" ht="12.75" hidden="false" customHeight="false" outlineLevel="0" collapsed="false">
      <c r="G556" s="162"/>
      <c r="H556" s="185"/>
      <c r="Y556" s="0" t="str">
        <f aca="false">IF((V545)&gt;(W546),"var exceeded"," ")</f>
        <v> </v>
      </c>
    </row>
    <row r="557" customFormat="false" ht="12.75" hidden="false" customHeight="false" outlineLevel="0" collapsed="false">
      <c r="G557" s="162"/>
      <c r="H557" s="185"/>
      <c r="Y557" s="0" t="str">
        <f aca="false">IF((V546)&gt;(W547),"var exceeded"," ")</f>
        <v> </v>
      </c>
    </row>
    <row r="558" customFormat="false" ht="12.75" hidden="false" customHeight="false" outlineLevel="0" collapsed="false">
      <c r="G558" s="162"/>
      <c r="H558" s="185"/>
      <c r="Y558" s="0" t="str">
        <f aca="false">IF((V547)&gt;(W548),"var exceeded"," ")</f>
        <v> </v>
      </c>
    </row>
    <row r="559" customFormat="false" ht="12.75" hidden="false" customHeight="false" outlineLevel="0" collapsed="false">
      <c r="G559" s="162"/>
      <c r="H559" s="185"/>
      <c r="Y559" s="0" t="str">
        <f aca="false">IF((V548)&gt;(W549),"var exceeded"," ")</f>
        <v> </v>
      </c>
    </row>
    <row r="560" customFormat="false" ht="12.75" hidden="false" customHeight="false" outlineLevel="0" collapsed="false">
      <c r="G560" s="162"/>
      <c r="H560" s="185"/>
      <c r="Y560" s="0" t="str">
        <f aca="false">IF((V549)&gt;(W550),"var exceeded"," ")</f>
        <v> </v>
      </c>
    </row>
    <row r="561" customFormat="false" ht="12.75" hidden="false" customHeight="false" outlineLevel="0" collapsed="false">
      <c r="G561" s="162"/>
      <c r="H561" s="185"/>
      <c r="Y561" s="0" t="str">
        <f aca="false">IF((V550)&gt;(W551),"var exceeded"," ")</f>
        <v> </v>
      </c>
    </row>
    <row r="562" customFormat="false" ht="12.75" hidden="false" customHeight="false" outlineLevel="0" collapsed="false">
      <c r="G562" s="162"/>
      <c r="H562" s="185"/>
      <c r="Y562" s="0" t="str">
        <f aca="false">IF((V551)&gt;(W552),"var exceeded"," ")</f>
        <v> </v>
      </c>
    </row>
    <row r="563" customFormat="false" ht="12.75" hidden="false" customHeight="false" outlineLevel="0" collapsed="false">
      <c r="G563" s="162"/>
      <c r="H563" s="185"/>
      <c r="Y563" s="0" t="str">
        <f aca="false">IF((V552)&gt;(W553),"var exceeded"," ")</f>
        <v> </v>
      </c>
    </row>
    <row r="564" customFormat="false" ht="12.75" hidden="false" customHeight="false" outlineLevel="0" collapsed="false">
      <c r="G564" s="162"/>
      <c r="H564" s="185"/>
      <c r="Y564" s="0" t="str">
        <f aca="false">IF((V553)&gt;(W554),"var exceeded"," ")</f>
        <v> </v>
      </c>
    </row>
    <row r="565" customFormat="false" ht="12.75" hidden="false" customHeight="false" outlineLevel="0" collapsed="false">
      <c r="G565" s="162"/>
      <c r="H565" s="185"/>
      <c r="Y565" s="0" t="str">
        <f aca="false">IF((V554)&gt;(W555),"var exceeded"," ")</f>
        <v> </v>
      </c>
    </row>
    <row r="566" customFormat="false" ht="12.75" hidden="false" customHeight="false" outlineLevel="0" collapsed="false">
      <c r="G566" s="162"/>
      <c r="H566" s="185"/>
      <c r="Y566" s="0" t="str">
        <f aca="false">IF((V555)&gt;(W556),"var exceeded"," ")</f>
        <v> </v>
      </c>
    </row>
    <row r="567" customFormat="false" ht="12.75" hidden="false" customHeight="false" outlineLevel="0" collapsed="false">
      <c r="G567" s="162"/>
      <c r="H567" s="185"/>
      <c r="Y567" s="0" t="str">
        <f aca="false">IF((V556)&gt;(W557),"var exceeded"," ")</f>
        <v> </v>
      </c>
    </row>
    <row r="568" customFormat="false" ht="12.75" hidden="false" customHeight="false" outlineLevel="0" collapsed="false">
      <c r="G568" s="162"/>
      <c r="H568" s="185"/>
      <c r="Y568" s="0" t="str">
        <f aca="false">IF((V557)&gt;(W558),"var exceeded"," ")</f>
        <v> </v>
      </c>
    </row>
    <row r="569" customFormat="false" ht="12.75" hidden="false" customHeight="false" outlineLevel="0" collapsed="false">
      <c r="G569" s="162"/>
      <c r="H569" s="185"/>
      <c r="Y569" s="0" t="str">
        <f aca="false">IF((V558)&gt;(W559),"var exceeded"," ")</f>
        <v> </v>
      </c>
    </row>
    <row r="570" customFormat="false" ht="12.75" hidden="false" customHeight="false" outlineLevel="0" collapsed="false">
      <c r="G570" s="162"/>
      <c r="H570" s="185"/>
      <c r="Y570" s="0" t="str">
        <f aca="false">IF((V559)&gt;(W560),"var exceeded"," ")</f>
        <v> </v>
      </c>
    </row>
    <row r="571" customFormat="false" ht="12.75" hidden="false" customHeight="false" outlineLevel="0" collapsed="false">
      <c r="G571" s="162"/>
      <c r="H571" s="185"/>
      <c r="Y571" s="0" t="str">
        <f aca="false">IF((V560)&gt;(W561),"var exceeded"," ")</f>
        <v> </v>
      </c>
    </row>
    <row r="572" customFormat="false" ht="12.75" hidden="false" customHeight="false" outlineLevel="0" collapsed="false">
      <c r="G572" s="162"/>
      <c r="H572" s="185"/>
      <c r="Y572" s="0" t="str">
        <f aca="false">IF((V561)&gt;(W562),"var exceeded"," ")</f>
        <v> </v>
      </c>
    </row>
    <row r="573" customFormat="false" ht="12.75" hidden="false" customHeight="false" outlineLevel="0" collapsed="false">
      <c r="G573" s="162"/>
      <c r="H573" s="185"/>
      <c r="Y573" s="0" t="str">
        <f aca="false">IF((V562)&gt;(W563),"var exceeded"," ")</f>
        <v> </v>
      </c>
    </row>
    <row r="574" customFormat="false" ht="12.75" hidden="false" customHeight="false" outlineLevel="0" collapsed="false">
      <c r="G574" s="162"/>
      <c r="H574" s="185"/>
      <c r="Y574" s="0" t="str">
        <f aca="false">IF((V563)&gt;(W564),"var exceeded"," ")</f>
        <v> </v>
      </c>
    </row>
    <row r="575" customFormat="false" ht="12.75" hidden="false" customHeight="false" outlineLevel="0" collapsed="false">
      <c r="G575" s="162"/>
      <c r="H575" s="185"/>
      <c r="Y575" s="0" t="str">
        <f aca="false">IF((V564)&gt;(W565),"var exceeded"," ")</f>
        <v> </v>
      </c>
    </row>
    <row r="576" customFormat="false" ht="12.75" hidden="false" customHeight="false" outlineLevel="0" collapsed="false">
      <c r="G576" s="162"/>
      <c r="H576" s="185"/>
      <c r="Y576" s="0" t="str">
        <f aca="false">IF((V565)&gt;(W566),"var exceeded"," ")</f>
        <v> </v>
      </c>
    </row>
    <row r="577" customFormat="false" ht="12.75" hidden="false" customHeight="false" outlineLevel="0" collapsed="false">
      <c r="G577" s="162"/>
      <c r="H577" s="185"/>
      <c r="Y577" s="0" t="str">
        <f aca="false">IF((V566)&gt;(W567),"var exceeded"," ")</f>
        <v> </v>
      </c>
    </row>
    <row r="578" customFormat="false" ht="12.75" hidden="false" customHeight="false" outlineLevel="0" collapsed="false">
      <c r="G578" s="162"/>
      <c r="H578" s="185"/>
      <c r="Y578" s="0" t="str">
        <f aca="false">IF((V567)&gt;(W568),"var exceeded"," ")</f>
        <v> </v>
      </c>
    </row>
    <row r="579" customFormat="false" ht="12.75" hidden="false" customHeight="false" outlineLevel="0" collapsed="false">
      <c r="G579" s="162"/>
      <c r="H579" s="185"/>
      <c r="Y579" s="0" t="str">
        <f aca="false">IF((V568)&gt;(W569),"var exceeded"," ")</f>
        <v> </v>
      </c>
    </row>
    <row r="580" customFormat="false" ht="12.75" hidden="false" customHeight="false" outlineLevel="0" collapsed="false">
      <c r="G580" s="162"/>
      <c r="H580" s="185"/>
      <c r="Y580" s="0" t="str">
        <f aca="false">IF((V569)&gt;(W570),"var exceeded"," ")</f>
        <v> </v>
      </c>
    </row>
    <row r="581" customFormat="false" ht="12.75" hidden="false" customHeight="false" outlineLevel="0" collapsed="false">
      <c r="G581" s="162"/>
      <c r="H581" s="185"/>
      <c r="Y581" s="0" t="str">
        <f aca="false">IF((V570)&gt;(W571),"var exceeded"," ")</f>
        <v> </v>
      </c>
    </row>
    <row r="582" customFormat="false" ht="12.75" hidden="false" customHeight="false" outlineLevel="0" collapsed="false">
      <c r="G582" s="162"/>
      <c r="H582" s="185"/>
      <c r="Y582" s="0" t="str">
        <f aca="false">IF((V571)&gt;(W572),"var exceeded"," ")</f>
        <v> </v>
      </c>
    </row>
    <row r="583" customFormat="false" ht="12.75" hidden="false" customHeight="false" outlineLevel="0" collapsed="false">
      <c r="G583" s="162"/>
      <c r="H583" s="185"/>
      <c r="Y583" s="0" t="str">
        <f aca="false">IF((V572)&gt;(W573),"var exceeded"," ")</f>
        <v> </v>
      </c>
    </row>
    <row r="584" customFormat="false" ht="12.75" hidden="false" customHeight="false" outlineLevel="0" collapsed="false">
      <c r="G584" s="162"/>
      <c r="H584" s="185"/>
      <c r="Y584" s="0" t="str">
        <f aca="false">IF((V573)&gt;(W574),"var exceeded"," ")</f>
        <v> </v>
      </c>
    </row>
    <row r="585" customFormat="false" ht="12.75" hidden="false" customHeight="false" outlineLevel="0" collapsed="false">
      <c r="G585" s="162"/>
      <c r="H585" s="185"/>
      <c r="Y585" s="0" t="str">
        <f aca="false">IF((V574)&gt;(W575),"var exceeded"," ")</f>
        <v> </v>
      </c>
    </row>
    <row r="586" customFormat="false" ht="12.75" hidden="false" customHeight="false" outlineLevel="0" collapsed="false">
      <c r="G586" s="162"/>
      <c r="H586" s="185"/>
      <c r="Y586" s="0" t="str">
        <f aca="false">IF((V575)&gt;(W576),"var exceeded"," ")</f>
        <v> </v>
      </c>
    </row>
    <row r="587" customFormat="false" ht="12.75" hidden="false" customHeight="false" outlineLevel="0" collapsed="false">
      <c r="G587" s="162"/>
      <c r="H587" s="185"/>
      <c r="Y587" s="0" t="str">
        <f aca="false">IF((V576)&gt;(W577),"var exceeded"," ")</f>
        <v> </v>
      </c>
    </row>
    <row r="588" customFormat="false" ht="12.75" hidden="false" customHeight="false" outlineLevel="0" collapsed="false">
      <c r="G588" s="162"/>
      <c r="H588" s="185"/>
      <c r="Y588" s="0" t="str">
        <f aca="false">IF((V577)&gt;(W578),"var exceeded"," ")</f>
        <v> </v>
      </c>
    </row>
    <row r="589" customFormat="false" ht="12.75" hidden="false" customHeight="false" outlineLevel="0" collapsed="false">
      <c r="G589" s="162"/>
      <c r="H589" s="185"/>
      <c r="Y589" s="0" t="str">
        <f aca="false">IF((V578)&gt;(W579),"var exceeded"," ")</f>
        <v> </v>
      </c>
    </row>
    <row r="590" customFormat="false" ht="12.75" hidden="false" customHeight="false" outlineLevel="0" collapsed="false">
      <c r="G590" s="162"/>
      <c r="H590" s="185"/>
      <c r="Y590" s="0" t="str">
        <f aca="false">IF((V579)&gt;(W580),"var exceeded"," ")</f>
        <v> </v>
      </c>
    </row>
    <row r="591" customFormat="false" ht="12.75" hidden="false" customHeight="false" outlineLevel="0" collapsed="false">
      <c r="G591" s="162"/>
      <c r="H591" s="185"/>
      <c r="Y591" s="0" t="str">
        <f aca="false">IF((V580)&gt;(W581),"var exceeded"," ")</f>
        <v> </v>
      </c>
    </row>
    <row r="592" customFormat="false" ht="12.75" hidden="false" customHeight="false" outlineLevel="0" collapsed="false">
      <c r="G592" s="162"/>
      <c r="H592" s="185"/>
      <c r="Y592" s="0" t="str">
        <f aca="false">IF((V581)&gt;(W582),"var exceeded"," ")</f>
        <v> </v>
      </c>
    </row>
    <row r="593" customFormat="false" ht="12.75" hidden="false" customHeight="false" outlineLevel="0" collapsed="false">
      <c r="G593" s="162"/>
      <c r="H593" s="185"/>
      <c r="Y593" s="0" t="str">
        <f aca="false">IF((V582)&gt;(W583),"var exceeded"," ")</f>
        <v> </v>
      </c>
    </row>
    <row r="594" customFormat="false" ht="12.75" hidden="false" customHeight="false" outlineLevel="0" collapsed="false">
      <c r="G594" s="162"/>
      <c r="H594" s="185"/>
      <c r="Y594" s="0" t="str">
        <f aca="false">IF((V583)&gt;(W584),"var exceeded"," ")</f>
        <v> </v>
      </c>
    </row>
    <row r="595" customFormat="false" ht="12.75" hidden="false" customHeight="false" outlineLevel="0" collapsed="false">
      <c r="G595" s="162"/>
      <c r="H595" s="185"/>
      <c r="Y595" s="0" t="str">
        <f aca="false">IF((V584)&gt;(W585),"var exceeded"," ")</f>
        <v> </v>
      </c>
    </row>
    <row r="596" customFormat="false" ht="12.75" hidden="false" customHeight="false" outlineLevel="0" collapsed="false">
      <c r="G596" s="162"/>
      <c r="H596" s="185"/>
      <c r="Y596" s="0" t="str">
        <f aca="false">IF((V585)&gt;(W586),"var exceeded"," ")</f>
        <v> </v>
      </c>
    </row>
    <row r="597" customFormat="false" ht="12.75" hidden="false" customHeight="false" outlineLevel="0" collapsed="false">
      <c r="G597" s="162"/>
      <c r="H597" s="185"/>
      <c r="Y597" s="0" t="str">
        <f aca="false">IF((V586)&gt;(W587),"var exceeded"," ")</f>
        <v> </v>
      </c>
    </row>
    <row r="598" customFormat="false" ht="12.75" hidden="false" customHeight="false" outlineLevel="0" collapsed="false">
      <c r="G598" s="162"/>
      <c r="H598" s="185"/>
      <c r="Y598" s="0" t="str">
        <f aca="false">IF((V587)&gt;(W588),"var exceeded"," ")</f>
        <v> </v>
      </c>
    </row>
    <row r="599" customFormat="false" ht="12.75" hidden="false" customHeight="false" outlineLevel="0" collapsed="false">
      <c r="G599" s="162"/>
      <c r="H599" s="185"/>
      <c r="Y599" s="0" t="str">
        <f aca="false">IF((V588)&gt;(W589),"var exceeded"," ")</f>
        <v> </v>
      </c>
    </row>
    <row r="600" customFormat="false" ht="12.75" hidden="false" customHeight="false" outlineLevel="0" collapsed="false">
      <c r="G600" s="162"/>
      <c r="H600" s="185"/>
      <c r="Y600" s="0" t="str">
        <f aca="false">IF((V589)&gt;(W590),"var exceeded"," ")</f>
        <v> </v>
      </c>
    </row>
    <row r="601" customFormat="false" ht="12.75" hidden="false" customHeight="false" outlineLevel="0" collapsed="false">
      <c r="G601" s="162"/>
      <c r="H601" s="185"/>
      <c r="Y601" s="0" t="str">
        <f aca="false">IF((V590)&gt;(W591),"var exceeded"," ")</f>
        <v> </v>
      </c>
    </row>
    <row r="602" customFormat="false" ht="12.75" hidden="false" customHeight="false" outlineLevel="0" collapsed="false">
      <c r="G602" s="162"/>
      <c r="H602" s="185"/>
      <c r="Y602" s="0" t="str">
        <f aca="false">IF((V591)&gt;(W592),"var exceeded"," ")</f>
        <v> </v>
      </c>
    </row>
    <row r="603" customFormat="false" ht="12.75" hidden="false" customHeight="false" outlineLevel="0" collapsed="false">
      <c r="G603" s="162"/>
      <c r="H603" s="185"/>
      <c r="Y603" s="0" t="str">
        <f aca="false">IF((V592)&gt;(W593),"var exceeded"," ")</f>
        <v> </v>
      </c>
    </row>
    <row r="604" customFormat="false" ht="12.75" hidden="false" customHeight="false" outlineLevel="0" collapsed="false">
      <c r="G604" s="162"/>
      <c r="H604" s="185"/>
      <c r="Y604" s="0" t="str">
        <f aca="false">IF((V593)&gt;(W594),"var exceeded"," ")</f>
        <v> </v>
      </c>
    </row>
    <row r="605" customFormat="false" ht="12.75" hidden="false" customHeight="false" outlineLevel="0" collapsed="false">
      <c r="G605" s="162"/>
      <c r="H605" s="185"/>
      <c r="Y605" s="0" t="str">
        <f aca="false">IF((V594)&gt;(W595),"var exceeded"," ")</f>
        <v> </v>
      </c>
    </row>
    <row r="606" customFormat="false" ht="12.75" hidden="false" customHeight="false" outlineLevel="0" collapsed="false">
      <c r="G606" s="162"/>
      <c r="H606" s="185"/>
      <c r="Y606" s="0" t="str">
        <f aca="false">IF((V595)&gt;(W596),"var exceeded"," ")</f>
        <v> </v>
      </c>
    </row>
    <row r="607" customFormat="false" ht="12.75" hidden="false" customHeight="false" outlineLevel="0" collapsed="false">
      <c r="Y607" s="0" t="str">
        <f aca="false">IF((V596)&gt;(W597),"var exceeded"," ")</f>
        <v> </v>
      </c>
    </row>
    <row r="608" customFormat="false" ht="12.75" hidden="false" customHeight="false" outlineLevel="0" collapsed="false">
      <c r="Y608" s="0" t="str">
        <f aca="false">IF((V597)&gt;(W598),"var exceeded"," ")</f>
        <v> </v>
      </c>
    </row>
    <row r="609" customFormat="false" ht="12.75" hidden="false" customHeight="false" outlineLevel="0" collapsed="false">
      <c r="Y609" s="0" t="str">
        <f aca="false">IF((V598)&gt;(W599),"var exceeded"," ")</f>
        <v> </v>
      </c>
    </row>
    <row r="610" customFormat="false" ht="12.75" hidden="false" customHeight="false" outlineLevel="0" collapsed="false">
      <c r="Y610" s="0" t="str">
        <f aca="false">IF((V599)&gt;(W600),"var exceeded"," ")</f>
        <v> </v>
      </c>
    </row>
    <row r="611" customFormat="false" ht="12.75" hidden="false" customHeight="false" outlineLevel="0" collapsed="false">
      <c r="Y611" s="0" t="str">
        <f aca="false">IF((V600)&gt;(W601),"var exceeded"," ")</f>
        <v> </v>
      </c>
    </row>
    <row r="612" customFormat="false" ht="12.75" hidden="false" customHeight="false" outlineLevel="0" collapsed="false">
      <c r="Y612" s="0" t="str">
        <f aca="false">IF((V601)&gt;(W602),"var exceeded"," ")</f>
        <v> </v>
      </c>
    </row>
    <row r="613" customFormat="false" ht="12.75" hidden="false" customHeight="false" outlineLevel="0" collapsed="false">
      <c r="Y613" s="0" t="str">
        <f aca="false">IF((V602)&gt;(W603),"var exceeded"," ")</f>
        <v> </v>
      </c>
    </row>
    <row r="614" customFormat="false" ht="12.75" hidden="false" customHeight="false" outlineLevel="0" collapsed="false">
      <c r="Y614" s="0" t="str">
        <f aca="false">IF((V603)&gt;(W604),"var exceeded"," ")</f>
        <v> </v>
      </c>
    </row>
    <row r="615" customFormat="false" ht="12.75" hidden="false" customHeight="false" outlineLevel="0" collapsed="false">
      <c r="Y615" s="0" t="str">
        <f aca="false">IF((V604)&gt;(W605),"var exceeded"," ")</f>
        <v> </v>
      </c>
    </row>
    <row r="616" customFormat="false" ht="12.75" hidden="false" customHeight="false" outlineLevel="0" collapsed="false">
      <c r="Y616" s="0" t="str">
        <f aca="false">IF((V605)&gt;(W606),"var exceeded"," ")</f>
        <v> </v>
      </c>
    </row>
    <row r="617" customFormat="false" ht="12.75" hidden="false" customHeight="false" outlineLevel="0" collapsed="false">
      <c r="Y617" s="0" t="str">
        <f aca="false">IF((V606)&gt;(W607),"var exceeded"," ")</f>
        <v> </v>
      </c>
    </row>
    <row r="618" customFormat="false" ht="12.75" hidden="false" customHeight="false" outlineLevel="0" collapsed="false">
      <c r="Y618" s="0" t="str">
        <f aca="false">IF((V607)&gt;(W608),"var exceeded"," ")</f>
        <v> </v>
      </c>
    </row>
    <row r="619" customFormat="false" ht="12.75" hidden="false" customHeight="false" outlineLevel="0" collapsed="false">
      <c r="Y619" s="0" t="str">
        <f aca="false">IF((V608)&gt;(W609),"var exceeded"," ")</f>
        <v> </v>
      </c>
    </row>
    <row r="620" customFormat="false" ht="12.75" hidden="false" customHeight="false" outlineLevel="0" collapsed="false">
      <c r="Y620" s="0" t="str">
        <f aca="false">IF((V609)&gt;(W610),"var exceeded"," ")</f>
        <v> </v>
      </c>
    </row>
    <row r="621" customFormat="false" ht="12.75" hidden="false" customHeight="false" outlineLevel="0" collapsed="false">
      <c r="Y621" s="0" t="str">
        <f aca="false">IF((V610)&gt;(W611),"var exceeded"," ")</f>
        <v> </v>
      </c>
    </row>
    <row r="622" customFormat="false" ht="12.75" hidden="false" customHeight="false" outlineLevel="0" collapsed="false">
      <c r="Y622" s="0" t="str">
        <f aca="false">IF((V611)&gt;(W612),"var exceeded"," ")</f>
        <v> </v>
      </c>
    </row>
    <row r="623" customFormat="false" ht="12.75" hidden="false" customHeight="false" outlineLevel="0" collapsed="false">
      <c r="Y623" s="0" t="str">
        <f aca="false">IF((V612)&gt;(W613),"var exceeded"," ")</f>
        <v> </v>
      </c>
    </row>
    <row r="624" customFormat="false" ht="12.75" hidden="false" customHeight="false" outlineLevel="0" collapsed="false">
      <c r="Y624" s="0" t="str">
        <f aca="false">IF((V613)&gt;(W614),"var exceeded"," ")</f>
        <v> </v>
      </c>
    </row>
    <row r="625" customFormat="false" ht="12.75" hidden="false" customHeight="false" outlineLevel="0" collapsed="false">
      <c r="Y625" s="0" t="str">
        <f aca="false">IF((V614)&gt;(W615),"var exceeded"," ")</f>
        <v> </v>
      </c>
    </row>
    <row r="626" customFormat="false" ht="12.75" hidden="false" customHeight="false" outlineLevel="0" collapsed="false">
      <c r="Y626" s="0" t="str">
        <f aca="false">IF((V615)&gt;(W616),"var exceeded"," ")</f>
        <v> </v>
      </c>
    </row>
    <row r="627" customFormat="false" ht="12.75" hidden="false" customHeight="false" outlineLevel="0" collapsed="false">
      <c r="Y627" s="0" t="str">
        <f aca="false">IF((V616)&gt;(W617),"var exceeded"," ")</f>
        <v> </v>
      </c>
    </row>
    <row r="628" customFormat="false" ht="12.75" hidden="false" customHeight="false" outlineLevel="0" collapsed="false">
      <c r="Y628" s="0" t="str">
        <f aca="false">IF((V617)&gt;(W618),"var exceeded"," ")</f>
        <v> </v>
      </c>
    </row>
    <row r="629" customFormat="false" ht="12.75" hidden="false" customHeight="false" outlineLevel="0" collapsed="false">
      <c r="Y629" s="0" t="str">
        <f aca="false">IF((V618)&gt;(W619),"var exceeded"," ")</f>
        <v> </v>
      </c>
    </row>
    <row r="630" customFormat="false" ht="12.75" hidden="false" customHeight="false" outlineLevel="0" collapsed="false">
      <c r="Y630" s="0" t="str">
        <f aca="false">IF((V619)&gt;(W620),"var exceeded"," ")</f>
        <v> </v>
      </c>
    </row>
    <row r="631" customFormat="false" ht="12.75" hidden="false" customHeight="false" outlineLevel="0" collapsed="false">
      <c r="Y631" s="0" t="str">
        <f aca="false">IF((V620)&gt;(W621),"var exceeded"," ")</f>
        <v> </v>
      </c>
    </row>
    <row r="632" customFormat="false" ht="12.75" hidden="false" customHeight="false" outlineLevel="0" collapsed="false">
      <c r="Y632" s="0" t="str">
        <f aca="false">IF((V621)&gt;(W622),"var exceeded"," ")</f>
        <v> </v>
      </c>
    </row>
    <row r="633" customFormat="false" ht="12.75" hidden="false" customHeight="false" outlineLevel="0" collapsed="false">
      <c r="Y633" s="0" t="str">
        <f aca="false">IF((V622)&gt;(W623),"var exceeded"," ")</f>
        <v> </v>
      </c>
    </row>
    <row r="634" customFormat="false" ht="12.75" hidden="false" customHeight="false" outlineLevel="0" collapsed="false">
      <c r="Y634" s="0" t="str">
        <f aca="false">IF((V623)&gt;(W624),"var exceeded"," ")</f>
        <v> </v>
      </c>
    </row>
    <row r="635" customFormat="false" ht="12.75" hidden="false" customHeight="false" outlineLevel="0" collapsed="false">
      <c r="Y635" s="0" t="str">
        <f aca="false">IF((V624)&gt;(W625),"var exceeded"," ")</f>
        <v> </v>
      </c>
    </row>
    <row r="636" customFormat="false" ht="12.75" hidden="false" customHeight="false" outlineLevel="0" collapsed="false">
      <c r="Y636" s="0" t="str">
        <f aca="false">IF((V625)&gt;(W626),"var exceeded"," ")</f>
        <v> </v>
      </c>
    </row>
    <row r="637" customFormat="false" ht="12.75" hidden="false" customHeight="false" outlineLevel="0" collapsed="false">
      <c r="Y637" s="0" t="str">
        <f aca="false">IF((V626)&gt;(W627),"var exceeded"," ")</f>
        <v> </v>
      </c>
    </row>
    <row r="638" customFormat="false" ht="12.75" hidden="false" customHeight="false" outlineLevel="0" collapsed="false">
      <c r="Y638" s="0" t="str">
        <f aca="false">IF((V627)&gt;(W628),"var exceeded"," ")</f>
        <v> </v>
      </c>
    </row>
    <row r="639" customFormat="false" ht="12.75" hidden="false" customHeight="false" outlineLevel="0" collapsed="false">
      <c r="Y639" s="0" t="str">
        <f aca="false">IF((V628)&gt;(W629),"var exceeded"," ")</f>
        <v> </v>
      </c>
    </row>
    <row r="640" customFormat="false" ht="12.75" hidden="false" customHeight="false" outlineLevel="0" collapsed="false">
      <c r="Y640" s="0" t="str">
        <f aca="false">IF((V629)&gt;(W630),"var exceeded"," ")</f>
        <v> </v>
      </c>
    </row>
    <row r="641" customFormat="false" ht="12.75" hidden="false" customHeight="false" outlineLevel="0" collapsed="false">
      <c r="Y641" s="0" t="str">
        <f aca="false">IF((V630)&gt;(W631),"var exceeded"," ")</f>
        <v> </v>
      </c>
    </row>
    <row r="642" customFormat="false" ht="12.75" hidden="false" customHeight="false" outlineLevel="0" collapsed="false">
      <c r="Y642" s="0" t="str">
        <f aca="false">IF((V631)&gt;(W632),"var exceeded"," ")</f>
        <v> </v>
      </c>
    </row>
    <row r="643" customFormat="false" ht="12.75" hidden="false" customHeight="false" outlineLevel="0" collapsed="false">
      <c r="Y643" s="0" t="str">
        <f aca="false">IF((V632)&gt;(W633),"var exceeded"," ")</f>
        <v> </v>
      </c>
    </row>
    <row r="644" customFormat="false" ht="12.75" hidden="false" customHeight="false" outlineLevel="0" collapsed="false">
      <c r="Y644" s="0" t="str">
        <f aca="false">IF((V633)&gt;(W634),"var exceeded"," ")</f>
        <v> </v>
      </c>
    </row>
    <row r="645" customFormat="false" ht="12.75" hidden="false" customHeight="false" outlineLevel="0" collapsed="false">
      <c r="Y645" s="0" t="str">
        <f aca="false">IF((V634)&gt;(W635),"var exceeded"," ")</f>
        <v> </v>
      </c>
    </row>
    <row r="646" customFormat="false" ht="12.75" hidden="false" customHeight="false" outlineLevel="0" collapsed="false">
      <c r="Y646" s="0" t="str">
        <f aca="false">IF((V635)&gt;(W636),"var exceeded"," ")</f>
        <v> </v>
      </c>
    </row>
    <row r="647" customFormat="false" ht="12.75" hidden="false" customHeight="false" outlineLevel="0" collapsed="false">
      <c r="Y647" s="0" t="str">
        <f aca="false">IF((V636)&gt;(W637),"var exceeded"," ")</f>
        <v> </v>
      </c>
    </row>
    <row r="648" customFormat="false" ht="12.75" hidden="false" customHeight="false" outlineLevel="0" collapsed="false">
      <c r="Y648" s="0" t="str">
        <f aca="false">IF((V637)&gt;(W638),"var exceeded"," ")</f>
        <v> </v>
      </c>
    </row>
    <row r="649" customFormat="false" ht="12.75" hidden="false" customHeight="false" outlineLevel="0" collapsed="false">
      <c r="Y649" s="0" t="str">
        <f aca="false">IF((V638)&gt;(W639),"var exceeded"," ")</f>
        <v> </v>
      </c>
    </row>
    <row r="650" customFormat="false" ht="12.75" hidden="false" customHeight="false" outlineLevel="0" collapsed="false">
      <c r="Y650" s="0" t="str">
        <f aca="false">IF((V639)&gt;(W640),"var exceeded"," ")</f>
        <v> </v>
      </c>
    </row>
    <row r="651" customFormat="false" ht="12.75" hidden="false" customHeight="false" outlineLevel="0" collapsed="false">
      <c r="Y651" s="0" t="str">
        <f aca="false">IF((V640)&gt;(W641),"var exceeded"," ")</f>
        <v> </v>
      </c>
    </row>
    <row r="652" customFormat="false" ht="12.75" hidden="false" customHeight="false" outlineLevel="0" collapsed="false">
      <c r="Y652" s="0" t="str">
        <f aca="false">IF((V641)&gt;(W642),"var exceeded"," ")</f>
        <v> </v>
      </c>
    </row>
    <row r="653" customFormat="false" ht="12.75" hidden="false" customHeight="false" outlineLevel="0" collapsed="false">
      <c r="Y653" s="0" t="str">
        <f aca="false">IF((V642)&gt;(W643),"var exceeded"," ")</f>
        <v> </v>
      </c>
    </row>
    <row r="654" customFormat="false" ht="12.75" hidden="false" customHeight="false" outlineLevel="0" collapsed="false">
      <c r="Y654" s="0" t="str">
        <f aca="false">IF((V643)&gt;(W644),"var exceeded"," ")</f>
        <v> </v>
      </c>
    </row>
    <row r="655" customFormat="false" ht="12.75" hidden="false" customHeight="false" outlineLevel="0" collapsed="false">
      <c r="Y655" s="0" t="str">
        <f aca="false">IF((V644)&gt;(W645),"var exceeded"," ")</f>
        <v> </v>
      </c>
    </row>
    <row r="656" customFormat="false" ht="12.75" hidden="false" customHeight="false" outlineLevel="0" collapsed="false">
      <c r="Y656" s="0" t="str">
        <f aca="false">IF((V645)&gt;(W646),"var exceeded"," ")</f>
        <v> </v>
      </c>
    </row>
    <row r="657" customFormat="false" ht="12.75" hidden="false" customHeight="false" outlineLevel="0" collapsed="false">
      <c r="Y657" s="0" t="str">
        <f aca="false">IF((V646)&gt;(W647),"var exceeded"," ")</f>
        <v> </v>
      </c>
    </row>
    <row r="658" customFormat="false" ht="12.75" hidden="false" customHeight="false" outlineLevel="0" collapsed="false">
      <c r="Y658" s="0" t="str">
        <f aca="false">IF((V647)&gt;(W648),"var exceeded"," ")</f>
        <v> </v>
      </c>
    </row>
    <row r="659" customFormat="false" ht="12.75" hidden="false" customHeight="false" outlineLevel="0" collapsed="false">
      <c r="Y659" s="0" t="str">
        <f aca="false">IF((V648)&gt;(W649),"var exceeded"," ")</f>
        <v> </v>
      </c>
    </row>
    <row r="660" customFormat="false" ht="12.75" hidden="false" customHeight="false" outlineLevel="0" collapsed="false">
      <c r="Y660" s="0" t="str">
        <f aca="false">IF((V649)&gt;(W650),"var exceeded"," ")</f>
        <v> </v>
      </c>
    </row>
    <row r="661" customFormat="false" ht="12.75" hidden="false" customHeight="false" outlineLevel="0" collapsed="false">
      <c r="Y661" s="0" t="str">
        <f aca="false">IF((V650)&gt;(W651),"var exceeded"," ")</f>
        <v> </v>
      </c>
    </row>
    <row r="662" customFormat="false" ht="12.75" hidden="false" customHeight="false" outlineLevel="0" collapsed="false">
      <c r="Y662" s="0" t="str">
        <f aca="false">IF((V651)&gt;(W652),"var exceeded"," ")</f>
        <v> </v>
      </c>
    </row>
    <row r="663" customFormat="false" ht="12.75" hidden="false" customHeight="false" outlineLevel="0" collapsed="false">
      <c r="Y663" s="0" t="str">
        <f aca="false">IF((V652)&gt;(W653),"var exceeded"," ")</f>
        <v> </v>
      </c>
    </row>
    <row r="664" customFormat="false" ht="12.75" hidden="false" customHeight="false" outlineLevel="0" collapsed="false">
      <c r="Y664" s="0" t="str">
        <f aca="false">IF((V653)&gt;(W654),"var exceeded"," ")</f>
        <v> </v>
      </c>
    </row>
    <row r="665" customFormat="false" ht="12.75" hidden="false" customHeight="false" outlineLevel="0" collapsed="false">
      <c r="Y665" s="0" t="str">
        <f aca="false">IF((V654)&gt;(W655),"var exceeded"," ")</f>
        <v> </v>
      </c>
    </row>
    <row r="666" customFormat="false" ht="12.75" hidden="false" customHeight="false" outlineLevel="0" collapsed="false">
      <c r="Y666" s="0" t="str">
        <f aca="false">IF((V655)&gt;(W656),"var exceeded"," ")</f>
        <v> </v>
      </c>
    </row>
    <row r="667" customFormat="false" ht="12.75" hidden="false" customHeight="false" outlineLevel="0" collapsed="false">
      <c r="Y667" s="0" t="str">
        <f aca="false">IF((V656)&gt;(W657),"var exceeded"," ")</f>
        <v> </v>
      </c>
    </row>
    <row r="668" customFormat="false" ht="12.75" hidden="false" customHeight="false" outlineLevel="0" collapsed="false">
      <c r="Y668" s="0" t="str">
        <f aca="false">IF((V657)&gt;(W658),"var exceeded"," ")</f>
        <v> </v>
      </c>
    </row>
    <row r="669" customFormat="false" ht="12.75" hidden="false" customHeight="false" outlineLevel="0" collapsed="false">
      <c r="Y669" s="0" t="str">
        <f aca="false">IF((V658)&gt;(W659),"var exceeded"," ")</f>
        <v> </v>
      </c>
    </row>
    <row r="670" customFormat="false" ht="12.75" hidden="false" customHeight="false" outlineLevel="0" collapsed="false">
      <c r="Y670" s="0" t="str">
        <f aca="false">IF((V659)&gt;(W660),"var exceeded"," ")</f>
        <v> </v>
      </c>
    </row>
    <row r="671" customFormat="false" ht="12.75" hidden="false" customHeight="false" outlineLevel="0" collapsed="false">
      <c r="Y671" s="0" t="str">
        <f aca="false">IF((V660)&gt;(W661),"var exceeded"," ")</f>
        <v> </v>
      </c>
    </row>
    <row r="672" customFormat="false" ht="12.75" hidden="false" customHeight="false" outlineLevel="0" collapsed="false">
      <c r="Y672" s="0" t="str">
        <f aca="false">IF((V661)&gt;(W662),"var exceeded"," ")</f>
        <v> </v>
      </c>
    </row>
    <row r="673" customFormat="false" ht="12.75" hidden="false" customHeight="false" outlineLevel="0" collapsed="false">
      <c r="Y673" s="0" t="str">
        <f aca="false">IF((V662)&gt;(W663),"var exceeded"," ")</f>
        <v> </v>
      </c>
    </row>
    <row r="674" customFormat="false" ht="12.75" hidden="false" customHeight="false" outlineLevel="0" collapsed="false">
      <c r="Y674" s="0" t="str">
        <f aca="false">IF((V663)&gt;(W664),"var exceeded"," ")</f>
        <v> </v>
      </c>
    </row>
    <row r="675" customFormat="false" ht="12.75" hidden="false" customHeight="false" outlineLevel="0" collapsed="false">
      <c r="Y675" s="0" t="str">
        <f aca="false">IF((V664)&gt;(W665),"var exceeded"," ")</f>
        <v> </v>
      </c>
    </row>
    <row r="676" customFormat="false" ht="12.75" hidden="false" customHeight="false" outlineLevel="0" collapsed="false">
      <c r="Y676" s="0" t="str">
        <f aca="false">IF((V665)&gt;(W666),"var exceeded"," ")</f>
        <v> </v>
      </c>
    </row>
    <row r="677" customFormat="false" ht="12.75" hidden="false" customHeight="false" outlineLevel="0" collapsed="false">
      <c r="Y677" s="0" t="str">
        <f aca="false">IF((V666)&gt;(W667),"var exceeded"," ")</f>
        <v> </v>
      </c>
    </row>
    <row r="678" customFormat="false" ht="12.75" hidden="false" customHeight="false" outlineLevel="0" collapsed="false">
      <c r="Y678" s="0" t="str">
        <f aca="false">IF((V667)&gt;(W668),"var exceeded"," ")</f>
        <v> </v>
      </c>
    </row>
    <row r="679" customFormat="false" ht="12.75" hidden="false" customHeight="false" outlineLevel="0" collapsed="false">
      <c r="Y679" s="0" t="str">
        <f aca="false">IF((V668)&gt;(W669),"var exceeded"," ")</f>
        <v> </v>
      </c>
    </row>
    <row r="680" customFormat="false" ht="12.75" hidden="false" customHeight="false" outlineLevel="0" collapsed="false">
      <c r="Y680" s="0" t="str">
        <f aca="false">IF((V669)&gt;(W670),"var exceeded"," ")</f>
        <v> </v>
      </c>
    </row>
    <row r="681" customFormat="false" ht="12.75" hidden="false" customHeight="false" outlineLevel="0" collapsed="false">
      <c r="Y681" s="0" t="str">
        <f aca="false">IF((V670)&gt;(W671),"var exceeded"," ")</f>
        <v> </v>
      </c>
    </row>
    <row r="682" customFormat="false" ht="12.75" hidden="false" customHeight="false" outlineLevel="0" collapsed="false">
      <c r="Y682" s="0" t="str">
        <f aca="false">IF((V671)&gt;(W672),"var exceeded"," ")</f>
        <v> </v>
      </c>
    </row>
    <row r="683" customFormat="false" ht="12.75" hidden="false" customHeight="false" outlineLevel="0" collapsed="false">
      <c r="Y683" s="0" t="str">
        <f aca="false">IF((V672)&gt;(W673),"var exceeded"," ")</f>
        <v> </v>
      </c>
    </row>
    <row r="684" customFormat="false" ht="12.75" hidden="false" customHeight="false" outlineLevel="0" collapsed="false">
      <c r="Y684" s="0" t="str">
        <f aca="false">IF((V673)&gt;(W674),"var exceeded"," ")</f>
        <v> </v>
      </c>
    </row>
    <row r="685" customFormat="false" ht="12.75" hidden="false" customHeight="false" outlineLevel="0" collapsed="false">
      <c r="Y685" s="0" t="str">
        <f aca="false">IF((V674)&gt;(W675),"var exceeded"," ")</f>
        <v> </v>
      </c>
    </row>
    <row r="686" customFormat="false" ht="12.75" hidden="false" customHeight="false" outlineLevel="0" collapsed="false">
      <c r="Y686" s="0" t="str">
        <f aca="false">IF((V675)&gt;(W676),"var exceeded"," ")</f>
        <v> </v>
      </c>
    </row>
    <row r="687" customFormat="false" ht="12.75" hidden="false" customHeight="false" outlineLevel="0" collapsed="false">
      <c r="Y687" s="0" t="str">
        <f aca="false">IF((V676)&gt;(W677),"var exceeded"," ")</f>
        <v> </v>
      </c>
    </row>
    <row r="688" customFormat="false" ht="12.75" hidden="false" customHeight="false" outlineLevel="0" collapsed="false">
      <c r="Y688" s="0" t="str">
        <f aca="false">IF((V677)&gt;(W678),"var exceeded"," ")</f>
        <v> </v>
      </c>
    </row>
    <row r="689" customFormat="false" ht="12.75" hidden="false" customHeight="false" outlineLevel="0" collapsed="false">
      <c r="Y689" s="0" t="str">
        <f aca="false">IF((V678)&gt;(W679),"var exceeded"," ")</f>
        <v> </v>
      </c>
    </row>
    <row r="690" customFormat="false" ht="12.75" hidden="false" customHeight="false" outlineLevel="0" collapsed="false">
      <c r="Y690" s="0" t="str">
        <f aca="false">IF((V679)&gt;(W680),"var exceeded"," ")</f>
        <v> </v>
      </c>
    </row>
    <row r="691" customFormat="false" ht="12.75" hidden="false" customHeight="false" outlineLevel="0" collapsed="false">
      <c r="Y691" s="0" t="str">
        <f aca="false">IF((V680)&gt;(W681),"var exceeded"," ")</f>
        <v> </v>
      </c>
    </row>
    <row r="692" customFormat="false" ht="12.75" hidden="false" customHeight="false" outlineLevel="0" collapsed="false">
      <c r="Y692" s="0" t="str">
        <f aca="false">IF((V681)&gt;(W682),"var exceeded"," ")</f>
        <v> </v>
      </c>
    </row>
    <row r="693" customFormat="false" ht="12.75" hidden="false" customHeight="false" outlineLevel="0" collapsed="false">
      <c r="Y693" s="0" t="str">
        <f aca="false">IF((V682)&gt;(W683),"var exceeded"," ")</f>
        <v> </v>
      </c>
    </row>
    <row r="694" customFormat="false" ht="12.75" hidden="false" customHeight="false" outlineLevel="0" collapsed="false">
      <c r="Y694" s="0" t="str">
        <f aca="false">IF((V683)&gt;(W684),"var exceeded"," ")</f>
        <v> </v>
      </c>
    </row>
    <row r="695" customFormat="false" ht="12.75" hidden="false" customHeight="false" outlineLevel="0" collapsed="false">
      <c r="Y695" s="0" t="str">
        <f aca="false">IF((V684)&gt;(W685),"var exceeded"," ")</f>
        <v> </v>
      </c>
    </row>
    <row r="696" customFormat="false" ht="12.75" hidden="false" customHeight="false" outlineLevel="0" collapsed="false">
      <c r="Y696" s="0" t="str">
        <f aca="false">IF((V685)&gt;(W686),"var exceeded"," ")</f>
        <v> </v>
      </c>
    </row>
    <row r="697" customFormat="false" ht="12.75" hidden="false" customHeight="false" outlineLevel="0" collapsed="false">
      <c r="Y697" s="0" t="str">
        <f aca="false">IF((V686)&gt;(W687),"var exceeded"," ")</f>
        <v> </v>
      </c>
    </row>
    <row r="698" customFormat="false" ht="12.75" hidden="false" customHeight="false" outlineLevel="0" collapsed="false">
      <c r="Y698" s="0" t="str">
        <f aca="false">IF((V687)&gt;(W688),"var exceeded"," ")</f>
        <v> </v>
      </c>
    </row>
    <row r="699" customFormat="false" ht="12.75" hidden="false" customHeight="false" outlineLevel="0" collapsed="false">
      <c r="Y699" s="0" t="str">
        <f aca="false">IF((V688)&gt;(W689),"var exceeded"," ")</f>
        <v> </v>
      </c>
    </row>
    <row r="700" customFormat="false" ht="12.75" hidden="false" customHeight="false" outlineLevel="0" collapsed="false">
      <c r="Y700" s="0" t="str">
        <f aca="false">IF((V689)&gt;(W690),"var exceeded"," ")</f>
        <v> </v>
      </c>
    </row>
    <row r="701" customFormat="false" ht="12.75" hidden="false" customHeight="false" outlineLevel="0" collapsed="false">
      <c r="Y701" s="0" t="str">
        <f aca="false">IF((V690)&gt;(W691),"var exceeded"," ")</f>
        <v> </v>
      </c>
    </row>
    <row r="702" customFormat="false" ht="12.75" hidden="false" customHeight="false" outlineLevel="0" collapsed="false">
      <c r="Y702" s="0" t="str">
        <f aca="false">IF((V691)&gt;(W692),"var exceeded"," ")</f>
        <v> </v>
      </c>
    </row>
    <row r="703" customFormat="false" ht="12.75" hidden="false" customHeight="false" outlineLevel="0" collapsed="false">
      <c r="Y703" s="0" t="str">
        <f aca="false">IF((V692)&gt;(W693),"var exceeded"," ")</f>
        <v> </v>
      </c>
    </row>
    <row r="704" customFormat="false" ht="12.75" hidden="false" customHeight="false" outlineLevel="0" collapsed="false">
      <c r="Y704" s="0" t="str">
        <f aca="false">IF((V693)&gt;(W694),"var exceeded"," ")</f>
        <v> </v>
      </c>
    </row>
    <row r="705" customFormat="false" ht="12.75" hidden="false" customHeight="false" outlineLevel="0" collapsed="false">
      <c r="Y705" s="0" t="str">
        <f aca="false">IF((V694)&gt;(W695),"var exceeded"," ")</f>
        <v> </v>
      </c>
    </row>
    <row r="706" customFormat="false" ht="12.75" hidden="false" customHeight="false" outlineLevel="0" collapsed="false">
      <c r="Y706" s="0" t="str">
        <f aca="false">IF((V695)&gt;(W696),"var exceeded"," ")</f>
        <v> </v>
      </c>
    </row>
    <row r="707" customFormat="false" ht="12.75" hidden="false" customHeight="false" outlineLevel="0" collapsed="false">
      <c r="Y707" s="0" t="str">
        <f aca="false">IF((V696)&gt;(W697),"var exceeded"," ")</f>
        <v> </v>
      </c>
    </row>
    <row r="708" customFormat="false" ht="12.75" hidden="false" customHeight="false" outlineLevel="0" collapsed="false">
      <c r="Y708" s="0" t="str">
        <f aca="false">IF((V697)&gt;(W698),"var exceeded"," ")</f>
        <v> </v>
      </c>
    </row>
    <row r="709" customFormat="false" ht="12.75" hidden="false" customHeight="false" outlineLevel="0" collapsed="false">
      <c r="Y709" s="0" t="str">
        <f aca="false">IF((V698)&gt;(W699),"var exceeded"," ")</f>
        <v> </v>
      </c>
    </row>
    <row r="710" customFormat="false" ht="12.75" hidden="false" customHeight="false" outlineLevel="0" collapsed="false">
      <c r="Y710" s="0" t="str">
        <f aca="false">IF((V699)&gt;(W700),"var exceeded"," ")</f>
        <v> </v>
      </c>
    </row>
    <row r="711" customFormat="false" ht="12.75" hidden="false" customHeight="false" outlineLevel="0" collapsed="false">
      <c r="Y711" s="0" t="str">
        <f aca="false">IF((V700)&gt;(W701),"var exceeded"," ")</f>
        <v> </v>
      </c>
    </row>
    <row r="712" customFormat="false" ht="12.75" hidden="false" customHeight="false" outlineLevel="0" collapsed="false">
      <c r="Y712" s="0" t="str">
        <f aca="false">IF((V701)&gt;(W702),"var exceeded"," ")</f>
        <v> </v>
      </c>
    </row>
    <row r="713" customFormat="false" ht="12.75" hidden="false" customHeight="false" outlineLevel="0" collapsed="false">
      <c r="Y713" s="0" t="str">
        <f aca="false">IF((V702)&gt;(W703),"var exceeded"," ")</f>
        <v> </v>
      </c>
    </row>
    <row r="714" customFormat="false" ht="12.75" hidden="false" customHeight="false" outlineLevel="0" collapsed="false">
      <c r="Y714" s="0" t="str">
        <f aca="false">IF((V703)&gt;(W704),"var exceeded"," ")</f>
        <v> </v>
      </c>
    </row>
    <row r="715" customFormat="false" ht="12.75" hidden="false" customHeight="false" outlineLevel="0" collapsed="false">
      <c r="Y715" s="0" t="str">
        <f aca="false">IF((V704)&gt;(W705),"var exceeded"," ")</f>
        <v> </v>
      </c>
    </row>
    <row r="716" customFormat="false" ht="12.75" hidden="false" customHeight="false" outlineLevel="0" collapsed="false">
      <c r="Y716" s="0" t="str">
        <f aca="false">IF((V705)&gt;(W706),"var exceeded"," ")</f>
        <v> </v>
      </c>
    </row>
    <row r="717" customFormat="false" ht="12.75" hidden="false" customHeight="false" outlineLevel="0" collapsed="false">
      <c r="Y717" s="0" t="str">
        <f aca="false">IF((V706)&gt;(W707),"var exceeded"," ")</f>
        <v> </v>
      </c>
    </row>
    <row r="718" customFormat="false" ht="12.75" hidden="false" customHeight="false" outlineLevel="0" collapsed="false">
      <c r="Y718" s="0" t="str">
        <f aca="false">IF((V707)&gt;(W708),"var exceeded"," ")</f>
        <v> </v>
      </c>
    </row>
    <row r="719" customFormat="false" ht="12.75" hidden="false" customHeight="false" outlineLevel="0" collapsed="false">
      <c r="Y719" s="0" t="str">
        <f aca="false">IF((V708)&gt;(W709),"var exceeded"," ")</f>
        <v> </v>
      </c>
    </row>
    <row r="720" customFormat="false" ht="12.75" hidden="false" customHeight="false" outlineLevel="0" collapsed="false">
      <c r="Y720" s="0" t="str">
        <f aca="false">IF((V709)&gt;(W710),"var exceeded"," ")</f>
        <v> </v>
      </c>
    </row>
    <row r="721" customFormat="false" ht="12.75" hidden="false" customHeight="false" outlineLevel="0" collapsed="false">
      <c r="Y721" s="0" t="str">
        <f aca="false">IF((V710)&gt;(W711),"var exceeded"," ")</f>
        <v> </v>
      </c>
    </row>
    <row r="722" customFormat="false" ht="12.75" hidden="false" customHeight="false" outlineLevel="0" collapsed="false">
      <c r="Y722" s="0" t="str">
        <f aca="false">IF((V711)&gt;(W712),"var exceeded"," ")</f>
        <v> </v>
      </c>
    </row>
    <row r="723" customFormat="false" ht="12.75" hidden="false" customHeight="false" outlineLevel="0" collapsed="false">
      <c r="Y723" s="0" t="str">
        <f aca="false">IF((V712)&gt;(W713),"var exceeded"," ")</f>
        <v> </v>
      </c>
    </row>
    <row r="724" customFormat="false" ht="12.75" hidden="false" customHeight="false" outlineLevel="0" collapsed="false">
      <c r="Y724" s="0" t="str">
        <f aca="false">IF((V713)&gt;(W714),"var exceeded"," ")</f>
        <v> </v>
      </c>
    </row>
    <row r="725" customFormat="false" ht="12.75" hidden="false" customHeight="false" outlineLevel="0" collapsed="false">
      <c r="Y725" s="0" t="str">
        <f aca="false">IF((V714)&gt;(W715),"var exceeded"," ")</f>
        <v> </v>
      </c>
    </row>
    <row r="726" customFormat="false" ht="12.75" hidden="false" customHeight="false" outlineLevel="0" collapsed="false">
      <c r="Y726" s="0" t="str">
        <f aca="false">IF((V715)&gt;(W716),"var exceeded"," ")</f>
        <v> </v>
      </c>
    </row>
    <row r="727" customFormat="false" ht="12.75" hidden="false" customHeight="false" outlineLevel="0" collapsed="false">
      <c r="Y727" s="0" t="str">
        <f aca="false">IF((V716)&gt;(W717),"var exceeded"," ")</f>
        <v> </v>
      </c>
    </row>
    <row r="728" customFormat="false" ht="12.75" hidden="false" customHeight="false" outlineLevel="0" collapsed="false">
      <c r="Y728" s="0" t="str">
        <f aca="false">IF((V717)&gt;(W718),"var exceeded"," ")</f>
        <v> </v>
      </c>
    </row>
    <row r="729" customFormat="false" ht="12.75" hidden="false" customHeight="false" outlineLevel="0" collapsed="false">
      <c r="Y729" s="0" t="str">
        <f aca="false">IF((V718)&gt;(W719),"var exceeded"," ")</f>
        <v> </v>
      </c>
    </row>
    <row r="730" customFormat="false" ht="12.75" hidden="false" customHeight="false" outlineLevel="0" collapsed="false">
      <c r="Y730" s="0" t="str">
        <f aca="false">IF((V719)&gt;(W720),"var exceeded"," ")</f>
        <v> </v>
      </c>
    </row>
    <row r="731" customFormat="false" ht="12.75" hidden="false" customHeight="false" outlineLevel="0" collapsed="false">
      <c r="Y731" s="0" t="str">
        <f aca="false">IF((V720)&gt;(W721),"var exceeded"," ")</f>
        <v> </v>
      </c>
    </row>
    <row r="732" customFormat="false" ht="12.75" hidden="false" customHeight="false" outlineLevel="0" collapsed="false">
      <c r="Y732" s="0" t="str">
        <f aca="false">IF((V721)&gt;(W722),"var exceeded"," ")</f>
        <v> </v>
      </c>
    </row>
    <row r="733" customFormat="false" ht="12.75" hidden="false" customHeight="false" outlineLevel="0" collapsed="false">
      <c r="Y733" s="0" t="str">
        <f aca="false">IF((V722)&gt;(W723),"var exceeded"," ")</f>
        <v> </v>
      </c>
    </row>
    <row r="734" customFormat="false" ht="12.75" hidden="false" customHeight="false" outlineLevel="0" collapsed="false">
      <c r="Y734" s="0" t="str">
        <f aca="false">IF((V723)&gt;(W724),"var exceeded"," ")</f>
        <v> </v>
      </c>
    </row>
    <row r="735" customFormat="false" ht="12.75" hidden="false" customHeight="false" outlineLevel="0" collapsed="false">
      <c r="Y735" s="0" t="str">
        <f aca="false">IF((V724)&gt;(W725),"var exceeded"," ")</f>
        <v> </v>
      </c>
    </row>
    <row r="736" customFormat="false" ht="12.75" hidden="false" customHeight="false" outlineLevel="0" collapsed="false">
      <c r="Y736" s="0" t="str">
        <f aca="false">IF((V725)&gt;(W726),"var exceeded"," ")</f>
        <v> </v>
      </c>
    </row>
    <row r="737" customFormat="false" ht="12.75" hidden="false" customHeight="false" outlineLevel="0" collapsed="false">
      <c r="Y737" s="0" t="str">
        <f aca="false">IF((V726)&gt;(W727),"var exceeded"," ")</f>
        <v> </v>
      </c>
    </row>
    <row r="738" customFormat="false" ht="12.75" hidden="false" customHeight="false" outlineLevel="0" collapsed="false">
      <c r="Y738" s="0" t="str">
        <f aca="false">IF((V727)&gt;(W728),"var exceeded"," ")</f>
        <v> </v>
      </c>
    </row>
    <row r="739" customFormat="false" ht="12.75" hidden="false" customHeight="false" outlineLevel="0" collapsed="false">
      <c r="Y739" s="0" t="str">
        <f aca="false">IF((V728)&gt;(W729),"var exceeded"," ")</f>
        <v> </v>
      </c>
    </row>
    <row r="740" customFormat="false" ht="12.75" hidden="false" customHeight="false" outlineLevel="0" collapsed="false">
      <c r="Y740" s="0" t="str">
        <f aca="false">IF((V729)&gt;(W730),"var exceeded"," ")</f>
        <v> </v>
      </c>
    </row>
    <row r="741" customFormat="false" ht="12.75" hidden="false" customHeight="false" outlineLevel="0" collapsed="false">
      <c r="Y741" s="0" t="str">
        <f aca="false">IF((V730)&gt;(W731),"var exceeded"," ")</f>
        <v> </v>
      </c>
    </row>
    <row r="742" customFormat="false" ht="12.75" hidden="false" customHeight="false" outlineLevel="0" collapsed="false">
      <c r="Y742" s="0" t="str">
        <f aca="false">IF((V731)&gt;(W732),"var exceeded"," ")</f>
        <v> </v>
      </c>
    </row>
    <row r="743" customFormat="false" ht="12.75" hidden="false" customHeight="false" outlineLevel="0" collapsed="false">
      <c r="Y743" s="0" t="str">
        <f aca="false">IF((V732)&gt;(W733),"var exceeded"," ")</f>
        <v> </v>
      </c>
    </row>
    <row r="744" customFormat="false" ht="12.75" hidden="false" customHeight="false" outlineLevel="0" collapsed="false">
      <c r="Y744" s="0" t="str">
        <f aca="false">IF((V733)&gt;(W734),"var exceeded"," ")</f>
        <v> </v>
      </c>
    </row>
    <row r="745" customFormat="false" ht="12.75" hidden="false" customHeight="false" outlineLevel="0" collapsed="false">
      <c r="Y745" s="0" t="str">
        <f aca="false">IF((V734)&gt;(W735),"var exceeded"," ")</f>
        <v> </v>
      </c>
    </row>
    <row r="746" customFormat="false" ht="12.75" hidden="false" customHeight="false" outlineLevel="0" collapsed="false">
      <c r="Y746" s="0" t="str">
        <f aca="false">IF((V735)&gt;(W736),"var exceeded"," ")</f>
        <v> </v>
      </c>
    </row>
    <row r="747" customFormat="false" ht="12.75" hidden="false" customHeight="false" outlineLevel="0" collapsed="false">
      <c r="Y747" s="0" t="str">
        <f aca="false">IF((V736)&gt;(W737),"var exceeded"," ")</f>
        <v> </v>
      </c>
    </row>
    <row r="748" customFormat="false" ht="12.75" hidden="false" customHeight="false" outlineLevel="0" collapsed="false">
      <c r="Y748" s="0" t="str">
        <f aca="false">IF((V737)&gt;(W738),"var exceeded"," ")</f>
        <v> </v>
      </c>
    </row>
    <row r="749" customFormat="false" ht="12.75" hidden="false" customHeight="false" outlineLevel="0" collapsed="false">
      <c r="Y749" s="0" t="str">
        <f aca="false">IF((V738)&gt;(W739),"var exceeded"," ")</f>
        <v> </v>
      </c>
    </row>
    <row r="750" customFormat="false" ht="12.75" hidden="false" customHeight="false" outlineLevel="0" collapsed="false">
      <c r="Y750" s="0" t="str">
        <f aca="false">IF((V739)&gt;(W740),"var exceeded"," ")</f>
        <v> </v>
      </c>
    </row>
    <row r="751" customFormat="false" ht="12.75" hidden="false" customHeight="false" outlineLevel="0" collapsed="false">
      <c r="Y751" s="0" t="str">
        <f aca="false">IF((V740)&gt;(W741),"var exceeded"," ")</f>
        <v> </v>
      </c>
    </row>
    <row r="752" customFormat="false" ht="12.75" hidden="false" customHeight="false" outlineLevel="0" collapsed="false">
      <c r="Y752" s="0" t="str">
        <f aca="false">IF((V741)&gt;(W742),"var exceeded"," ")</f>
        <v> </v>
      </c>
    </row>
    <row r="753" customFormat="false" ht="12.75" hidden="false" customHeight="false" outlineLevel="0" collapsed="false">
      <c r="Y753" s="0" t="str">
        <f aca="false">IF((V742)&gt;(W743),"var exceeded"," ")</f>
        <v> </v>
      </c>
    </row>
    <row r="754" customFormat="false" ht="12.75" hidden="false" customHeight="false" outlineLevel="0" collapsed="false">
      <c r="Y754" s="0" t="str">
        <f aca="false">IF((V743)&gt;(W744),"var exceeded"," ")</f>
        <v> </v>
      </c>
    </row>
    <row r="755" customFormat="false" ht="12.75" hidden="false" customHeight="false" outlineLevel="0" collapsed="false">
      <c r="Y755" s="0" t="str">
        <f aca="false">IF((V744)&gt;(W745),"var exceeded"," ")</f>
        <v> </v>
      </c>
    </row>
    <row r="756" customFormat="false" ht="12.75" hidden="false" customHeight="false" outlineLevel="0" collapsed="false">
      <c r="Y756" s="0" t="str">
        <f aca="false">IF((V745)&gt;(W746),"var exceeded"," ")</f>
        <v> </v>
      </c>
    </row>
    <row r="757" customFormat="false" ht="12.75" hidden="false" customHeight="false" outlineLevel="0" collapsed="false">
      <c r="Y757" s="0" t="str">
        <f aca="false">IF((V746)&gt;(W747),"var exceeded"," ")</f>
        <v> </v>
      </c>
    </row>
    <row r="758" customFormat="false" ht="12.75" hidden="false" customHeight="false" outlineLevel="0" collapsed="false">
      <c r="Y758" s="0" t="str">
        <f aca="false">IF((V747)&gt;(W748),"var exceeded"," ")</f>
        <v> </v>
      </c>
    </row>
    <row r="759" customFormat="false" ht="12.75" hidden="false" customHeight="false" outlineLevel="0" collapsed="false">
      <c r="Y759" s="0" t="str">
        <f aca="false">IF((V748)&gt;(W749),"var exceeded"," ")</f>
        <v> </v>
      </c>
    </row>
    <row r="760" customFormat="false" ht="12.75" hidden="false" customHeight="false" outlineLevel="0" collapsed="false">
      <c r="Y760" s="0" t="str">
        <f aca="false">IF((V749)&gt;(W750),"var exceeded"," ")</f>
        <v> </v>
      </c>
    </row>
    <row r="761" customFormat="false" ht="12.75" hidden="false" customHeight="false" outlineLevel="0" collapsed="false">
      <c r="Y761" s="0" t="str">
        <f aca="false">IF((V750)&gt;(W751),"var exceeded"," ")</f>
        <v> </v>
      </c>
    </row>
    <row r="762" customFormat="false" ht="12.75" hidden="false" customHeight="false" outlineLevel="0" collapsed="false">
      <c r="Y762" s="0" t="str">
        <f aca="false">IF((V751)&gt;(W752),"var exceeded"," ")</f>
        <v> </v>
      </c>
    </row>
    <row r="763" customFormat="false" ht="12.75" hidden="false" customHeight="false" outlineLevel="0" collapsed="false">
      <c r="Y763" s="0" t="str">
        <f aca="false">IF((V752)&gt;(W753),"var exceeded"," ")</f>
        <v> </v>
      </c>
    </row>
    <row r="764" customFormat="false" ht="12.75" hidden="false" customHeight="false" outlineLevel="0" collapsed="false">
      <c r="Y764" s="0" t="str">
        <f aca="false">IF((V753)&gt;(W754),"var exceeded"," ")</f>
        <v> </v>
      </c>
    </row>
    <row r="765" customFormat="false" ht="12.75" hidden="false" customHeight="false" outlineLevel="0" collapsed="false">
      <c r="Y765" s="0" t="str">
        <f aca="false">IF((V754)&gt;(W755),"var exceeded"," ")</f>
        <v> </v>
      </c>
    </row>
    <row r="766" customFormat="false" ht="12.75" hidden="false" customHeight="false" outlineLevel="0" collapsed="false">
      <c r="Y766" s="0" t="str">
        <f aca="false">IF((V755)&gt;(W756),"var exceeded"," ")</f>
        <v> </v>
      </c>
    </row>
    <row r="767" customFormat="false" ht="12.75" hidden="false" customHeight="false" outlineLevel="0" collapsed="false">
      <c r="Y767" s="0" t="str">
        <f aca="false">IF((V756)&gt;(W757),"var exceeded"," ")</f>
        <v> </v>
      </c>
    </row>
    <row r="768" customFormat="false" ht="12.75" hidden="false" customHeight="false" outlineLevel="0" collapsed="false">
      <c r="Y768" s="0" t="str">
        <f aca="false">IF((V757)&gt;(W758),"var exceeded"," ")</f>
        <v> </v>
      </c>
    </row>
    <row r="769" customFormat="false" ht="12.75" hidden="false" customHeight="false" outlineLevel="0" collapsed="false">
      <c r="Y769" s="0" t="str">
        <f aca="false">IF((V758)&gt;(W759),"var exceeded"," ")</f>
        <v> </v>
      </c>
    </row>
    <row r="770" customFormat="false" ht="12.75" hidden="false" customHeight="false" outlineLevel="0" collapsed="false">
      <c r="Y770" s="0" t="str">
        <f aca="false">IF((V759)&gt;(W760),"var exceeded"," ")</f>
        <v> </v>
      </c>
    </row>
    <row r="771" customFormat="false" ht="12.75" hidden="false" customHeight="false" outlineLevel="0" collapsed="false">
      <c r="Y771" s="0" t="str">
        <f aca="false">IF((V760)&gt;(W761),"var exceeded"," ")</f>
        <v> </v>
      </c>
    </row>
    <row r="772" customFormat="false" ht="12.75" hidden="false" customHeight="false" outlineLevel="0" collapsed="false">
      <c r="Y772" s="0" t="str">
        <f aca="false">IF((V761)&gt;(W762),"var exceeded"," ")</f>
        <v> </v>
      </c>
    </row>
    <row r="773" customFormat="false" ht="12.75" hidden="false" customHeight="false" outlineLevel="0" collapsed="false">
      <c r="Y773" s="0" t="str">
        <f aca="false">IF((V762)&gt;(W763),"var exceeded"," ")</f>
        <v> </v>
      </c>
    </row>
  </sheetData>
  <mergeCells count="6">
    <mergeCell ref="A1:C1"/>
    <mergeCell ref="E1:F1"/>
    <mergeCell ref="A3:C3"/>
    <mergeCell ref="A7:C7"/>
    <mergeCell ref="A19:E19"/>
    <mergeCell ref="T19:W19"/>
  </mergeCells>
  <conditionalFormatting sqref="C351:C352">
    <cfRule type="cellIs" priority="2" operator="lessThan" aboveAverage="0" equalAverage="0" bottom="0" percent="0" rank="0" text="" dxfId="0">
      <formula>-33750</formula>
    </cfRule>
  </conditionalFormatting>
  <conditionalFormatting sqref="B351:B352">
    <cfRule type="cellIs" priority="3" operator="lessThan" aboveAverage="0" equalAverage="0" bottom="0" percent="0" rank="0" text="" dxfId="1">
      <formula>-50000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2001-12-13T20:08:41Z</dcterms:created>
  <dc:creator>swhite</dc:creator>
  <dc:description/>
  <dc:language>en-US</dc:language>
  <cp:lastModifiedBy>fhayden</cp:lastModifiedBy>
  <dcterms:modified xsi:type="dcterms:W3CDTF">2001-12-14T19:52:48Z</dcterms:modified>
  <cp:revision>0</cp:revision>
  <dc:subject/>
  <dc:title/>
</cp:coreProperties>
</file>