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CO_Z6_TETC_M3" sheetId="1" state="visible" r:id="rId3"/>
    <sheet name="CGAS_CGLF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deal does not show up in Sitara.  Gave to Kemat to enter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</xdr:colOff>
                <xdr:row>3</xdr:row>
                <xdr:rowOff>4</xdr:rowOff>
              </xdr:from>
              <xdr:to>
                <xdr:col>22</xdr:col>
                <xdr:colOff>27</xdr:colOff>
                <xdr:row>11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5</xdr:rowOff>
              </xdr:from>
              <xdr:to>
                <xdr:col>10</xdr:col>
                <xdr:colOff>11</xdr:colOff>
                <xdr:row>35</xdr:row>
                <xdr:rowOff>9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5</xdr:rowOff>
              </xdr:from>
              <xdr:to>
                <xdr:col>11</xdr:col>
                <xdr:colOff>11</xdr:colOff>
                <xdr:row>35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<sst xmlns="http://schemas.openxmlformats.org/spreadsheetml/2006/main" count="71" uniqueCount="42">
  <si>
    <t xml:space="preserve">All volumes are monthly</t>
  </si>
  <si>
    <t xml:space="preserve">Tetco M3</t>
  </si>
  <si>
    <t xml:space="preserve">Trco Z6 Non  NY-WGL</t>
  </si>
  <si>
    <t xml:space="preserve">Month</t>
  </si>
  <si>
    <t xml:space="preserve">Deal</t>
  </si>
  <si>
    <t xml:space="preserve">Volume</t>
  </si>
  <si>
    <t xml:space="preserve">Price</t>
  </si>
  <si>
    <t xml:space="preserve">NX1 + .59</t>
  </si>
  <si>
    <t xml:space="preserve">NX1 +.68</t>
  </si>
  <si>
    <t xml:space="preserve">NX1 +.835</t>
  </si>
  <si>
    <t xml:space="preserve">N/A</t>
  </si>
  <si>
    <t xml:space="preserve">NX1 +.28</t>
  </si>
  <si>
    <t xml:space="preserve">NX1 +.455</t>
  </si>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</sst>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6.28"/>
    <col collapsed="false" customWidth="true" hidden="false" outlineLevel="0" max="10" min="10" style="0" width="6.7"/>
    <col collapsed="false" customWidth="true" hidden="false" outlineLevel="0" max="11" min="11" style="0" width="10.13"/>
    <col collapsed="false" customWidth="true" hidden="false" outlineLevel="0" max="14" min="14" style="0" width="6.85"/>
    <col collapsed="false" customWidth="true" hidden="false" outlineLevel="0" max="15" min="15" style="0" width="10.13"/>
    <col collapsed="false" customWidth="true" hidden="false" outlineLevel="0" max="18" min="18" style="0" width="2.84"/>
    <col collapsed="false" customWidth="true" hidden="false" outlineLevel="0" max="19" min="19" style="0" width="10.13"/>
    <col collapsed="false" customWidth="true" hidden="false" outlineLevel="0" max="21" min="21" style="0" width="10.99"/>
    <col collapsed="false" customWidth="true" hidden="false" outlineLevel="0" max="22" min="22" style="0" width="2.84"/>
  </cols>
  <sheetData>
    <row r="1" customFormat="false" ht="15.75" hidden="false" customHeight="false" outlineLevel="0" collapsed="false">
      <c r="B1" s="1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C3" s="2" t="s">
        <v>1</v>
      </c>
      <c r="D3" s="3"/>
      <c r="E3" s="3"/>
      <c r="G3" s="2" t="s">
        <v>1</v>
      </c>
      <c r="H3" s="3"/>
      <c r="I3" s="3"/>
      <c r="K3" s="2" t="s">
        <v>2</v>
      </c>
      <c r="L3" s="3"/>
      <c r="M3" s="3"/>
      <c r="O3" s="2" t="s">
        <v>2</v>
      </c>
      <c r="P3" s="3"/>
      <c r="Q3" s="3"/>
      <c r="S3" s="4" t="s">
        <v>2</v>
      </c>
      <c r="T3" s="5"/>
      <c r="U3" s="5"/>
    </row>
    <row r="4" customFormat="false" ht="13.5" hidden="false" customHeight="false" outlineLevel="0" collapsed="false">
      <c r="B4" s="0" t="s">
        <v>3</v>
      </c>
      <c r="C4" s="6" t="s">
        <v>4</v>
      </c>
      <c r="D4" s="7" t="s">
        <v>5</v>
      </c>
      <c r="E4" s="7" t="s">
        <v>6</v>
      </c>
      <c r="G4" s="6" t="s">
        <v>4</v>
      </c>
      <c r="H4" s="7" t="s">
        <v>5</v>
      </c>
      <c r="I4" s="7" t="s">
        <v>6</v>
      </c>
      <c r="K4" s="6" t="s">
        <v>4</v>
      </c>
      <c r="L4" s="7" t="s">
        <v>5</v>
      </c>
      <c r="M4" s="7" t="s">
        <v>6</v>
      </c>
      <c r="O4" s="6" t="s">
        <v>4</v>
      </c>
      <c r="P4" s="7" t="s">
        <v>5</v>
      </c>
      <c r="Q4" s="7" t="s">
        <v>6</v>
      </c>
      <c r="S4" s="8" t="s">
        <v>4</v>
      </c>
      <c r="T4" s="9" t="s">
        <v>5</v>
      </c>
      <c r="U4" s="9" t="s">
        <v>6</v>
      </c>
    </row>
    <row r="5" customFormat="false" ht="12.75" hidden="false" customHeight="false" outlineLevel="0" collapsed="false">
      <c r="B5" s="10" t="n">
        <v>36892</v>
      </c>
      <c r="C5" s="11" t="n">
        <v>377251</v>
      </c>
      <c r="D5" s="11" t="n">
        <v>3650</v>
      </c>
      <c r="E5" s="11" t="s">
        <v>7</v>
      </c>
      <c r="G5" s="11" t="n">
        <v>377250</v>
      </c>
      <c r="H5" s="11" t="n">
        <v>3015</v>
      </c>
      <c r="I5" s="11" t="s">
        <v>8</v>
      </c>
      <c r="K5" s="11" t="n">
        <v>377264</v>
      </c>
      <c r="L5" s="11" t="n">
        <v>14568</v>
      </c>
      <c r="M5" s="11" t="s">
        <v>9</v>
      </c>
      <c r="O5" s="11" t="n">
        <v>377268</v>
      </c>
      <c r="P5" s="11" t="n">
        <v>145</v>
      </c>
      <c r="Q5" s="11" t="s">
        <v>7</v>
      </c>
      <c r="S5" s="12" t="s">
        <v>10</v>
      </c>
      <c r="T5" s="12" t="n">
        <v>0</v>
      </c>
      <c r="U5" s="12" t="n">
        <v>0</v>
      </c>
    </row>
    <row r="6" customFormat="false" ht="12.75" hidden="false" customHeight="false" outlineLevel="0" collapsed="false">
      <c r="B6" s="10" t="n">
        <v>36923</v>
      </c>
      <c r="C6" s="11" t="n">
        <v>377251</v>
      </c>
      <c r="D6" s="11" t="n">
        <v>2900</v>
      </c>
      <c r="E6" s="11" t="s">
        <v>7</v>
      </c>
      <c r="G6" s="11" t="n">
        <f aca="false">+G5</f>
        <v>377250</v>
      </c>
      <c r="H6" s="11" t="n">
        <v>2395</v>
      </c>
      <c r="I6" s="11" t="s">
        <v>8</v>
      </c>
      <c r="K6" s="11" t="n">
        <f aca="false">+K5</f>
        <v>377264</v>
      </c>
      <c r="L6" s="11" t="n">
        <v>14423</v>
      </c>
      <c r="M6" s="11" t="s">
        <v>9</v>
      </c>
      <c r="O6" s="11" t="n">
        <f aca="false">+O5</f>
        <v>377268</v>
      </c>
      <c r="P6" s="11" t="n">
        <v>144</v>
      </c>
      <c r="Q6" s="11" t="s">
        <v>7</v>
      </c>
      <c r="S6" s="12" t="str">
        <f aca="false">+S5</f>
        <v>N/A</v>
      </c>
      <c r="T6" s="12" t="n">
        <v>0</v>
      </c>
      <c r="U6" s="12" t="n">
        <v>0</v>
      </c>
    </row>
    <row r="7" customFormat="false" ht="12.75" hidden="false" customHeight="false" outlineLevel="0" collapsed="false">
      <c r="B7" s="10" t="n">
        <v>36951</v>
      </c>
      <c r="C7" s="11" t="n">
        <v>377251</v>
      </c>
      <c r="D7" s="11" t="n">
        <v>2563</v>
      </c>
      <c r="E7" s="11" t="s">
        <v>7</v>
      </c>
      <c r="G7" s="11" t="n">
        <f aca="false">+G6</f>
        <v>377250</v>
      </c>
      <c r="H7" s="11" t="n">
        <v>2117</v>
      </c>
      <c r="I7" s="11" t="s">
        <v>8</v>
      </c>
      <c r="K7" s="11"/>
      <c r="L7" s="11"/>
      <c r="M7" s="11"/>
      <c r="O7" s="11" t="n">
        <f aca="false">+O6</f>
        <v>377268</v>
      </c>
      <c r="P7" s="11" t="n">
        <v>142</v>
      </c>
      <c r="Q7" s="11" t="s">
        <v>7</v>
      </c>
      <c r="S7" s="12" t="str">
        <f aca="false">+S6</f>
        <v>N/A</v>
      </c>
      <c r="T7" s="12" t="n">
        <v>4407</v>
      </c>
      <c r="U7" s="12" t="s">
        <v>9</v>
      </c>
    </row>
    <row r="8" customFormat="false" ht="12.75" hidden="false" customHeight="false" outlineLevel="0" collapsed="false">
      <c r="B8" s="10" t="n">
        <v>36982</v>
      </c>
      <c r="C8" s="11" t="n">
        <v>377251</v>
      </c>
      <c r="D8" s="11" t="n">
        <v>1318</v>
      </c>
      <c r="E8" s="11" t="s">
        <v>7</v>
      </c>
      <c r="G8" s="11" t="n">
        <f aca="false">+G7</f>
        <v>377250</v>
      </c>
      <c r="H8" s="11" t="n">
        <v>1089</v>
      </c>
      <c r="I8" s="11" t="s">
        <v>11</v>
      </c>
      <c r="K8" s="11"/>
      <c r="L8" s="11"/>
      <c r="M8" s="11"/>
      <c r="O8" s="11" t="n">
        <f aca="false">+O7</f>
        <v>377268</v>
      </c>
      <c r="P8" s="11" t="n">
        <v>141</v>
      </c>
      <c r="Q8" s="11" t="s">
        <v>7</v>
      </c>
      <c r="S8" s="12" t="str">
        <f aca="false">+S7</f>
        <v>N/A</v>
      </c>
      <c r="T8" s="12" t="n">
        <v>689</v>
      </c>
      <c r="U8" s="12" t="s">
        <v>12</v>
      </c>
    </row>
    <row r="9" customFormat="false" ht="12.75" hidden="false" customHeight="false" outlineLevel="0" collapsed="false">
      <c r="B9" s="10" t="n">
        <v>37012</v>
      </c>
      <c r="C9" s="11" t="n">
        <v>377251</v>
      </c>
      <c r="D9" s="11" t="n">
        <v>686</v>
      </c>
      <c r="E9" s="11" t="s">
        <v>7</v>
      </c>
      <c r="G9" s="11"/>
      <c r="H9" s="11"/>
      <c r="I9" s="11"/>
      <c r="K9" s="11"/>
      <c r="L9" s="11"/>
      <c r="M9" s="11"/>
      <c r="O9" s="11" t="n">
        <f aca="false">+O8</f>
        <v>377268</v>
      </c>
      <c r="P9" s="11" t="n">
        <v>139</v>
      </c>
      <c r="Q9" s="11" t="s">
        <v>7</v>
      </c>
      <c r="S9" s="12"/>
      <c r="T9" s="12"/>
      <c r="U9" s="12"/>
    </row>
    <row r="10" customFormat="false" ht="12.75" hidden="false" customHeight="false" outlineLevel="0" collapsed="false">
      <c r="B10" s="10" t="n">
        <v>37043</v>
      </c>
      <c r="C10" s="11"/>
      <c r="D10" s="11"/>
      <c r="E10" s="11"/>
      <c r="G10" s="11"/>
      <c r="H10" s="11"/>
      <c r="I10" s="11"/>
      <c r="K10" s="11"/>
      <c r="L10" s="11"/>
      <c r="M10" s="11"/>
      <c r="O10" s="11" t="n">
        <f aca="false">+O9</f>
        <v>377268</v>
      </c>
      <c r="P10" s="11" t="n">
        <v>138</v>
      </c>
      <c r="Q10" s="11" t="s">
        <v>7</v>
      </c>
      <c r="S10" s="12"/>
      <c r="T10" s="12"/>
      <c r="U10" s="12"/>
    </row>
    <row r="11" customFormat="false" ht="12.75" hidden="false" customHeight="false" outlineLevel="0" collapsed="false">
      <c r="B11" s="10" t="n">
        <v>37073</v>
      </c>
      <c r="C11" s="11"/>
      <c r="D11" s="11"/>
      <c r="E11" s="11"/>
      <c r="G11" s="11"/>
      <c r="H11" s="11"/>
      <c r="I11" s="11"/>
      <c r="K11" s="11"/>
      <c r="L11" s="11"/>
      <c r="M11" s="11"/>
      <c r="O11" s="11"/>
      <c r="P11" s="11"/>
      <c r="Q11" s="11"/>
      <c r="S11" s="12"/>
      <c r="T11" s="12"/>
      <c r="U11" s="12"/>
    </row>
    <row r="12" customFormat="false" ht="12.75" hidden="false" customHeight="false" outlineLevel="0" collapsed="false">
      <c r="B12" s="10" t="n">
        <v>37104</v>
      </c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2"/>
      <c r="T12" s="12"/>
      <c r="U12" s="12"/>
    </row>
    <row r="13" customFormat="false" ht="12.75" hidden="false" customHeight="false" outlineLevel="0" collapsed="false">
      <c r="B13" s="10" t="n">
        <v>37135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2"/>
      <c r="T13" s="12"/>
      <c r="U13" s="12"/>
    </row>
    <row r="14" customFormat="false" ht="12.75" hidden="false" customHeight="false" outlineLevel="0" collapsed="false">
      <c r="B14" s="10" t="n">
        <v>37165</v>
      </c>
      <c r="C14" s="11"/>
      <c r="D14" s="11"/>
      <c r="E14" s="11"/>
      <c r="G14" s="11"/>
      <c r="H14" s="11"/>
      <c r="I14" s="11"/>
      <c r="K14" s="11"/>
      <c r="L14" s="11"/>
      <c r="M14" s="11"/>
      <c r="O14" s="11"/>
      <c r="P14" s="11"/>
      <c r="Q14" s="11"/>
      <c r="S14" s="12"/>
      <c r="T14" s="12"/>
      <c r="U14" s="12"/>
    </row>
    <row r="15" customFormat="false" ht="12.75" hidden="false" customHeight="false" outlineLevel="0" collapsed="false">
      <c r="B15" s="10" t="n">
        <v>37196</v>
      </c>
      <c r="C15" s="11"/>
      <c r="D15" s="11"/>
      <c r="E15" s="11"/>
      <c r="G15" s="11"/>
      <c r="H15" s="11"/>
      <c r="I15" s="11"/>
      <c r="K15" s="11"/>
      <c r="L15" s="11"/>
      <c r="M15" s="11"/>
      <c r="O15" s="11"/>
      <c r="P15" s="11"/>
      <c r="Q15" s="11"/>
      <c r="S15" s="12"/>
      <c r="T15" s="12"/>
      <c r="U15" s="12"/>
    </row>
    <row r="16" customFormat="false" ht="12.75" hidden="false" customHeight="false" outlineLevel="0" collapsed="false">
      <c r="B16" s="10" t="n">
        <v>37226</v>
      </c>
      <c r="C16" s="11"/>
      <c r="D16" s="11"/>
      <c r="E16" s="11"/>
      <c r="G16" s="11"/>
      <c r="H16" s="11"/>
      <c r="I16" s="11"/>
      <c r="K16" s="11"/>
      <c r="L16" s="11"/>
      <c r="M16" s="11"/>
      <c r="O16" s="11"/>
      <c r="P16" s="11"/>
      <c r="Q16" s="11"/>
      <c r="S16" s="12"/>
      <c r="T16" s="12"/>
      <c r="U16" s="12"/>
    </row>
    <row r="17" customFormat="false" ht="12.75" hidden="false" customHeight="false" outlineLevel="0" collapsed="false">
      <c r="B17" s="10" t="n">
        <v>37257</v>
      </c>
      <c r="C17" s="11"/>
      <c r="D17" s="11"/>
      <c r="E17" s="11"/>
      <c r="G17" s="11"/>
      <c r="H17" s="11"/>
      <c r="I17" s="11"/>
      <c r="K17" s="11"/>
      <c r="L17" s="11"/>
      <c r="M17" s="11"/>
      <c r="O17" s="11"/>
      <c r="P17" s="11"/>
      <c r="Q17" s="11"/>
      <c r="S17" s="12"/>
      <c r="T17" s="12"/>
      <c r="U17" s="12"/>
    </row>
    <row r="18" customFormat="false" ht="12.75" hidden="false" customHeight="false" outlineLevel="0" collapsed="false">
      <c r="B18" s="10" t="n">
        <v>37288</v>
      </c>
      <c r="C18" s="11"/>
      <c r="D18" s="11"/>
      <c r="E18" s="11"/>
      <c r="G18" s="11"/>
      <c r="H18" s="11"/>
      <c r="I18" s="11"/>
      <c r="K18" s="11"/>
      <c r="L18" s="11"/>
      <c r="M18" s="11"/>
      <c r="O18" s="11"/>
      <c r="P18" s="11"/>
      <c r="Q18" s="11"/>
      <c r="S18" s="12"/>
      <c r="T18" s="12"/>
      <c r="U18" s="12"/>
    </row>
    <row r="19" customFormat="false" ht="12.75" hidden="false" customHeight="false" outlineLevel="0" collapsed="false">
      <c r="B19" s="10" t="n">
        <v>37316</v>
      </c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13</v>
      </c>
    </row>
    <row r="6" customFormat="false" ht="12.75" hidden="false" customHeight="false" outlineLevel="0" collapsed="false">
      <c r="D6" s="0" t="s">
        <v>14</v>
      </c>
      <c r="E6" s="0" t="s">
        <v>15</v>
      </c>
      <c r="F6" s="0" t="s">
        <v>16</v>
      </c>
      <c r="G6" s="0" t="s">
        <v>17</v>
      </c>
      <c r="H6" s="0" t="s">
        <v>18</v>
      </c>
    </row>
    <row r="7" customFormat="false" ht="12.75" hidden="false" customHeight="false" outlineLevel="0" collapsed="false">
      <c r="B7" s="0" t="s">
        <v>19</v>
      </c>
      <c r="D7" s="0" t="n">
        <v>175</v>
      </c>
      <c r="E7" s="0" t="n">
        <v>84</v>
      </c>
      <c r="F7" s="0" t="n">
        <v>33</v>
      </c>
    </row>
    <row r="8" customFormat="false" ht="12.75" hidden="false" customHeight="false" outlineLevel="0" collapsed="false">
      <c r="B8" s="0" t="s">
        <v>20</v>
      </c>
      <c r="D8" s="0" t="n">
        <v>3240</v>
      </c>
      <c r="E8" s="0" t="n">
        <v>3197</v>
      </c>
      <c r="F8" s="0" t="n">
        <v>2339</v>
      </c>
    </row>
    <row r="9" customFormat="false" ht="12.75" hidden="false" customHeight="false" outlineLevel="0" collapsed="false">
      <c r="B9" s="0" t="s">
        <v>21</v>
      </c>
      <c r="D9" s="0" t="n">
        <v>1736</v>
      </c>
      <c r="E9" s="0" t="n">
        <v>797</v>
      </c>
      <c r="F9" s="0" t="n">
        <v>292</v>
      </c>
    </row>
    <row r="10" customFormat="false" ht="12.75" hidden="false" customHeight="false" outlineLevel="0" collapsed="false">
      <c r="B10" s="0" t="s">
        <v>22</v>
      </c>
      <c r="D10" s="0" t="n">
        <v>762</v>
      </c>
      <c r="E10" s="0" t="n">
        <v>373</v>
      </c>
      <c r="F10" s="0" t="n">
        <v>150</v>
      </c>
    </row>
    <row r="11" customFormat="false" ht="12.75" hidden="false" customHeight="false" outlineLevel="0" collapsed="false">
      <c r="B11" s="0" t="s">
        <v>23</v>
      </c>
      <c r="D11" s="0" t="n">
        <v>3740</v>
      </c>
      <c r="E11" s="0" t="n">
        <v>1818</v>
      </c>
      <c r="F11" s="0" t="n">
        <v>725</v>
      </c>
    </row>
    <row r="12" customFormat="false" ht="12.75" hidden="false" customHeight="false" outlineLevel="0" collapsed="false">
      <c r="B12" s="0" t="s">
        <v>24</v>
      </c>
      <c r="D12" s="0" t="n">
        <v>569</v>
      </c>
      <c r="E12" s="0" t="n">
        <v>282</v>
      </c>
      <c r="F12" s="0" t="n">
        <v>115</v>
      </c>
    </row>
    <row r="13" customFormat="false" ht="12.75" hidden="false" customHeight="false" outlineLevel="0" collapsed="false">
      <c r="B13" s="0" t="s">
        <v>25</v>
      </c>
      <c r="D13" s="0" t="n">
        <v>501</v>
      </c>
      <c r="E13" s="0" t="n">
        <v>260</v>
      </c>
      <c r="F13" s="0" t="n">
        <v>113</v>
      </c>
    </row>
    <row r="14" customFormat="false" ht="12.75" hidden="false" customHeight="false" outlineLevel="0" collapsed="false">
      <c r="B14" s="0" t="s">
        <v>26</v>
      </c>
      <c r="D14" s="0" t="n">
        <v>2948</v>
      </c>
      <c r="E14" s="0" t="n">
        <v>1345</v>
      </c>
      <c r="F14" s="0" t="n">
        <v>488</v>
      </c>
    </row>
    <row r="15" customFormat="false" ht="12.75" hidden="false" customHeight="false" outlineLevel="0" collapsed="false">
      <c r="B15" s="0" t="s">
        <v>27</v>
      </c>
      <c r="D15" s="0" t="n">
        <v>554</v>
      </c>
      <c r="E15" s="0" t="n">
        <v>258</v>
      </c>
      <c r="F15" s="0" t="n">
        <v>97</v>
      </c>
    </row>
    <row r="16" customFormat="false" ht="12.75" hidden="false" customHeight="false" outlineLevel="0" collapsed="false">
      <c r="B16" s="0" t="s">
        <v>28</v>
      </c>
      <c r="D16" s="0" t="n">
        <v>671</v>
      </c>
      <c r="E16" s="0" t="n">
        <v>333</v>
      </c>
      <c r="F16" s="0" t="n">
        <v>136</v>
      </c>
    </row>
    <row r="17" customFormat="false" ht="12.75" hidden="false" customHeight="false" outlineLevel="0" collapsed="false">
      <c r="B17" s="0" t="s">
        <v>29</v>
      </c>
      <c r="D17" s="0" t="n">
        <v>841</v>
      </c>
      <c r="E17" s="0" t="n">
        <v>431</v>
      </c>
      <c r="F17" s="0" t="n">
        <v>184</v>
      </c>
    </row>
    <row r="18" customFormat="false" ht="12.75" hidden="false" customHeight="false" outlineLevel="0" collapsed="false">
      <c r="B18" s="0" t="s">
        <v>30</v>
      </c>
      <c r="D18" s="0" t="n">
        <v>27</v>
      </c>
      <c r="E18" s="0" t="n">
        <v>27</v>
      </c>
      <c r="F18" s="0" t="n">
        <v>19</v>
      </c>
    </row>
    <row r="19" customFormat="false" ht="12.75" hidden="false" customHeight="false" outlineLevel="0" collapsed="false">
      <c r="B19" s="0" t="s">
        <v>31</v>
      </c>
      <c r="D19" s="0" t="n">
        <v>7202</v>
      </c>
      <c r="E19" s="0" t="n">
        <v>6936</v>
      </c>
      <c r="F19" s="0" t="n">
        <v>4912</v>
      </c>
    </row>
    <row r="20" customFormat="false" ht="12.75" hidden="false" customHeight="false" outlineLevel="0" collapsed="false">
      <c r="B20" s="0" t="s">
        <v>32</v>
      </c>
      <c r="D20" s="0" t="n">
        <v>89</v>
      </c>
      <c r="E20" s="0" t="n">
        <v>88</v>
      </c>
      <c r="F20" s="0" t="n">
        <v>64</v>
      </c>
    </row>
    <row r="21" customFormat="false" ht="12.75" hidden="false" customHeight="false" outlineLevel="0" collapsed="false">
      <c r="B21" s="0" t="s">
        <v>33</v>
      </c>
      <c r="D21" s="0" t="n">
        <v>110</v>
      </c>
      <c r="E21" s="0" t="n">
        <v>105</v>
      </c>
      <c r="F21" s="0" t="n">
        <v>74</v>
      </c>
    </row>
    <row r="22" customFormat="false" ht="12.75" hidden="false" customHeight="false" outlineLevel="0" collapsed="false">
      <c r="B22" s="0" t="s">
        <v>34</v>
      </c>
      <c r="D22" s="0" t="n">
        <v>52</v>
      </c>
      <c r="E22" s="0" t="n">
        <v>49</v>
      </c>
      <c r="F22" s="0" t="n">
        <v>38</v>
      </c>
    </row>
    <row r="23" customFormat="false" ht="12.75" hidden="false" customHeight="false" outlineLevel="0" collapsed="false">
      <c r="B23" s="0" t="s">
        <v>35</v>
      </c>
      <c r="D23" s="0" t="n">
        <v>1084</v>
      </c>
      <c r="E23" s="0" t="n">
        <v>877</v>
      </c>
      <c r="F23" s="0" t="n">
        <v>364</v>
      </c>
    </row>
    <row r="24" customFormat="false" ht="13.5" hidden="false" customHeight="false" outlineLevel="0" collapsed="false">
      <c r="C24" s="0" t="s">
        <v>36</v>
      </c>
      <c r="D24" s="13" t="n">
        <f aca="false">SUM(D7:D23)</f>
        <v>24301</v>
      </c>
      <c r="E24" s="13" t="n">
        <f aca="false">SUM(E7:E23)</f>
        <v>17260</v>
      </c>
      <c r="F24" s="1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14" t="s">
        <v>37</v>
      </c>
      <c r="D29" s="0" t="n">
        <v>4064</v>
      </c>
      <c r="E29" s="0" t="n">
        <f aca="false">ROUND(123971/28,0)</f>
        <v>4428</v>
      </c>
      <c r="F29" s="0" t="n">
        <v>0</v>
      </c>
      <c r="G29" s="0" t="n">
        <v>0</v>
      </c>
      <c r="H29" s="0" t="n">
        <v>0</v>
      </c>
    </row>
    <row r="30" customFormat="false" ht="12.75" hidden="false" customHeight="false" outlineLevel="0" collapsed="false">
      <c r="C30" s="14" t="s">
        <v>38</v>
      </c>
      <c r="D30" s="0" t="n">
        <v>0</v>
      </c>
      <c r="E30" s="0" t="n">
        <v>0</v>
      </c>
      <c r="F30" s="0" t="n">
        <f aca="false">ROUND(84164/31,0)</f>
        <v>2715</v>
      </c>
      <c r="G30" s="0" t="n">
        <v>0</v>
      </c>
      <c r="H30" s="0" t="n">
        <v>0</v>
      </c>
    </row>
    <row r="31" customFormat="false" ht="12.75" hidden="false" customHeight="false" outlineLevel="0" collapsed="false">
      <c r="C31" s="14" t="s">
        <v>39</v>
      </c>
      <c r="D31" s="0" t="n">
        <v>0</v>
      </c>
      <c r="E31" s="0" t="n">
        <v>0</v>
      </c>
      <c r="F31" s="0" t="n">
        <v>0</v>
      </c>
      <c r="G31" s="0" t="n">
        <f aca="false">ROUND(92192/30,0)</f>
        <v>3073</v>
      </c>
      <c r="H31" s="0" t="n">
        <v>0</v>
      </c>
    </row>
    <row r="32" customFormat="false" ht="12.75" hidden="false" customHeight="false" outlineLevel="0" collapsed="false">
      <c r="C32" s="14" t="s">
        <v>40</v>
      </c>
      <c r="D32" s="0" t="n">
        <v>2013</v>
      </c>
      <c r="E32" s="0" t="n">
        <f aca="false">ROUND(58318/28,0)</f>
        <v>2083</v>
      </c>
      <c r="F32" s="0" t="n">
        <f aca="false">ROUND(57629/31,0)</f>
        <v>1859</v>
      </c>
      <c r="G32" s="0" t="n">
        <f aca="false">ROUND(74775/30,0)</f>
        <v>2493</v>
      </c>
      <c r="H32" s="0" t="n">
        <f aca="false">ROUND(70576/31,0)</f>
        <v>2277</v>
      </c>
    </row>
    <row r="33" customFormat="false" ht="12.75" hidden="false" customHeight="false" outlineLevel="0" collapsed="false">
      <c r="C33" s="14" t="s">
        <v>41</v>
      </c>
      <c r="D33" s="0" t="n">
        <f aca="false">ROUND(0.9718*41486/31,0)</f>
        <v>1301</v>
      </c>
      <c r="E33" s="0" t="n">
        <f aca="false">ROUND(0.9718*36508/28,0)</f>
        <v>1267</v>
      </c>
      <c r="F33" s="12" t="n">
        <f aca="false">ROUND(0.9718*26671/31,0)</f>
        <v>836</v>
      </c>
      <c r="G33" s="12" t="n">
        <f aca="false">ROUND(0.9718*13166/31,0)</f>
        <v>413</v>
      </c>
      <c r="H33" s="0" t="n">
        <v>0</v>
      </c>
    </row>
    <row r="34" customFormat="false" ht="13.5" hidden="false" customHeight="false" outlineLevel="0" collapsed="false">
      <c r="D34" s="13" t="n">
        <f aca="false">SUM(D29:D33)</f>
        <v>7378</v>
      </c>
      <c r="E34" s="13" t="n">
        <f aca="false">SUM(E29:E33)</f>
        <v>7778</v>
      </c>
      <c r="F34" s="13" t="n">
        <f aca="false">SUM(F29:F33)</f>
        <v>5410</v>
      </c>
      <c r="G34" s="13" t="n">
        <f aca="false">SUM(G29:G33)</f>
        <v>5979</v>
      </c>
      <c r="H34" s="13" t="n">
        <f aca="false">SUM(H29:H33)</f>
        <v>2277</v>
      </c>
    </row>
    <row r="3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2000-12-15T17:03:04Z</dcterms:created>
  <dc:creator>cgerman</dc:creator>
  <dc:description/>
  <dc:language>en-US</dc:language>
  <cp:lastModifiedBy>cgerman</cp:lastModifiedBy>
  <cp:revision>0</cp:revision>
  <dc:subject/>
  <dc:title/>
</cp:coreProperties>
</file>