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5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9.xml" ContentType="application/vnd.openxmlformats-officedocument.spreadsheetml.worksheet+xml"/>
  <Override PartName="/xl/worksheets/sheet5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6.xml" ContentType="application/vnd.openxmlformats-officedocument.spreadsheetml.worksheet+xml"/>
  <Override PartName="/xl/worksheets/sheet40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Sep-2001" sheetId="2" state="visible" r:id="rId4"/>
    <sheet name="Aug-2001" sheetId="3" state="visible" r:id="rId5"/>
    <sheet name="Jul-2001" sheetId="4" state="visible" r:id="rId6"/>
    <sheet name="Jun-2001" sheetId="5" state="visible" r:id="rId7"/>
    <sheet name="May-2001" sheetId="6" state="visible" r:id="rId8"/>
    <sheet name="Apr-2001" sheetId="7" state="visible" r:id="rId9"/>
    <sheet name="Mar-2001" sheetId="8" state="visible" r:id="rId10"/>
    <sheet name="Feb-2001" sheetId="9" state="visible" r:id="rId11"/>
    <sheet name="Jan-2001" sheetId="10" state="visible" r:id="rId12"/>
    <sheet name="Dec-2000" sheetId="11" state="visible" r:id="rId13"/>
    <sheet name="Nov-2000" sheetId="12" state="visible" r:id="rId14"/>
    <sheet name="Oct-2000" sheetId="13" state="visible" r:id="rId15"/>
    <sheet name="Sep-2000" sheetId="14" state="visible" r:id="rId16"/>
    <sheet name="Aug-2000" sheetId="15" state="visible" r:id="rId17"/>
    <sheet name="Jul-2000" sheetId="16" state="visible" r:id="rId18"/>
    <sheet name="Jun-2000" sheetId="17" state="visible" r:id="rId19"/>
    <sheet name="May-2000" sheetId="18" state="visible" r:id="rId20"/>
    <sheet name="APRIL-2000" sheetId="19" state="visible" r:id="rId21"/>
    <sheet name="MARCH-2000" sheetId="20" state="visible" r:id="rId22"/>
    <sheet name="FEBRUARY-2000" sheetId="21" state="visible" r:id="rId23"/>
    <sheet name="January-2000" sheetId="22" state="visible" r:id="rId24"/>
    <sheet name="DECEMBER-1999" sheetId="23" state="visible" r:id="rId25"/>
    <sheet name="NOVERMBER-1999" sheetId="24" state="visible" r:id="rId26"/>
    <sheet name="OCTOBER-1999" sheetId="25" state="visible" r:id="rId27"/>
    <sheet name="SEPTEMBER-1999" sheetId="26" state="visible" r:id="rId28"/>
    <sheet name="AUGUST-1999" sheetId="27" state="visible" r:id="rId29"/>
    <sheet name="JULY-1999" sheetId="28" state="visible" r:id="rId30"/>
    <sheet name="JUN-1999" sheetId="29" state="visible" r:id="rId31"/>
    <sheet name="MAY-1999" sheetId="30" state="visible" r:id="rId32"/>
    <sheet name="APR-1999" sheetId="31" state="visible" r:id="rId33"/>
    <sheet name="MAR-1999" sheetId="32" state="visible" r:id="rId34"/>
    <sheet name="FEB-1999" sheetId="33" state="visible" r:id="rId35"/>
    <sheet name="JAN-1999" sheetId="34" state="visible" r:id="rId36"/>
    <sheet name="DEC-98" sheetId="35" state="visible" r:id="rId37"/>
    <sheet name="NOV-98" sheetId="36" state="visible" r:id="rId38"/>
    <sheet name="OCT-98" sheetId="37" state="visible" r:id="rId39"/>
    <sheet name="SEP-98" sheetId="38" state="visible" r:id="rId40"/>
    <sheet name="AUG-98" sheetId="39" state="visible" r:id="rId41"/>
    <sheet name="JUL-98" sheetId="40" state="visible" r:id="rId42"/>
    <sheet name="JUN-98" sheetId="41" state="visible" r:id="rId43"/>
    <sheet name="MAY-98" sheetId="42" state="visible" r:id="rId44"/>
    <sheet name="APR-98" sheetId="43" state="visible" r:id="rId45"/>
    <sheet name="MAR-98" sheetId="44" state="visible" r:id="rId46"/>
    <sheet name="FEB-98" sheetId="45" state="visible" r:id="rId47"/>
    <sheet name="JAN-98" sheetId="46" state="visible" r:id="rId48"/>
    <sheet name="FEBRUARY" sheetId="47" state="visible" r:id="rId49"/>
    <sheet name="MARCH" sheetId="48" state="visible" r:id="rId50"/>
    <sheet name="APRIL" sheetId="49" state="visible" r:id="rId51"/>
    <sheet name="MAY" sheetId="50" state="visible" r:id="rId52"/>
    <sheet name="JUNE" sheetId="51" state="visible" r:id="rId53"/>
    <sheet name="JULY" sheetId="52" state="visible" r:id="rId54"/>
    <sheet name="AUGUST" sheetId="53" state="visible" r:id="rId55"/>
    <sheet name="SEPTEMBER" sheetId="54" state="visible" r:id="rId56"/>
    <sheet name="OCTOBER" sheetId="55" state="visible" r:id="rId57"/>
    <sheet name="NOVEMBER" sheetId="56" state="visible" r:id="rId58"/>
    <sheet name="DECEMBER" sheetId="57" state="visible" r:id="rId59"/>
  </sheets>
  <definedNames>
    <definedName function="false" hidden="false" localSheetId="30" name="_xlnm.Print_Area" vbProcedure="false">'APR-1999'!$A$1:$J$80</definedName>
    <definedName function="false" hidden="false" localSheetId="42" name="_xlnm.Print_Area" vbProcedure="false">'APR-98'!$A$1:$J$79</definedName>
    <definedName function="false" hidden="false" localSheetId="48" name="_xlnm.Print_Area" vbProcedure="false">APRIL!$A$1:$I$92</definedName>
    <definedName function="false" hidden="false" localSheetId="38" name="_xlnm.Print_Area" vbProcedure="false">'AUG-98'!$A$1:$J$80</definedName>
    <definedName function="false" hidden="false" localSheetId="26" name="_xlnm.Print_Area" vbProcedure="false">'AUGUST-1999'!$A$1:$J$83</definedName>
    <definedName function="false" hidden="false" localSheetId="34" name="_xlnm.Print_Area" vbProcedure="false">'DEC-98'!$A$1:$J$77</definedName>
    <definedName function="false" hidden="false" localSheetId="22" name="_xlnm.Print_Area" vbProcedure="false">'DECEMBER-1999'!$A$1:$J$77</definedName>
    <definedName function="false" hidden="false" localSheetId="32" name="_xlnm.Print_Area" vbProcedure="false">'FEB-1999'!$A$1:$J$77</definedName>
    <definedName function="false" hidden="false" localSheetId="33" name="_xlnm.Print_Area" vbProcedure="false">'JAN-1999'!$A$1:$I$77</definedName>
    <definedName function="false" hidden="false" localSheetId="45" name="_xlnm.Print_Area" vbProcedure="false">'JAN-98'!$A$1:$J$78</definedName>
    <definedName function="false" hidden="false" localSheetId="21" name="_xlnm.Print_Area" vbProcedure="false">'January-2000'!$A$1:$J$78</definedName>
    <definedName function="false" hidden="false" localSheetId="39" name="_xlnm.Print_Area" vbProcedure="false">'JUL-98'!$A$1:$J$79</definedName>
    <definedName function="false" hidden="false" localSheetId="51" name="_xlnm.Print_Area" vbProcedure="false">JULY!$A$1:$I$80</definedName>
    <definedName function="false" hidden="false" localSheetId="27" name="_xlnm.Print_Area" vbProcedure="false">'JULY-1999'!$A$1:$J$78</definedName>
    <definedName function="false" hidden="false" localSheetId="28" name="_xlnm.Print_Area" vbProcedure="false">'JUN-1999'!$A$1:$I$79</definedName>
    <definedName function="false" hidden="false" localSheetId="40" name="_xlnm.Print_Area" vbProcedure="false">'JUN-98'!$A$1:$J$80</definedName>
    <definedName function="false" hidden="false" localSheetId="31" name="_xlnm.Print_Area" vbProcedure="false">'MAR-1999'!$A$1:$J$77</definedName>
    <definedName function="false" hidden="false" localSheetId="43" name="_xlnm.Print_Area" vbProcedure="false">'MAR-98'!$A$1:$J$78</definedName>
    <definedName function="false" hidden="false" localSheetId="47" name="_xlnm.Print_Area" vbProcedure="false">MARCH!$A$1:$I$90</definedName>
    <definedName function="false" hidden="false" localSheetId="29" name="_xlnm.Print_Area" vbProcedure="false">'MAY-1999'!$A$1:$I$79</definedName>
    <definedName function="false" hidden="false" localSheetId="41" name="_xlnm.Print_Area" vbProcedure="false">'MAY-98'!$A$1:$J$78</definedName>
    <definedName function="false" hidden="false" localSheetId="35" name="_xlnm.Print_Area" vbProcedure="false">'NOV-98'!$A$1:$J$77</definedName>
    <definedName function="false" hidden="false" localSheetId="23" name="_xlnm.Print_Area" vbProcedure="false">'NOVERMBER-1999'!$A$1:$I$79</definedName>
    <definedName function="false" hidden="false" localSheetId="36" name="_xlnm.Print_Area" vbProcedure="false">'OCT-98'!$A$1:$J$80</definedName>
    <definedName function="false" hidden="false" localSheetId="24" name="_xlnm.Print_Area" vbProcedure="false">'OCTOBER-1999'!$A$1:$J$86</definedName>
    <definedName function="false" hidden="false" localSheetId="37" name="_xlnm.Print_Area" vbProcedure="false">'SEP-98'!$A$1:$J$80</definedName>
    <definedName function="false" hidden="false" localSheetId="25" name="_xlnm.Print_Area" vbProcedure="false">'SEPTEMBER-1999'!$A$1:$J$80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<sst xmlns="http://schemas.openxmlformats.org/spreadsheetml/2006/main" count="9600" uniqueCount="311">
  <si>
    <t xml:space="preserve">Printed on:</t>
  </si>
  <si>
    <t xml:space="preserve">NYMEX SETTLEMENT PRICE AVERAGES</t>
  </si>
  <si>
    <t xml:space="preserve">               SETTLEMENT PERIOD   01-1-97 TO 01-31-97</t>
  </si>
  <si>
    <t xml:space="preserve">CRUDE</t>
  </si>
  <si>
    <t xml:space="preserve">NATURAL</t>
  </si>
  <si>
    <t xml:space="preserve">OIL</t>
  </si>
  <si>
    <t xml:space="preserve">GAS</t>
  </si>
  <si>
    <t xml:space="preserve"># OF</t>
  </si>
  <si>
    <t xml:space="preserve">FRONT</t>
  </si>
  <si>
    <t xml:space="preserve">SETTL'MT</t>
  </si>
  <si>
    <t xml:space="preserve">PROMPT</t>
  </si>
  <si>
    <t xml:space="preserve">DAYS</t>
  </si>
  <si>
    <t xml:space="preserve">DATE</t>
  </si>
  <si>
    <t xml:space="preserve">MONTH</t>
  </si>
  <si>
    <t xml:space="preserve">PRICE</t>
  </si>
  <si>
    <t xml:space="preserve">PLUS 1</t>
  </si>
  <si>
    <t xml:space="preserve">HENRY HUB</t>
  </si>
  <si>
    <t xml:space="preserve">KANSAS HUB</t>
  </si>
  <si>
    <t xml:space="preserve">FEB 97</t>
  </si>
  <si>
    <t xml:space="preserve">MAR 97</t>
  </si>
  <si>
    <t xml:space="preserve">         CLOSE DATE FOR CRUDE :</t>
  </si>
  <si>
    <t xml:space="preserve">         CLOSE DATE FOR NYMEX :</t>
  </si>
  <si>
    <t xml:space="preserve">         CLOSE DATE FOR NGK:</t>
  </si>
  <si>
    <t xml:space="preserve"> </t>
  </si>
  <si>
    <t xml:space="preserve">+1</t>
  </si>
  <si>
    <t xml:space="preserve">CRUDE </t>
  </si>
  <si>
    <t xml:space="preserve">NATURAL GAS</t>
  </si>
  <si>
    <t xml:space="preserve"> KANSAS CITY</t>
  </si>
  <si>
    <t xml:space="preserve">NYMEX AVG. (DLVRY):</t>
  </si>
  <si>
    <t xml:space="preserve">NXAVG</t>
  </si>
  <si>
    <t xml:space="preserve">KNXAVG</t>
  </si>
  <si>
    <t xml:space="preserve">PROMPT MONTH:</t>
  </si>
  <si>
    <t xml:space="preserve">01/01 TO 01/31</t>
  </si>
  <si>
    <t xml:space="preserve">NXPROMPT</t>
  </si>
  <si>
    <t xml:space="preserve">KNXPROMPT</t>
  </si>
  <si>
    <t xml:space="preserve">NXAVC-1</t>
  </si>
  <si>
    <t xml:space="preserve">N/A</t>
  </si>
  <si>
    <t xml:space="preserve">LAST 5 DAYS:</t>
  </si>
  <si>
    <t xml:space="preserve">NX5</t>
  </si>
  <si>
    <t xml:space="preserve">LAST 3 DAYS:</t>
  </si>
  <si>
    <t xml:space="preserve">NX3,NX3D</t>
  </si>
  <si>
    <t xml:space="preserve">KNX3</t>
  </si>
  <si>
    <t xml:space="preserve">LAST 2 DAYS:</t>
  </si>
  <si>
    <t xml:space="preserve">NX2</t>
  </si>
  <si>
    <t xml:space="preserve">KNX2</t>
  </si>
  <si>
    <t xml:space="preserve">NYMEX 3RD DAY BEFORE CLOSE</t>
  </si>
  <si>
    <t xml:space="preserve">NYMEX 2ND DAY BEFORE CLOSE</t>
  </si>
  <si>
    <t xml:space="preserve">NXB2</t>
  </si>
  <si>
    <t xml:space="preserve">LAST DAY:</t>
  </si>
  <si>
    <t xml:space="preserve">NX1</t>
  </si>
  <si>
    <t xml:space="preserve">KNX1, WAHA KCBT</t>
  </si>
  <si>
    <t xml:space="preserve">AVG 3RD/2ND DAY BEFORE CLOSE</t>
  </si>
  <si>
    <t xml:space="preserve">LAST 4 DAYS</t>
  </si>
  <si>
    <t xml:space="preserve">NX4</t>
  </si>
  <si>
    <t xml:space="preserve">KNX4</t>
  </si>
  <si>
    <t xml:space="preserve">COB</t>
  </si>
  <si>
    <t xml:space="preserve">PALO</t>
  </si>
  <si>
    <t xml:space="preserve">01/24/97</t>
  </si>
  <si>
    <t xml:space="preserve">01/27/97</t>
  </si>
  <si>
    <t xml:space="preserve">PWRCB2</t>
  </si>
  <si>
    <t xml:space="preserve">PWRPB2</t>
  </si>
  <si>
    <t xml:space="preserve">01/28/97</t>
  </si>
  <si>
    <t xml:space="preserve">LAST DAY</t>
  </si>
  <si>
    <t xml:space="preserve">PWRC1</t>
  </si>
  <si>
    <t xml:space="preserve">PWRP1</t>
  </si>
  <si>
    <t xml:space="preserve">LAST 2 DAYS</t>
  </si>
  <si>
    <t xml:space="preserve">PWRC2</t>
  </si>
  <si>
    <t xml:space="preserve">PWRP2</t>
  </si>
  <si>
    <t xml:space="preserve">LAST 3 DAYS</t>
  </si>
  <si>
    <t xml:space="preserve">PWRC3</t>
  </si>
  <si>
    <t xml:space="preserve">PWRP3</t>
  </si>
  <si>
    <t xml:space="preserve">PERMIAN</t>
  </si>
  <si>
    <t xml:space="preserve">01/29/97</t>
  </si>
  <si>
    <t xml:space="preserve">NGW - FLORIDA ZONES MONTHLY AVERAGES OF WEEKLY PRICES ("This Week")</t>
  </si>
  <si>
    <t xml:space="preserve">Zone 1</t>
  </si>
  <si>
    <t xml:space="preserve">Zone 2</t>
  </si>
  <si>
    <t xml:space="preserve">Zone 3</t>
  </si>
  <si>
    <t xml:space="preserve">Week 1</t>
  </si>
  <si>
    <t xml:space="preserve">Week 2</t>
  </si>
  <si>
    <t xml:space="preserve">Week 3</t>
  </si>
  <si>
    <t xml:space="preserve">Week 4</t>
  </si>
  <si>
    <t xml:space="preserve">Monthly Avg.</t>
  </si>
  <si>
    <t xml:space="preserve">                                                     NYMEX SETTLEMENT PRICE AVERAGES</t>
  </si>
  <si>
    <t xml:space="preserve">SETTLEMENT PERIOD 09/01/2001 TO 09/30/2001</t>
  </si>
  <si>
    <t xml:space="preserve">#1</t>
  </si>
  <si>
    <t xml:space="preserve">OCT-01</t>
  </si>
  <si>
    <t xml:space="preserve">#2</t>
  </si>
  <si>
    <t xml:space="preserve">#3</t>
  </si>
  <si>
    <t xml:space="preserve">#4</t>
  </si>
  <si>
    <t xml:space="preserve">#5</t>
  </si>
  <si>
    <t xml:space="preserve">#6</t>
  </si>
  <si>
    <t xml:space="preserve">#7</t>
  </si>
  <si>
    <t xml:space="preserve">#8</t>
  </si>
  <si>
    <t xml:space="preserve">#9</t>
  </si>
  <si>
    <t xml:space="preserve">#10</t>
  </si>
  <si>
    <t xml:space="preserve">#11</t>
  </si>
  <si>
    <t xml:space="preserve">#12</t>
  </si>
  <si>
    <t xml:space="preserve">#13</t>
  </si>
  <si>
    <t xml:space="preserve">#14</t>
  </si>
  <si>
    <t xml:space="preserve">#15</t>
  </si>
  <si>
    <t xml:space="preserve">#16</t>
  </si>
  <si>
    <t xml:space="preserve">#17</t>
  </si>
  <si>
    <t xml:space="preserve">#18</t>
  </si>
  <si>
    <t xml:space="preserve">#19</t>
  </si>
  <si>
    <t xml:space="preserve">#20</t>
  </si>
  <si>
    <t xml:space="preserve">#21</t>
  </si>
  <si>
    <t xml:space="preserve">#22</t>
  </si>
  <si>
    <t xml:space="preserve">NOV-01</t>
  </si>
  <si>
    <t xml:space="preserve">#23</t>
  </si>
  <si>
    <t xml:space="preserve">#24</t>
  </si>
  <si>
    <t xml:space="preserve">#25</t>
  </si>
  <si>
    <t xml:space="preserve">#26</t>
  </si>
  <si>
    <t xml:space="preserve">#27</t>
  </si>
  <si>
    <t xml:space="preserve">9/01-9/28/01</t>
  </si>
  <si>
    <t xml:space="preserve">LAST 5 DAYS</t>
  </si>
  <si>
    <t xml:space="preserve">NXB3</t>
  </si>
  <si>
    <t xml:space="preserve">PWRC4</t>
  </si>
  <si>
    <t xml:space="preserve">PWRP4</t>
  </si>
  <si>
    <t xml:space="preserve">PWRC5</t>
  </si>
  <si>
    <t xml:space="preserve">PWRP5</t>
  </si>
  <si>
    <t xml:space="preserve">PNX1</t>
  </si>
  <si>
    <t xml:space="preserve">PNX2</t>
  </si>
  <si>
    <t xml:space="preserve">SETTLEMENT PERIOD 08/01/2001 TO 08/31/2001</t>
  </si>
  <si>
    <t xml:space="preserve">SEP-01</t>
  </si>
  <si>
    <t xml:space="preserve">#28</t>
  </si>
  <si>
    <t xml:space="preserve">#29</t>
  </si>
  <si>
    <t xml:space="preserve">#30</t>
  </si>
  <si>
    <t xml:space="preserve">8/01-8/31/01</t>
  </si>
  <si>
    <t xml:space="preserve">SETTLEMENT PERIOD 07/01/2001 TO 07/31/2001</t>
  </si>
  <si>
    <t xml:space="preserve">AUG-01</t>
  </si>
  <si>
    <t xml:space="preserve">7/01-7/31/01</t>
  </si>
  <si>
    <t xml:space="preserve">SETTLEMENT PERIOD 06/01/2001 TO 06/30/2001</t>
  </si>
  <si>
    <t xml:space="preserve">JUL-01</t>
  </si>
  <si>
    <t xml:space="preserve">4/1-4/30/01</t>
  </si>
  <si>
    <t xml:space="preserve">SETTLEMENT PERIOD 05/01/2001 TO 05/31/2001</t>
  </si>
  <si>
    <t xml:space="preserve">JUN-01</t>
  </si>
  <si>
    <t xml:space="preserve">SETTLEMENT PERIOD 04/01/2001 TO 04/30/2001</t>
  </si>
  <si>
    <t xml:space="preserve">MAY-01</t>
  </si>
  <si>
    <t xml:space="preserve">SETTLEMENT PERIOD 03/01/2001 TO 03/31/2001</t>
  </si>
  <si>
    <t xml:space="preserve">APR-01</t>
  </si>
  <si>
    <t xml:space="preserve">11/1/00-11/31/00</t>
  </si>
  <si>
    <t xml:space="preserve">SETTLEMENT PERIOD 02/01/2001 TO 02/28/2001</t>
  </si>
  <si>
    <t xml:space="preserve">MAR-01</t>
  </si>
  <si>
    <t xml:space="preserve">SETTLEMENT PERIOD 01/1/2001  TO  01/31/2001</t>
  </si>
  <si>
    <t xml:space="preserve">FEB-01</t>
  </si>
  <si>
    <t xml:space="preserve">SETTLEMENT PERIOD: 11/1/2000 TO 11/30/2000</t>
  </si>
  <si>
    <t xml:space="preserve">RIOD   12/1/2000 TO  12/31/2000</t>
  </si>
  <si>
    <t xml:space="preserve">JAN-01</t>
  </si>
  <si>
    <t xml:space="preserve">DEC 00</t>
  </si>
  <si>
    <t xml:space="preserve">DEC-00</t>
  </si>
  <si>
    <t xml:space="preserve">SETTLEMENT PERIOD 10-01-2000 TO 10-31-2000</t>
  </si>
  <si>
    <t xml:space="preserve">NOV 00</t>
  </si>
  <si>
    <t xml:space="preserve">10/1/00-10/31/00</t>
  </si>
  <si>
    <t xml:space="preserve">SETTLEMENT PERIOD 07-01-2000 TO 07-31-2000</t>
  </si>
  <si>
    <t xml:space="preserve">MENT PERIOD  09-01-2000 TO  09-30-2000</t>
  </si>
  <si>
    <t xml:space="preserve">OCT 00</t>
  </si>
  <si>
    <t xml:space="preserve">9/1/00-9/30/00</t>
  </si>
  <si>
    <t xml:space="preserve">D 08-01-2000 TO 08-31-2000</t>
  </si>
  <si>
    <t xml:space="preserve">SEP 00</t>
  </si>
  <si>
    <t xml:space="preserve">8/1/00-8/31-00</t>
  </si>
  <si>
    <t xml:space="preserve">PNX3</t>
  </si>
  <si>
    <t xml:space="preserve">AUG 00</t>
  </si>
  <si>
    <t xml:space="preserve">7/1/00-7/31-00</t>
  </si>
  <si>
    <t xml:space="preserve">                                        SETTLEMENT PERIOD   06-1-2000 TO 06-30-2000</t>
  </si>
  <si>
    <t xml:space="preserve">JUL 00</t>
  </si>
  <si>
    <t xml:space="preserve">06/01/00-06/30/00</t>
  </si>
  <si>
    <t xml:space="preserve">                                        SETTLEMENT PERIOD   05-1-2000 TO 05-31-2000</t>
  </si>
  <si>
    <t xml:space="preserve">JUN 00</t>
  </si>
  <si>
    <t xml:space="preserve">05/01/00-05/31/00</t>
  </si>
  <si>
    <t xml:space="preserve">                                        SETTLEMENT PERIOD   04-1-2000 TO 04-30-2000</t>
  </si>
  <si>
    <t xml:space="preserve">MAY 00</t>
  </si>
  <si>
    <t xml:space="preserve">04/01/00-04/30/00</t>
  </si>
  <si>
    <t xml:space="preserve">                                        SETTLEMENT PERIOD   03-1-2000 TO 03-31-2000</t>
  </si>
  <si>
    <t xml:space="preserve">APR 00</t>
  </si>
  <si>
    <t xml:space="preserve">03/01/00-03/31/00</t>
  </si>
  <si>
    <t xml:space="preserve">                                        SETTLEMENT PERIOD   02-1-2000 TO 02-29-2000</t>
  </si>
  <si>
    <t xml:space="preserve">MAR 00</t>
  </si>
  <si>
    <t xml:space="preserve">02/01/00-02/29/00</t>
  </si>
  <si>
    <t xml:space="preserve">                                        SETTLEMENT PERIOD   01-1-2000 TO 01-31-2000</t>
  </si>
  <si>
    <t xml:space="preserve">FEB 00</t>
  </si>
  <si>
    <t xml:space="preserve">01/01/00-01/31/00</t>
  </si>
  <si>
    <t xml:space="preserve">                                        SETTLEMENT PERIOD   12-1-99 TO 12-31-99</t>
  </si>
  <si>
    <t xml:space="preserve">JAN 00</t>
  </si>
  <si>
    <t xml:space="preserve">12/01/99-12/31/99</t>
  </si>
  <si>
    <t xml:space="preserve">                                        SETTLEMENT PERIOD   11-1-99 TO 11-30-99</t>
  </si>
  <si>
    <t xml:space="preserve">DEC 99</t>
  </si>
  <si>
    <t xml:space="preserve">11/01/99-11/30/99</t>
  </si>
  <si>
    <t xml:space="preserve">                                     SETTLEMENT PERIOD   10-1-99 TO 10-31-99</t>
  </si>
  <si>
    <t xml:space="preserve">NOV 99</t>
  </si>
  <si>
    <t xml:space="preserve">10/01/99-10/31/99</t>
  </si>
  <si>
    <t xml:space="preserve">                                       SETTLEMENT PERIOD   9-1-99 TO 9-30-99</t>
  </si>
  <si>
    <t xml:space="preserve">OCT 99</t>
  </si>
  <si>
    <t xml:space="preserve">09/01/99-09/30/99</t>
  </si>
  <si>
    <t xml:space="preserve">                                         SETTLEMENT PERIOD   8-1-99 TO 8-31-99</t>
  </si>
  <si>
    <t xml:space="preserve">SEP 99</t>
  </si>
  <si>
    <t xml:space="preserve">08/01/99-08/31/99</t>
  </si>
  <si>
    <t xml:space="preserve">                                           SETTLEMENT PERIOD   7-1-99 TO 7-31-99</t>
  </si>
  <si>
    <t xml:space="preserve">AUG 99</t>
  </si>
  <si>
    <t xml:space="preserve">07/01/99-07/30/99</t>
  </si>
  <si>
    <t xml:space="preserve">                                    SETTLEMENT PERIOD   6-1-99 TO 6-30-99</t>
  </si>
  <si>
    <t xml:space="preserve">JUL 99</t>
  </si>
  <si>
    <t xml:space="preserve">06/01/99-06/30/99</t>
  </si>
  <si>
    <t xml:space="preserve">                                                  NYMEX SETTLEMENT PRICE AVERAGES</t>
  </si>
  <si>
    <t xml:space="preserve">                                                     SETTLEMENT PERIOD   5-1-99 TO 5-31-99</t>
  </si>
  <si>
    <t xml:space="preserve">JUN 99</t>
  </si>
  <si>
    <t xml:space="preserve">05/01/99-05/30/99</t>
  </si>
  <si>
    <t xml:space="preserve">                                                     SETTLEMENT PERIOD   4-1-99 TO 4-30-99</t>
  </si>
  <si>
    <t xml:space="preserve">MAY 99</t>
  </si>
  <si>
    <t xml:space="preserve">04/01/99-04/30/99</t>
  </si>
  <si>
    <t xml:space="preserve">                                                     SETTLEMENT PERIOD   3-1-99 TO 3-31-99</t>
  </si>
  <si>
    <t xml:space="preserve">APR 99</t>
  </si>
  <si>
    <t xml:space="preserve">03/01/99-03/31/99</t>
  </si>
  <si>
    <t xml:space="preserve">                                       NYMEX SETTLEMENT PRICE AVERAGES</t>
  </si>
  <si>
    <t xml:space="preserve">                                             SETTLEMENT PERIOD   2-1-99 TO 2-28-99</t>
  </si>
  <si>
    <t xml:space="preserve">MAR 99</t>
  </si>
  <si>
    <t xml:space="preserve">02/01/99-02/28/99</t>
  </si>
  <si>
    <t xml:space="preserve">                                NYMEX SETTLEMENT PRICE AVERAGES</t>
  </si>
  <si>
    <t xml:space="preserve">                                             SETTLEMENT PERIOD   1-4-99 TO 1-29-99</t>
  </si>
  <si>
    <t xml:space="preserve">FEB 99</t>
  </si>
  <si>
    <t xml:space="preserve">01/01/99-01/31/99</t>
  </si>
  <si>
    <t xml:space="preserve">                                       SETTLEMENT PERIOD   12-1-98 TO 12-31-98</t>
  </si>
  <si>
    <t xml:space="preserve">JAN 99</t>
  </si>
  <si>
    <t xml:space="preserve">12/01/98-12/31/98</t>
  </si>
  <si>
    <t xml:space="preserve">                                          SETTLEMENT PERIOD   11-1-98 TO 11-30-98</t>
  </si>
  <si>
    <t xml:space="preserve">DEC 98</t>
  </si>
  <si>
    <t xml:space="preserve">11/01/98-11/30/98</t>
  </si>
  <si>
    <t xml:space="preserve">                                          SETTLEMENT PERIOD   10-1-98 TO 10-30-98</t>
  </si>
  <si>
    <t xml:space="preserve">NOV 98</t>
  </si>
  <si>
    <t xml:space="preserve">10/01/98-10/31/98</t>
  </si>
  <si>
    <t xml:space="preserve">                       NYMEX SETTLEMENT PRICE AVERAGES</t>
  </si>
  <si>
    <t xml:space="preserve">                                SETTLEMENT PERIOD   09-1-98 TO 09-30-98</t>
  </si>
  <si>
    <t xml:space="preserve">OCT 98</t>
  </si>
  <si>
    <t xml:space="preserve">09/01/98-09/30/98</t>
  </si>
  <si>
    <t xml:space="preserve">                     SETTLEMENT PERIOD   08-1-98 TO 08-31-98</t>
  </si>
  <si>
    <t xml:space="preserve">SEP 98</t>
  </si>
  <si>
    <t xml:space="preserve">08/01/98-08/31/98</t>
  </si>
  <si>
    <t xml:space="preserve">               SETTLEMENT PERIOD   07-1-98 TO 07-31-98</t>
  </si>
  <si>
    <t xml:space="preserve">AUG 98</t>
  </si>
  <si>
    <t xml:space="preserve">07/01/98-07/31/98</t>
  </si>
  <si>
    <t xml:space="preserve">               SETTLEMENT PERIOD   06-1-98 TO 06-30-98</t>
  </si>
  <si>
    <t xml:space="preserve">JUL 98</t>
  </si>
  <si>
    <t xml:space="preserve">06/01/98-06/30/98</t>
  </si>
  <si>
    <t xml:space="preserve">               SETTLEMENT PERIOD   05-1-98 TO 05-31-98</t>
  </si>
  <si>
    <t xml:space="preserve">JUN 98</t>
  </si>
  <si>
    <t xml:space="preserve">05/01/98-05/31/98</t>
  </si>
  <si>
    <t xml:space="preserve">               SETTLEMENT PERIOD   04-1-98 TO 04-30-98</t>
  </si>
  <si>
    <t xml:space="preserve">MAY 98</t>
  </si>
  <si>
    <t xml:space="preserve">04/01/98-04/30/98</t>
  </si>
  <si>
    <t xml:space="preserve">               SETTLEMENT PERIOD   03-1-98 TO 03-31-98</t>
  </si>
  <si>
    <t xml:space="preserve">APR 98</t>
  </si>
  <si>
    <t xml:space="preserve">03/01/98-03/31/98</t>
  </si>
  <si>
    <t xml:space="preserve">               SETTLEMENT PERIOD   02-1-98 TO 02-28-98</t>
  </si>
  <si>
    <t xml:space="preserve">MAR 98</t>
  </si>
  <si>
    <t xml:space="preserve">02/01/98-02/28/98</t>
  </si>
  <si>
    <t xml:space="preserve">               SETTLEMENT PERIOD   01-1-98 TO 01-31-98</t>
  </si>
  <si>
    <t xml:space="preserve">FEB 98</t>
  </si>
  <si>
    <t xml:space="preserve">01/01/98-01/31/98</t>
  </si>
  <si>
    <t xml:space="preserve">               SETTLEMENT PERIOD   02-1-97 TO 02-28-97</t>
  </si>
  <si>
    <t xml:space="preserve">APR 97</t>
  </si>
  <si>
    <t xml:space="preserve">02/01 TO 02/28</t>
  </si>
  <si>
    <t xml:space="preserve">02/21/97</t>
  </si>
  <si>
    <t xml:space="preserve">02/24/97</t>
  </si>
  <si>
    <t xml:space="preserve">02/25/97</t>
  </si>
  <si>
    <t xml:space="preserve">02/26/97</t>
  </si>
  <si>
    <t xml:space="preserve">               SETTLEMENT PERIOD   03-1-97 TO 03-31-97</t>
  </si>
  <si>
    <t xml:space="preserve">MAY 97</t>
  </si>
  <si>
    <t xml:space="preserve">03/01 TO 03/31</t>
  </si>
  <si>
    <t xml:space="preserve">03/21/97</t>
  </si>
  <si>
    <t xml:space="preserve">03/24/97</t>
  </si>
  <si>
    <t xml:space="preserve">03/25/97</t>
  </si>
  <si>
    <t xml:space="preserve">03/26/97</t>
  </si>
  <si>
    <t xml:space="preserve">Week 5</t>
  </si>
  <si>
    <t xml:space="preserve">was</t>
  </si>
  <si>
    <t xml:space="preserve">               SETTLEMENT PERIOD   04-1-97 TO 04-30-97</t>
  </si>
  <si>
    <t xml:space="preserve">JUN 97</t>
  </si>
  <si>
    <t xml:space="preserve">04/01 TO 04/30</t>
  </si>
  <si>
    <t xml:space="preserve">04/23/97</t>
  </si>
  <si>
    <t xml:space="preserve">04/24/97</t>
  </si>
  <si>
    <t xml:space="preserve">04/25/97</t>
  </si>
  <si>
    <t xml:space="preserve">04/28/97</t>
  </si>
  <si>
    <t xml:space="preserve">               SETTLEMENT PERIOD   05-1-97 TO 05-31-97</t>
  </si>
  <si>
    <t xml:space="preserve">JUL 97</t>
  </si>
  <si>
    <t xml:space="preserve">05/01 TO 05/31</t>
  </si>
  <si>
    <t xml:space="preserve">05/22/97</t>
  </si>
  <si>
    <t xml:space="preserve">05/23/97</t>
  </si>
  <si>
    <t xml:space="preserve">05/27/97</t>
  </si>
  <si>
    <t xml:space="preserve">05/28/97</t>
  </si>
  <si>
    <t xml:space="preserve">               SETTLEMENT PERIOD   06-1-97 TO 06-30-97</t>
  </si>
  <si>
    <t xml:space="preserve">AUG 97</t>
  </si>
  <si>
    <t xml:space="preserve">06/01 TO 06/30</t>
  </si>
  <si>
    <t xml:space="preserve">06/23/97</t>
  </si>
  <si>
    <t xml:space="preserve">06/24/97</t>
  </si>
  <si>
    <t xml:space="preserve">06/25/97</t>
  </si>
  <si>
    <t xml:space="preserve">06/26/97</t>
  </si>
  <si>
    <t xml:space="preserve">               SETTLEMENT PERIOD   07-1-97 TO 07-31-97</t>
  </si>
  <si>
    <t xml:space="preserve">SEP 97</t>
  </si>
  <si>
    <t xml:space="preserve">07/01/97-07/31/97</t>
  </si>
  <si>
    <t xml:space="preserve">               SETTLEMENT PERIOD   08-1-97 TO 08-31-97</t>
  </si>
  <si>
    <t xml:space="preserve">OCT 97</t>
  </si>
  <si>
    <t xml:space="preserve">08/01/97-08/31/97</t>
  </si>
  <si>
    <t xml:space="preserve">               SETTLEMENT PERIOD   09-1-97 TO 09-30-97</t>
  </si>
  <si>
    <t xml:space="preserve">NOV 97</t>
  </si>
  <si>
    <t xml:space="preserve">09/01/97-09/30/97</t>
  </si>
  <si>
    <t xml:space="preserve">               SETTLEMENT PERIOD   10-1-97 TO 10-31-97</t>
  </si>
  <si>
    <t xml:space="preserve">DEC 97</t>
  </si>
  <si>
    <t xml:space="preserve">10/01/97-10/31/97</t>
  </si>
  <si>
    <t xml:space="preserve">               SETTLEMENT PERIOD   11-1-97 TO 11-30-97</t>
  </si>
  <si>
    <t xml:space="preserve">JAN 97</t>
  </si>
  <si>
    <t xml:space="preserve">11/01/97-11/30/97</t>
  </si>
  <si>
    <t xml:space="preserve">               SETTLEMENT PERIOD   12-1-97 TO 12-31-97</t>
  </si>
  <si>
    <t xml:space="preserve">12/01/97-12/31/97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</si>
</sst>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d\-mmm\-yy_)"/>
    <numFmt numFmtId="166" formatCode="[$-409]h:mm\ AM/PM"/>
    <numFmt numFmtId="167" formatCode="\$#,##0.000_);&quot;($&quot;#,##0.000\)"/>
    <numFmt numFmtId="168" formatCode="&quot;# &quot;0"/>
    <numFmt numFmtId="169" formatCode="\$#,##0.0000_);&quot;($&quot;#,##0.0000\)"/>
    <numFmt numFmtId="170" formatCode="[$-409]m/d/yyyy"/>
    <numFmt numFmtId="171" formatCode="\$#,##0.000_);&quot;($&quot;#,##0.00\)"/>
    <numFmt numFmtId="172" formatCode="\$#,##0.00000_);&quot;($&quot;#,##0.000\)"/>
    <numFmt numFmtId="173" formatCode="\$#,##0.000_);&quot;($&quot;#,##0.0\)"/>
    <numFmt numFmtId="174" formatCode="\$#,##0.00000_);&quot;($&quot;#,##0.00000\)"/>
    <numFmt numFmtId="175" formatCode="[$-409]m/d/yyyy\ h:mm"/>
    <numFmt numFmtId="176" formatCode="[$-409]d\-mmm\-yy"/>
    <numFmt numFmtId="177" formatCode="@"/>
    <numFmt numFmtId="178" formatCode="_(\$* #,##0.00_);_(\$* \(#,##0.00\);_(\$* \-??_);_(@_)"/>
    <numFmt numFmtId="179" formatCode="\$#,##0.0000"/>
    <numFmt numFmtId="180" formatCode="[$-409]mmm\-yy"/>
    <numFmt numFmtId="181" formatCode="\$#,##0.0000_);[RED]&quot;($&quot;#,##0.0000\)"/>
    <numFmt numFmtId="182" formatCode="\$#,##0.00_);&quot;($&quot;#,##0.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0"/>
    </font>
    <font>
      <sz val="9"/>
      <name val="Arial"/>
      <family val="0"/>
    </font>
    <font>
      <sz val="6"/>
      <name val="Arial"/>
      <family val="0"/>
    </font>
    <font>
      <b val="true"/>
      <sz val="8"/>
      <name val="Arial"/>
      <family val="2"/>
    </font>
    <font>
      <b val="true"/>
      <sz val="6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u val="singl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000000"/>
      <name val="Arial"/>
      <family val="2"/>
    </font>
    <font>
      <b val="true"/>
      <sz val="9"/>
      <name val="Arial"/>
      <family val="2"/>
    </font>
    <font>
      <b val="true"/>
      <u val="single"/>
      <sz val="14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  <font>
      <sz val="9"/>
      <color rgb="FFC0C0C0"/>
      <name val="Arial"/>
      <family val="2"/>
    </font>
    <font>
      <sz val="10"/>
      <color rgb="FFFFFFFF"/>
      <name val="Arial"/>
      <family val="2"/>
    </font>
    <font>
      <sz val="9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4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4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7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0.99"/>
    <col collapsed="false" customWidth="true" hidden="false" outlineLevel="0" max="3" min="3" style="0" width="11.13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2"/>
      <c r="B1" s="3"/>
      <c r="C1" s="4"/>
      <c r="D1" s="4"/>
      <c r="E1" s="4"/>
      <c r="F1" s="5" t="s">
        <v>0</v>
      </c>
      <c r="G1" s="6" t="n">
        <f aca="true">NOW()</f>
        <v>45926.959917105</v>
      </c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8" t="n">
        <f aca="true">NOW()</f>
        <v>45926.9599171052</v>
      </c>
      <c r="H2" s="9"/>
    </row>
    <row r="3" customFormat="false" ht="12.75" hidden="false" customHeight="false" outlineLevel="0" collapsed="false">
      <c r="A3" s="10"/>
      <c r="B3" s="11" t="s">
        <v>2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16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6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1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1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9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9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35419</v>
      </c>
      <c r="C12" s="22" t="s">
        <v>18</v>
      </c>
      <c r="D12" s="25" t="n">
        <v>25.08</v>
      </c>
      <c r="E12" s="25" t="n">
        <v>24.44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35422</v>
      </c>
      <c r="C13" s="22" t="s">
        <v>18</v>
      </c>
      <c r="D13" s="25" t="n">
        <v>24.79</v>
      </c>
      <c r="E13" s="25" t="n">
        <v>24.15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35423</v>
      </c>
      <c r="C14" s="22" t="s">
        <v>18</v>
      </c>
      <c r="D14" s="25" t="n">
        <v>25.1</v>
      </c>
      <c r="E14" s="25" t="n">
        <v>24.46</v>
      </c>
      <c r="F14" s="22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+B14+2</f>
        <v>35425</v>
      </c>
      <c r="C15" s="22" t="s">
        <v>18</v>
      </c>
      <c r="D15" s="25" t="n">
        <v>24.92</v>
      </c>
      <c r="E15" s="25" t="n">
        <v>24.27</v>
      </c>
      <c r="F15" s="22" t="s">
        <v>18</v>
      </c>
      <c r="G15" s="25" t="n">
        <v>3.384</v>
      </c>
      <c r="H15" s="25"/>
      <c r="I15" s="22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35426</v>
      </c>
      <c r="C16" s="22" t="s">
        <v>18</v>
      </c>
      <c r="D16" s="25" t="n">
        <v>25.22</v>
      </c>
      <c r="E16" s="25" t="n">
        <v>24.55</v>
      </c>
      <c r="F16" s="22" t="s">
        <v>18</v>
      </c>
      <c r="G16" s="25" t="n">
        <v>2.984</v>
      </c>
      <c r="H16" s="25" t="n">
        <v>2.79</v>
      </c>
      <c r="I16" s="22" t="s">
        <v>18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+B16+3</f>
        <v>35429</v>
      </c>
      <c r="C17" s="22" t="s">
        <v>18</v>
      </c>
      <c r="D17" s="25" t="n">
        <v>25.37</v>
      </c>
      <c r="E17" s="25" t="n">
        <v>24.67</v>
      </c>
      <c r="F17" s="22" t="s">
        <v>18</v>
      </c>
      <c r="G17" s="25" t="n">
        <v>2.677</v>
      </c>
      <c r="H17" s="25" t="n">
        <v>2.465</v>
      </c>
      <c r="I17" s="22" t="s">
        <v>18</v>
      </c>
    </row>
    <row r="18" customFormat="false" ht="12.75" hidden="false" customHeight="false" outlineLevel="0" collapsed="false">
      <c r="A18" s="20" t="n">
        <f aca="false">A17+1</f>
        <v>7</v>
      </c>
      <c r="B18" s="21" t="n">
        <f aca="false">+B17+1</f>
        <v>35430</v>
      </c>
      <c r="C18" s="22" t="s">
        <v>18</v>
      </c>
      <c r="D18" s="25" t="n">
        <v>25.92</v>
      </c>
      <c r="E18" s="25" t="n">
        <v>25.24</v>
      </c>
      <c r="F18" s="22" t="s">
        <v>18</v>
      </c>
      <c r="G18" s="25" t="n">
        <v>2.757</v>
      </c>
      <c r="H18" s="25" t="n">
        <v>2.48</v>
      </c>
      <c r="I18" s="22" t="s">
        <v>18</v>
      </c>
    </row>
    <row r="19" customFormat="false" ht="12.75" hidden="false" customHeight="false" outlineLevel="0" collapsed="false">
      <c r="A19" s="20"/>
      <c r="B19" s="21"/>
      <c r="C19" s="22"/>
      <c r="D19" s="25"/>
      <c r="E19" s="25"/>
      <c r="F19" s="22"/>
      <c r="G19" s="25"/>
      <c r="H19" s="25"/>
      <c r="I19" s="22"/>
    </row>
    <row r="20" customFormat="false" ht="12.75" hidden="false" customHeight="false" outlineLevel="0" collapsed="false">
      <c r="A20" s="20" t="n">
        <f aca="false">A18+1</f>
        <v>8</v>
      </c>
      <c r="B20" s="21" t="n">
        <v>35432</v>
      </c>
      <c r="C20" s="22" t="s">
        <v>18</v>
      </c>
      <c r="D20" s="25" t="n">
        <v>25.69</v>
      </c>
      <c r="E20" s="25" t="n">
        <v>25.07</v>
      </c>
      <c r="F20" s="22" t="s">
        <v>18</v>
      </c>
      <c r="G20" s="25" t="n">
        <v>2.89</v>
      </c>
      <c r="H20" s="25" t="n">
        <v>2.71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35433</v>
      </c>
      <c r="C21" s="22" t="s">
        <v>18</v>
      </c>
      <c r="D21" s="25" t="n">
        <v>25.59</v>
      </c>
      <c r="E21" s="25" t="n">
        <v>24.99</v>
      </c>
      <c r="F21" s="22" t="s">
        <v>18</v>
      </c>
      <c r="G21" s="25" t="n">
        <v>3.106</v>
      </c>
      <c r="H21" s="25" t="n">
        <v>2.9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+B21+3</f>
        <v>35436</v>
      </c>
      <c r="C22" s="22" t="s">
        <v>18</v>
      </c>
      <c r="D22" s="25" t="n">
        <v>26.37</v>
      </c>
      <c r="E22" s="25" t="n">
        <v>25.66</v>
      </c>
      <c r="F22" s="22" t="s">
        <v>18</v>
      </c>
      <c r="G22" s="25" t="n">
        <v>3.636</v>
      </c>
      <c r="H22" s="25" t="n">
        <v>3.5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35437</v>
      </c>
      <c r="C23" s="22" t="s">
        <v>18</v>
      </c>
      <c r="D23" s="25" t="n">
        <v>26.23</v>
      </c>
      <c r="E23" s="25" t="n">
        <v>25.54</v>
      </c>
      <c r="F23" s="22" t="s">
        <v>18</v>
      </c>
      <c r="G23" s="25" t="n">
        <v>3.334</v>
      </c>
      <c r="H23" s="25" t="n">
        <v>3.211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35438</v>
      </c>
      <c r="C24" s="22" t="s">
        <v>18</v>
      </c>
      <c r="D24" s="25" t="n">
        <v>26.62</v>
      </c>
      <c r="E24" s="25" t="n">
        <v>25.93</v>
      </c>
      <c r="F24" s="22" t="s">
        <v>18</v>
      </c>
      <c r="G24" s="25" t="n">
        <v>3.513</v>
      </c>
      <c r="H24" s="25" t="n">
        <v>3.33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35439</v>
      </c>
      <c r="C25" s="22" t="s">
        <v>18</v>
      </c>
      <c r="D25" s="25" t="n">
        <v>26.37</v>
      </c>
      <c r="E25" s="25" t="n">
        <v>25.72</v>
      </c>
      <c r="F25" s="22" t="s">
        <v>18</v>
      </c>
      <c r="G25" s="25" t="n">
        <v>3.481</v>
      </c>
      <c r="H25" s="25" t="n">
        <v>3.32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B25+1</f>
        <v>35440</v>
      </c>
      <c r="C26" s="22" t="s">
        <v>18</v>
      </c>
      <c r="D26" s="25" t="n">
        <v>26.09</v>
      </c>
      <c r="E26" s="25" t="n">
        <v>25.49</v>
      </c>
      <c r="F26" s="22" t="s">
        <v>18</v>
      </c>
      <c r="G26" s="25" t="n">
        <v>3.316</v>
      </c>
      <c r="H26" s="25" t="n">
        <v>3.131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+B26+3</f>
        <v>35443</v>
      </c>
      <c r="C27" s="22" t="s">
        <v>18</v>
      </c>
      <c r="D27" s="25" t="n">
        <v>25.19</v>
      </c>
      <c r="E27" s="25" t="n">
        <v>24.71</v>
      </c>
      <c r="F27" s="22" t="s">
        <v>18</v>
      </c>
      <c r="G27" s="25" t="n">
        <v>3.254</v>
      </c>
      <c r="H27" s="25" t="n">
        <v>3.06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35444</v>
      </c>
      <c r="C28" s="22" t="s">
        <v>18</v>
      </c>
      <c r="D28" s="25" t="n">
        <v>25.11</v>
      </c>
      <c r="E28" s="25" t="n">
        <v>24.62</v>
      </c>
      <c r="F28" s="22" t="s">
        <v>18</v>
      </c>
      <c r="G28" s="25" t="n">
        <v>3.393</v>
      </c>
      <c r="H28" s="25" t="n">
        <v>3.23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35445</v>
      </c>
      <c r="C29" s="22" t="s">
        <v>18</v>
      </c>
      <c r="D29" s="25" t="n">
        <v>25.95</v>
      </c>
      <c r="E29" s="25" t="n">
        <v>25.34</v>
      </c>
      <c r="F29" s="22" t="s">
        <v>18</v>
      </c>
      <c r="G29" s="25" t="n">
        <v>3.611</v>
      </c>
      <c r="H29" s="25" t="n">
        <v>3.4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35446</v>
      </c>
      <c r="C30" s="22" t="s">
        <v>18</v>
      </c>
      <c r="D30" s="25" t="n">
        <v>25.52</v>
      </c>
      <c r="E30" s="25" t="n">
        <v>24.82</v>
      </c>
      <c r="F30" s="22" t="s">
        <v>18</v>
      </c>
      <c r="G30" s="25" t="n">
        <v>3.341</v>
      </c>
      <c r="H30" s="25" t="n">
        <v>3.15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B30+1</f>
        <v>35447</v>
      </c>
      <c r="C31" s="22" t="s">
        <v>18</v>
      </c>
      <c r="D31" s="25" t="n">
        <v>25.41</v>
      </c>
      <c r="E31" s="25" t="n">
        <v>24.43</v>
      </c>
      <c r="F31" s="22" t="s">
        <v>18</v>
      </c>
      <c r="G31" s="25" t="n">
        <v>3.257</v>
      </c>
      <c r="H31" s="25" t="n">
        <v>3.1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+B31+3</f>
        <v>35450</v>
      </c>
      <c r="C32" s="22" t="s">
        <v>18</v>
      </c>
      <c r="D32" s="25" t="n">
        <v>25.23</v>
      </c>
      <c r="E32" s="25" t="n">
        <v>24.43</v>
      </c>
      <c r="F32" s="22" t="s">
        <v>18</v>
      </c>
      <c r="G32" s="25" t="n">
        <v>3.07</v>
      </c>
      <c r="H32" s="25" t="n">
        <v>2.93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35451</v>
      </c>
      <c r="C33" s="22" t="s">
        <v>18</v>
      </c>
      <c r="D33" s="25" t="n">
        <v>24.8</v>
      </c>
      <c r="E33" s="25" t="n">
        <v>24.22</v>
      </c>
      <c r="F33" s="22" t="s">
        <v>18</v>
      </c>
      <c r="G33" s="25" t="n">
        <v>2.916</v>
      </c>
      <c r="H33" s="25" t="n">
        <v>2.79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35452</v>
      </c>
      <c r="C34" s="22" t="s">
        <v>19</v>
      </c>
      <c r="D34" s="25" t="n">
        <v>24.24</v>
      </c>
      <c r="E34" s="25" t="n">
        <v>23.76</v>
      </c>
      <c r="F34" s="22" t="s">
        <v>18</v>
      </c>
      <c r="G34" s="25" t="n">
        <v>2.908</v>
      </c>
      <c r="H34" s="25" t="n">
        <v>2.745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35453</v>
      </c>
      <c r="C35" s="22" t="s">
        <v>19</v>
      </c>
      <c r="D35" s="25" t="n">
        <v>24.18</v>
      </c>
      <c r="E35" s="25" t="n">
        <v>23.67</v>
      </c>
      <c r="F35" s="22" t="s">
        <v>18</v>
      </c>
      <c r="G35" s="25" t="n">
        <v>2.794</v>
      </c>
      <c r="H35" s="25" t="n">
        <v>2.6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+B35+1</f>
        <v>35454</v>
      </c>
      <c r="C36" s="22" t="s">
        <v>19</v>
      </c>
      <c r="D36" s="25" t="n">
        <v>24.05</v>
      </c>
      <c r="E36" s="25" t="n">
        <v>23.53</v>
      </c>
      <c r="F36" s="22" t="s">
        <v>18</v>
      </c>
      <c r="G36" s="25" t="n">
        <v>2.824</v>
      </c>
      <c r="H36" s="25" t="n">
        <v>2.61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+B36+3</f>
        <v>35457</v>
      </c>
      <c r="C37" s="22" t="s">
        <v>19</v>
      </c>
      <c r="D37" s="25" t="n">
        <v>23.94</v>
      </c>
      <c r="E37" s="25" t="n">
        <v>23.44</v>
      </c>
      <c r="F37" s="22" t="s">
        <v>18</v>
      </c>
      <c r="G37" s="25" t="n">
        <v>2.986</v>
      </c>
      <c r="H37" s="25" t="n">
        <v>2.607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35458</v>
      </c>
      <c r="C38" s="22" t="s">
        <v>19</v>
      </c>
      <c r="D38" s="25" t="n">
        <v>23.9</v>
      </c>
      <c r="E38" s="25" t="n">
        <v>23.42</v>
      </c>
      <c r="F38" s="22" t="s">
        <v>19</v>
      </c>
      <c r="G38" s="25" t="n">
        <v>2.546</v>
      </c>
      <c r="H38" s="25" t="n">
        <v>2.621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35459</v>
      </c>
      <c r="C39" s="22" t="s">
        <v>19</v>
      </c>
      <c r="D39" s="25" t="n">
        <v>24.47</v>
      </c>
      <c r="E39" s="25" t="n">
        <v>23.93</v>
      </c>
      <c r="F39" s="22" t="s">
        <v>19</v>
      </c>
      <c r="G39" s="25" t="n">
        <v>2.438</v>
      </c>
      <c r="H39" s="25" t="n">
        <v>2.14</v>
      </c>
      <c r="I39" s="22" t="s">
        <v>19</v>
      </c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+B39+1</f>
        <v>35460</v>
      </c>
      <c r="C40" s="22" t="s">
        <v>19</v>
      </c>
      <c r="D40" s="25" t="n">
        <v>24.87</v>
      </c>
      <c r="E40" s="25" t="n">
        <v>24.35</v>
      </c>
      <c r="F40" s="22" t="s">
        <v>19</v>
      </c>
      <c r="G40" s="25" t="n">
        <v>2.486</v>
      </c>
      <c r="H40" s="25" t="n">
        <v>2.19</v>
      </c>
      <c r="I40" s="22" t="s">
        <v>19</v>
      </c>
    </row>
    <row r="41" customFormat="false" ht="12.75" hidden="false" customHeight="false" outlineLevel="0" collapsed="false">
      <c r="A41" s="20" t="n">
        <f aca="false">A40+1</f>
        <v>29</v>
      </c>
      <c r="B41" s="21" t="n">
        <f aca="false">+B40+1</f>
        <v>35461</v>
      </c>
      <c r="C41" s="22" t="s">
        <v>19</v>
      </c>
      <c r="D41" s="25" t="n">
        <v>24.15</v>
      </c>
      <c r="E41" s="25" t="n">
        <v>23.71</v>
      </c>
      <c r="F41" s="22" t="s">
        <v>19</v>
      </c>
      <c r="G41" s="25" t="n">
        <v>2.385</v>
      </c>
      <c r="H41" s="25" t="n">
        <v>2.14</v>
      </c>
      <c r="I41" s="22" t="s">
        <v>19</v>
      </c>
    </row>
    <row r="42" customFormat="false" ht="12.75" hidden="false" customHeight="false" outlineLevel="0" collapsed="false">
      <c r="A42" s="20"/>
      <c r="B42" s="21"/>
      <c r="C42" s="22"/>
      <c r="I42" s="22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35451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35457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35458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16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16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37"/>
      <c r="C49" s="38" t="s">
        <v>23</v>
      </c>
      <c r="D49" s="39" t="n">
        <f aca="false">ROUND((AVERAGE(D12:D33)),3)</f>
        <v>25.551</v>
      </c>
      <c r="E49" s="39" t="n">
        <f aca="false">ROUND((AVERAGE(E12:E33)),3)</f>
        <v>24.893</v>
      </c>
      <c r="F49" s="40" t="s">
        <v>29</v>
      </c>
      <c r="G49" s="41" t="n">
        <f aca="false">ROUND((AVERAGE(G15:G37)),5)</f>
        <v>3.156</v>
      </c>
      <c r="H49" s="41" t="n">
        <f aca="false">ROUND((AVERAGE(H16:H38)),5)</f>
        <v>2.94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44"/>
      <c r="C50" s="45" t="s">
        <v>32</v>
      </c>
      <c r="D50" s="46" t="n">
        <f aca="false">ROUND((AVERAGE(D20:D41)),3)</f>
        <v>25.18</v>
      </c>
      <c r="E50" s="46" t="n">
        <f aca="false">ROUND((AVERAGE(E20:E41)),3)</f>
        <v>24.581</v>
      </c>
      <c r="F50" s="47" t="s">
        <v>33</v>
      </c>
      <c r="G50" s="48" t="n">
        <f aca="false">ROUND((AVERAGE(G20:G41)),5)</f>
        <v>3.0675</v>
      </c>
      <c r="H50" s="48" t="n">
        <f aca="false">ROUND((AVERAGE(H20:H41)),5)</f>
        <v>2.8825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44"/>
      <c r="C51" s="49"/>
      <c r="D51" s="46" t="n">
        <f aca="false">ROUND((((SUM(D20:D41))-D33+E33)/22),3)</f>
        <v>25.154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37</v>
      </c>
      <c r="B52" s="44"/>
      <c r="C52" s="24"/>
      <c r="D52" s="46" t="n">
        <f aca="false">SUM(D29:D33)/5</f>
        <v>25.382</v>
      </c>
      <c r="E52" s="46" t="s">
        <v>36</v>
      </c>
      <c r="F52" s="51" t="s">
        <v>38</v>
      </c>
      <c r="G52" s="48" t="n">
        <f aca="false">SUM(G33:G37)/5</f>
        <v>2.8856</v>
      </c>
      <c r="H52" s="48" t="n">
        <f aca="false">SUM(H34:H38)/5</f>
        <v>2.6366</v>
      </c>
      <c r="I52" s="42"/>
    </row>
    <row r="53" customFormat="false" ht="12.75" hidden="false" customHeight="false" outlineLevel="0" collapsed="false">
      <c r="A53" s="43" t="s">
        <v>39</v>
      </c>
      <c r="B53" s="44"/>
      <c r="C53" s="24"/>
      <c r="D53" s="52" t="n">
        <f aca="false">SUM(D31:D33)/3</f>
        <v>25.1466666666667</v>
      </c>
      <c r="E53" s="52" t="s">
        <v>36</v>
      </c>
      <c r="F53" s="51" t="s">
        <v>40</v>
      </c>
      <c r="G53" s="48" t="n">
        <f aca="false">ROUND(SUM(G35:G37)/3,5)</f>
        <v>2.868</v>
      </c>
      <c r="H53" s="48" t="n">
        <f aca="false">SUM(H36:H38)/3</f>
        <v>2.61266666666667</v>
      </c>
      <c r="I53" s="42" t="s">
        <v>41</v>
      </c>
    </row>
    <row r="54" customFormat="false" ht="12.75" hidden="false" customHeight="false" outlineLevel="0" collapsed="false">
      <c r="A54" s="43" t="s">
        <v>42</v>
      </c>
      <c r="B54" s="44"/>
      <c r="C54" s="24"/>
      <c r="D54" s="46" t="n">
        <f aca="false">ROUND((SUM(D32:D33)/2),3)</f>
        <v>25.015</v>
      </c>
      <c r="E54" s="46" t="s">
        <v>36</v>
      </c>
      <c r="F54" s="51" t="s">
        <v>43</v>
      </c>
      <c r="G54" s="48" t="n">
        <f aca="false">ROUND(AVERAGE(G36:G37),5)</f>
        <v>2.905</v>
      </c>
      <c r="H54" s="48" t="n">
        <f aca="false">ROUND(AVERAGE(H37:H38),5)</f>
        <v>2.614</v>
      </c>
      <c r="I54" s="42" t="s">
        <v>44</v>
      </c>
    </row>
    <row r="55" customFormat="false" ht="12.75" hidden="false" customHeight="false" outlineLevel="0" collapsed="false">
      <c r="A55" s="43" t="s">
        <v>45</v>
      </c>
      <c r="B55" s="44"/>
      <c r="C55" s="24"/>
      <c r="D55" s="53" t="s">
        <v>36</v>
      </c>
      <c r="E55" s="53" t="s">
        <v>36</v>
      </c>
      <c r="F55" s="51"/>
      <c r="G55" s="48" t="n">
        <f aca="false">G35</f>
        <v>2.794</v>
      </c>
      <c r="H55" s="48" t="n">
        <f aca="false">H36</f>
        <v>2.61</v>
      </c>
      <c r="I55" s="42"/>
    </row>
    <row r="56" customFormat="false" ht="12.75" hidden="false" customHeight="false" outlineLevel="0" collapsed="false">
      <c r="A56" s="43" t="s">
        <v>46</v>
      </c>
      <c r="B56" s="44"/>
      <c r="C56" s="24"/>
      <c r="D56" s="53" t="s">
        <v>36</v>
      </c>
      <c r="E56" s="53" t="s">
        <v>36</v>
      </c>
      <c r="F56" s="51" t="s">
        <v>47</v>
      </c>
      <c r="G56" s="48" t="n">
        <f aca="false">G36</f>
        <v>2.824</v>
      </c>
      <c r="H56" s="48" t="n">
        <f aca="false">H37</f>
        <v>2.607</v>
      </c>
      <c r="I56" s="42"/>
    </row>
    <row r="57" customFormat="false" ht="12.75" hidden="false" customHeight="false" outlineLevel="0" collapsed="false">
      <c r="A57" s="43" t="s">
        <v>48</v>
      </c>
      <c r="B57" s="44"/>
      <c r="C57" s="24"/>
      <c r="D57" s="46" t="n">
        <f aca="false">D33</f>
        <v>24.8</v>
      </c>
      <c r="E57" s="46" t="s">
        <v>36</v>
      </c>
      <c r="F57" s="51" t="s">
        <v>49</v>
      </c>
      <c r="G57" s="48" t="n">
        <f aca="false">G37</f>
        <v>2.986</v>
      </c>
      <c r="H57" s="48" t="n">
        <f aca="false">H38</f>
        <v>2.621</v>
      </c>
      <c r="I57" s="42" t="s">
        <v>50</v>
      </c>
    </row>
    <row r="58" customFormat="false" ht="12.75" hidden="false" customHeight="false" outlineLevel="0" collapsed="false">
      <c r="A58" s="36" t="s">
        <v>51</v>
      </c>
      <c r="B58" s="37"/>
      <c r="C58" s="54"/>
      <c r="D58" s="55" t="s">
        <v>36</v>
      </c>
      <c r="E58" s="55" t="s">
        <v>36</v>
      </c>
      <c r="F58" s="56"/>
      <c r="G58" s="41" t="n">
        <f aca="false">SUM(G35:G36)/2</f>
        <v>2.809</v>
      </c>
      <c r="H58" s="41" t="n">
        <f aca="false">SUM(H36:H37)/2</f>
        <v>2.6085</v>
      </c>
      <c r="I58" s="42"/>
    </row>
    <row r="59" customFormat="false" ht="12.75" hidden="false" customHeight="false" outlineLevel="0" collapsed="false">
      <c r="A59" s="36" t="s">
        <v>52</v>
      </c>
      <c r="B59" s="37"/>
      <c r="C59" s="54"/>
      <c r="D59" s="55"/>
      <c r="E59" s="55"/>
      <c r="F59" s="56" t="s">
        <v>53</v>
      </c>
      <c r="G59" s="41" t="n">
        <f aca="false">SUM(G34:G37)/4</f>
        <v>2.878</v>
      </c>
      <c r="H59" s="41" t="n">
        <f aca="false">SUM(H35:H38)/4</f>
        <v>2.6095</v>
      </c>
      <c r="I59" s="42" t="s">
        <v>54</v>
      </c>
    </row>
    <row r="60" customFormat="false" ht="12.75" hidden="false" customHeight="false" outlineLevel="0" collapsed="false">
      <c r="A60" s="26"/>
      <c r="B60" s="57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57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26"/>
      <c r="B62" s="57"/>
      <c r="C62" s="26"/>
      <c r="D62" s="26"/>
      <c r="E62" s="26"/>
      <c r="F62" s="26"/>
      <c r="G62" s="26"/>
      <c r="H62" s="26"/>
      <c r="I62" s="26"/>
    </row>
    <row r="63" customFormat="false" ht="12.75" hidden="false" customHeight="false" outlineLevel="0" collapsed="false">
      <c r="A63" s="26"/>
      <c r="B63" s="57"/>
      <c r="C63" s="26"/>
      <c r="D63" s="26"/>
      <c r="E63" s="26"/>
      <c r="F63" s="59"/>
      <c r="G63" s="60"/>
      <c r="H63" s="60"/>
      <c r="I63" s="26"/>
    </row>
    <row r="64" customFormat="false" ht="12.75" hidden="false" customHeight="false" outlineLevel="0" collapsed="false">
      <c r="A64" s="61" t="s">
        <v>55</v>
      </c>
      <c r="C64" s="26"/>
      <c r="E64" s="61" t="s">
        <v>56</v>
      </c>
      <c r="F64" s="59"/>
      <c r="G64" s="60"/>
      <c r="H64" s="60"/>
      <c r="I64" s="26"/>
    </row>
    <row r="65" customFormat="false" ht="12.75" hidden="false" customHeight="false" outlineLevel="0" collapsed="false">
      <c r="A65" s="26"/>
      <c r="C65" s="26"/>
      <c r="E65" s="26"/>
      <c r="F65" s="59"/>
      <c r="G65" s="60"/>
      <c r="H65" s="60"/>
      <c r="I65" s="26"/>
    </row>
    <row r="66" customFormat="false" ht="12.75" hidden="false" customHeight="false" outlineLevel="0" collapsed="false">
      <c r="A66" s="62" t="s">
        <v>57</v>
      </c>
      <c r="C66" s="63" t="n">
        <v>13.91</v>
      </c>
      <c r="E66" s="62" t="s">
        <v>57</v>
      </c>
      <c r="G66" s="64" t="n">
        <v>16.6</v>
      </c>
      <c r="H66" s="60"/>
      <c r="I66" s="26"/>
    </row>
    <row r="67" customFormat="false" ht="12.75" hidden="false" customHeight="false" outlineLevel="0" collapsed="false">
      <c r="A67" s="26" t="s">
        <v>58</v>
      </c>
      <c r="B67" s="65" t="s">
        <v>59</v>
      </c>
      <c r="C67" s="63" t="n">
        <v>13.73</v>
      </c>
      <c r="E67" s="26" t="s">
        <v>58</v>
      </c>
      <c r="F67" s="66" t="s">
        <v>60</v>
      </c>
      <c r="G67" s="64" t="n">
        <v>15.82</v>
      </c>
      <c r="H67" s="60"/>
      <c r="I67" s="26"/>
    </row>
    <row r="68" customFormat="false" ht="12.75" hidden="false" customHeight="false" outlineLevel="0" collapsed="false">
      <c r="A68" s="26" t="s">
        <v>61</v>
      </c>
      <c r="C68" s="63" t="n">
        <v>13.55</v>
      </c>
      <c r="E68" s="26" t="s">
        <v>61</v>
      </c>
      <c r="G68" s="64" t="n">
        <v>15.29</v>
      </c>
      <c r="H68" s="60"/>
      <c r="I68" s="26"/>
    </row>
    <row r="69" customFormat="false" ht="12.75" hidden="false" customHeight="false" outlineLevel="0" collapsed="false">
      <c r="A69" s="26"/>
      <c r="C69" s="63"/>
      <c r="E69" s="26"/>
      <c r="G69" s="64"/>
      <c r="H69" s="60"/>
      <c r="I69" s="26"/>
    </row>
    <row r="70" customFormat="false" ht="12.75" hidden="false" customHeight="false" outlineLevel="0" collapsed="false">
      <c r="A70" s="26" t="s">
        <v>62</v>
      </c>
      <c r="B70" s="65" t="s">
        <v>63</v>
      </c>
      <c r="C70" s="67" t="n">
        <f aca="false">C68</f>
        <v>13.55</v>
      </c>
      <c r="E70" s="26" t="s">
        <v>62</v>
      </c>
      <c r="F70" s="66" t="s">
        <v>64</v>
      </c>
      <c r="G70" s="68" t="n">
        <f aca="false">G68</f>
        <v>15.29</v>
      </c>
      <c r="H70" s="60"/>
      <c r="I70" s="26"/>
    </row>
    <row r="71" customFormat="false" ht="12.75" hidden="false" customHeight="false" outlineLevel="0" collapsed="false">
      <c r="A71" s="26" t="s">
        <v>65</v>
      </c>
      <c r="B71" s="65" t="s">
        <v>66</v>
      </c>
      <c r="C71" s="67" t="n">
        <f aca="false">SUM(C67:C68)/2</f>
        <v>13.64</v>
      </c>
      <c r="E71" s="26" t="s">
        <v>65</v>
      </c>
      <c r="F71" s="66" t="s">
        <v>67</v>
      </c>
      <c r="G71" s="68" t="n">
        <f aca="false">SUM(G67:G68)/2</f>
        <v>15.555</v>
      </c>
      <c r="H71" s="60"/>
      <c r="I71" s="26"/>
    </row>
    <row r="72" customFormat="false" ht="12.75" hidden="false" customHeight="false" outlineLevel="0" collapsed="false">
      <c r="A72" s="26" t="s">
        <v>68</v>
      </c>
      <c r="B72" s="65" t="s">
        <v>69</v>
      </c>
      <c r="C72" s="67" t="n">
        <f aca="false">SUM(C66:C68)/3</f>
        <v>13.73</v>
      </c>
      <c r="E72" s="26" t="s">
        <v>68</v>
      </c>
      <c r="F72" s="66" t="s">
        <v>70</v>
      </c>
      <c r="G72" s="68" t="n">
        <f aca="false">SUM(G66:G68)/3</f>
        <v>15.9033333333333</v>
      </c>
      <c r="H72" s="60"/>
      <c r="I72" s="26"/>
    </row>
    <row r="73" customFormat="false" ht="12.75" hidden="false" customHeight="false" outlineLevel="0" collapsed="false">
      <c r="A73" s="26"/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26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61" t="s">
        <v>71</v>
      </c>
      <c r="C75" s="26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58</v>
      </c>
      <c r="C76" s="63" t="n">
        <v>2.7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61</v>
      </c>
      <c r="C77" s="63" t="n">
        <v>2.6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72</v>
      </c>
      <c r="C78" s="63" t="n">
        <v>2.55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/>
      <c r="C79" s="63"/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62</v>
      </c>
      <c r="C80" s="63" t="n">
        <f aca="false">C78</f>
        <v>2.55</v>
      </c>
      <c r="D80" s="26"/>
      <c r="E80" s="26"/>
      <c r="F80" s="59"/>
      <c r="G80" s="60"/>
      <c r="H80" s="60"/>
      <c r="I80" s="26"/>
    </row>
    <row r="81" customFormat="false" ht="12.75" hidden="false" customHeight="false" outlineLevel="0" collapsed="false">
      <c r="A81" s="26" t="s">
        <v>65</v>
      </c>
      <c r="C81" s="63" t="n">
        <f aca="false">SUM(C77:C78)/2</f>
        <v>2.575</v>
      </c>
      <c r="D81" s="26"/>
      <c r="E81" s="26"/>
      <c r="F81" s="59"/>
      <c r="G81" s="60"/>
      <c r="H81" s="60"/>
      <c r="I81" s="26"/>
    </row>
    <row r="82" customFormat="false" ht="12.75" hidden="false" customHeight="false" outlineLevel="0" collapsed="false">
      <c r="A82" s="26" t="s">
        <v>68</v>
      </c>
      <c r="C82" s="63" t="n">
        <f aca="false">SUM(C76:C78)/3</f>
        <v>2.61666666666667</v>
      </c>
      <c r="D82" s="26"/>
      <c r="E82" s="26"/>
      <c r="F82" s="59"/>
      <c r="G82" s="60"/>
      <c r="H82" s="60"/>
      <c r="I82" s="26"/>
    </row>
    <row r="83" customFormat="false" ht="12.75" hidden="false" customHeight="false" outlineLevel="0" collapsed="false">
      <c r="A83" s="26"/>
      <c r="B83" s="57"/>
      <c r="C83" s="26"/>
      <c r="D83" s="26"/>
      <c r="E83" s="26"/>
      <c r="F83" s="59"/>
      <c r="G83" s="60"/>
      <c r="H83" s="60"/>
      <c r="I83" s="26"/>
    </row>
    <row r="84" customFormat="false" ht="12.75" hidden="false" customHeight="false" outlineLevel="0" collapsed="false">
      <c r="A84" s="26"/>
      <c r="B84" s="57"/>
      <c r="C84" s="26"/>
      <c r="D84" s="26"/>
      <c r="E84" s="26"/>
      <c r="F84" s="59"/>
      <c r="G84" s="60"/>
      <c r="H84" s="60"/>
      <c r="I84" s="26"/>
    </row>
    <row r="85" customFormat="false" ht="12.75" hidden="false" customHeight="false" outlineLevel="0" collapsed="false">
      <c r="A85" s="69" t="s">
        <v>73</v>
      </c>
      <c r="B85" s="57"/>
      <c r="C85" s="26"/>
      <c r="D85" s="26"/>
      <c r="E85" s="26"/>
      <c r="F85" s="59"/>
      <c r="G85" s="60"/>
      <c r="H85" s="60"/>
      <c r="I85" s="26"/>
    </row>
    <row r="86" customFormat="false" ht="12.75" hidden="false" customHeight="false" outlineLevel="0" collapsed="false">
      <c r="A86" s="26"/>
      <c r="B86" s="57"/>
      <c r="C86" s="70" t="s">
        <v>74</v>
      </c>
      <c r="D86" s="70" t="s">
        <v>75</v>
      </c>
      <c r="E86" s="70" t="s">
        <v>76</v>
      </c>
      <c r="F86" s="59"/>
      <c r="G86" s="60"/>
      <c r="H86" s="60"/>
      <c r="I86" s="26"/>
    </row>
    <row r="87" customFormat="false" ht="12.75" hidden="false" customHeight="false" outlineLevel="0" collapsed="false">
      <c r="A87" s="26" t="s">
        <v>77</v>
      </c>
      <c r="B87" s="57" t="n">
        <v>35436</v>
      </c>
      <c r="C87" s="71" t="n">
        <v>3.33</v>
      </c>
      <c r="D87" s="71" t="n">
        <v>3.63</v>
      </c>
      <c r="E87" s="71" t="n">
        <v>3.48</v>
      </c>
      <c r="F87" s="59"/>
      <c r="G87" s="60"/>
      <c r="H87" s="60"/>
      <c r="I87" s="26"/>
    </row>
    <row r="88" customFormat="false" ht="12.75" hidden="false" customHeight="false" outlineLevel="0" collapsed="false">
      <c r="A88" s="26" t="s">
        <v>78</v>
      </c>
      <c r="B88" s="57" t="n">
        <v>35443</v>
      </c>
      <c r="C88" s="71" t="n">
        <v>3.74</v>
      </c>
      <c r="D88" s="71" t="n">
        <v>3.75</v>
      </c>
      <c r="E88" s="71" t="n">
        <v>3.76</v>
      </c>
      <c r="F88" s="59"/>
      <c r="G88" s="60"/>
      <c r="H88" s="60"/>
      <c r="I88" s="26"/>
    </row>
    <row r="89" customFormat="false" ht="12.75" hidden="false" customHeight="false" outlineLevel="0" collapsed="false">
      <c r="A89" s="26" t="s">
        <v>79</v>
      </c>
      <c r="B89" s="57" t="n">
        <v>35450</v>
      </c>
      <c r="C89" s="71" t="n">
        <v>4.23</v>
      </c>
      <c r="D89" s="71" t="n">
        <v>4.22</v>
      </c>
      <c r="E89" s="71" t="n">
        <v>4.22</v>
      </c>
      <c r="F89" s="59"/>
      <c r="G89" s="60"/>
      <c r="H89" s="60"/>
      <c r="I89" s="26"/>
    </row>
    <row r="90" customFormat="false" ht="12.75" hidden="false" customHeight="false" outlineLevel="0" collapsed="false">
      <c r="A90" s="26" t="s">
        <v>80</v>
      </c>
      <c r="B90" s="57" t="n">
        <v>35457</v>
      </c>
      <c r="C90" s="71" t="n">
        <v>2.99</v>
      </c>
      <c r="D90" s="71" t="n">
        <v>3</v>
      </c>
      <c r="E90" s="71" t="n">
        <v>3.03</v>
      </c>
      <c r="F90" s="59"/>
      <c r="G90" s="60"/>
      <c r="H90" s="60"/>
      <c r="I90" s="26"/>
    </row>
    <row r="91" customFormat="false" ht="12.75" hidden="false" customHeight="false" outlineLevel="0" collapsed="false">
      <c r="A91" s="26"/>
      <c r="B91" s="57"/>
      <c r="C91" s="71"/>
      <c r="D91" s="71"/>
      <c r="E91" s="71"/>
      <c r="F91" s="59"/>
      <c r="G91" s="60"/>
      <c r="H91" s="60"/>
      <c r="I91" s="26"/>
    </row>
    <row r="92" customFormat="false" ht="12.75" hidden="false" customHeight="false" outlineLevel="0" collapsed="false">
      <c r="A92" s="26" t="s">
        <v>81</v>
      </c>
      <c r="B92" s="57"/>
      <c r="C92" s="71" t="n">
        <f aca="false">AVERAGE(C87:C90)</f>
        <v>3.5725</v>
      </c>
      <c r="D92" s="71" t="n">
        <f aca="false">AVERAGE(D87:D90)</f>
        <v>3.65</v>
      </c>
      <c r="E92" s="71" t="n">
        <f aca="false">AVERAGE(E87:E90)</f>
        <v>3.6225</v>
      </c>
      <c r="F92" s="59"/>
      <c r="G92" s="60"/>
      <c r="H92" s="60"/>
      <c r="I92" s="26"/>
    </row>
    <row r="93" customFormat="false" ht="12.75" hidden="false" customHeight="false" outlineLevel="0" collapsed="false">
      <c r="A93" s="26"/>
      <c r="B93" s="57"/>
      <c r="C93" s="26"/>
      <c r="D93" s="26"/>
      <c r="E93" s="26"/>
      <c r="F93" s="59"/>
      <c r="G93" s="60"/>
      <c r="H93" s="60"/>
      <c r="I93" s="26"/>
    </row>
    <row r="94" customFormat="false" ht="12.75" hidden="false" customHeight="false" outlineLevel="0" collapsed="false">
      <c r="A94" s="26"/>
      <c r="B94" s="57"/>
      <c r="C94" s="26"/>
      <c r="D94" s="26"/>
      <c r="E94" s="26"/>
      <c r="F94" s="59"/>
      <c r="G94" s="60"/>
      <c r="H94" s="60"/>
      <c r="I94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2" activeCellId="0" sqref="G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4" min="4" style="0" width="9.99"/>
    <col collapsed="false" customWidth="true" hidden="false" outlineLevel="0" max="5" min="5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143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36880</v>
      </c>
      <c r="C11" s="87" t="s">
        <v>144</v>
      </c>
      <c r="D11" s="88" t="n">
        <v>25.77</v>
      </c>
      <c r="E11" s="89" t="n">
        <v>25.49</v>
      </c>
    </row>
    <row r="12" customFormat="false" ht="12.75" hidden="false" customHeight="false" outlineLevel="0" collapsed="false">
      <c r="A12" s="85" t="s">
        <v>86</v>
      </c>
      <c r="B12" s="86" t="n">
        <v>36881</v>
      </c>
      <c r="C12" s="87" t="s">
        <v>144</v>
      </c>
      <c r="D12" s="88" t="n">
        <v>25.98</v>
      </c>
      <c r="E12" s="89" t="n">
        <v>25.64</v>
      </c>
    </row>
    <row r="13" customFormat="false" ht="12.75" hidden="false" customHeight="false" outlineLevel="0" collapsed="false">
      <c r="A13" s="85" t="s">
        <v>87</v>
      </c>
      <c r="B13" s="86" t="n">
        <v>36882</v>
      </c>
      <c r="C13" s="87" t="s">
        <v>144</v>
      </c>
      <c r="D13" s="88" t="n">
        <v>26.18</v>
      </c>
      <c r="E13" s="89" t="n">
        <v>25.79</v>
      </c>
    </row>
    <row r="14" customFormat="false" ht="12.75" hidden="false" customHeight="false" outlineLevel="0" collapsed="false">
      <c r="A14" s="85" t="s">
        <v>88</v>
      </c>
      <c r="B14" s="86" t="n">
        <v>36886</v>
      </c>
      <c r="C14" s="87" t="s">
        <v>144</v>
      </c>
      <c r="D14" s="88" t="n">
        <v>26.64</v>
      </c>
      <c r="E14" s="89" t="n">
        <v>26.05</v>
      </c>
    </row>
    <row r="15" customFormat="false" ht="12.75" hidden="false" customHeight="false" outlineLevel="0" collapsed="false">
      <c r="A15" s="85" t="s">
        <v>89</v>
      </c>
      <c r="B15" s="86" t="n">
        <v>36887</v>
      </c>
      <c r="C15" s="87" t="s">
        <v>144</v>
      </c>
      <c r="D15" s="88" t="n">
        <v>26.47</v>
      </c>
      <c r="E15" s="89" t="n">
        <v>25.86</v>
      </c>
      <c r="F15" s="87"/>
      <c r="G15" s="131"/>
    </row>
    <row r="16" customFormat="false" ht="12.75" hidden="false" customHeight="false" outlineLevel="0" collapsed="false">
      <c r="A16" s="85" t="s">
        <v>90</v>
      </c>
      <c r="B16" s="86" t="n">
        <v>36888</v>
      </c>
      <c r="C16" s="87" t="s">
        <v>144</v>
      </c>
      <c r="D16" s="88" t="n">
        <v>25.85</v>
      </c>
      <c r="E16" s="89" t="n">
        <v>25.3</v>
      </c>
      <c r="F16" s="87" t="s">
        <v>144</v>
      </c>
      <c r="G16" s="132" t="n">
        <v>9.263</v>
      </c>
    </row>
    <row r="17" customFormat="false" ht="12.75" hidden="false" customHeight="false" outlineLevel="0" collapsed="false">
      <c r="A17" s="85" t="s">
        <v>91</v>
      </c>
      <c r="B17" s="86" t="n">
        <v>36889</v>
      </c>
      <c r="C17" s="87" t="s">
        <v>144</v>
      </c>
      <c r="D17" s="88" t="n">
        <v>26.8</v>
      </c>
      <c r="E17" s="89" t="n">
        <v>25.98</v>
      </c>
      <c r="F17" s="87" t="s">
        <v>144</v>
      </c>
      <c r="G17" s="90" t="n">
        <v>9.775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36893</v>
      </c>
      <c r="C19" s="87" t="s">
        <v>144</v>
      </c>
      <c r="D19" s="88" t="n">
        <v>27.21</v>
      </c>
      <c r="E19" s="89" t="n">
        <v>26.52</v>
      </c>
      <c r="F19" s="87" t="s">
        <v>144</v>
      </c>
      <c r="G19" s="90" t="n">
        <v>8.364</v>
      </c>
    </row>
    <row r="20" customFormat="false" ht="12.75" hidden="false" customHeight="false" outlineLevel="0" collapsed="false">
      <c r="A20" s="85" t="s">
        <v>93</v>
      </c>
      <c r="B20" s="86" t="n">
        <v>36894</v>
      </c>
      <c r="C20" s="87" t="s">
        <v>144</v>
      </c>
      <c r="D20" s="88" t="n">
        <v>28</v>
      </c>
      <c r="E20" s="89" t="n">
        <v>27.27</v>
      </c>
      <c r="F20" s="87" t="s">
        <v>144</v>
      </c>
      <c r="G20" s="90" t="n">
        <v>8.189</v>
      </c>
    </row>
    <row r="21" customFormat="false" ht="12.75" hidden="false" customHeight="false" outlineLevel="0" collapsed="false">
      <c r="A21" s="85" t="s">
        <v>94</v>
      </c>
      <c r="B21" s="86" t="n">
        <v>36895</v>
      </c>
      <c r="C21" s="87" t="s">
        <v>144</v>
      </c>
      <c r="D21" s="88" t="n">
        <v>28.14</v>
      </c>
      <c r="E21" s="89" t="n">
        <v>27.54</v>
      </c>
      <c r="F21" s="87" t="s">
        <v>144</v>
      </c>
      <c r="G21" s="90" t="n">
        <v>8.966</v>
      </c>
    </row>
    <row r="22" customFormat="false" ht="12.75" hidden="false" customHeight="false" outlineLevel="0" collapsed="false">
      <c r="A22" s="85" t="s">
        <v>95</v>
      </c>
      <c r="B22" s="86" t="n">
        <v>36896</v>
      </c>
      <c r="C22" s="87" t="s">
        <v>144</v>
      </c>
      <c r="D22" s="88" t="n">
        <v>27.95</v>
      </c>
      <c r="E22" s="89" t="n">
        <v>27.16</v>
      </c>
      <c r="F22" s="87" t="s">
        <v>144</v>
      </c>
      <c r="G22" s="90" t="n">
        <v>9.261</v>
      </c>
    </row>
    <row r="23" customFormat="false" ht="12.75" hidden="false" customHeight="false" outlineLevel="0" collapsed="false">
      <c r="A23" s="85" t="s">
        <v>96</v>
      </c>
      <c r="B23" s="86" t="n">
        <v>36899</v>
      </c>
      <c r="C23" s="87" t="s">
        <v>144</v>
      </c>
      <c r="D23" s="88" t="n">
        <v>27.32</v>
      </c>
      <c r="E23" s="89" t="n">
        <v>26.51</v>
      </c>
      <c r="F23" s="87" t="s">
        <v>144</v>
      </c>
      <c r="G23" s="90" t="n">
        <v>9.689</v>
      </c>
    </row>
    <row r="24" customFormat="false" ht="12.75" hidden="false" customHeight="false" outlineLevel="0" collapsed="false">
      <c r="A24" s="85" t="s">
        <v>97</v>
      </c>
      <c r="B24" s="86" t="n">
        <v>36900</v>
      </c>
      <c r="C24" s="87" t="s">
        <v>144</v>
      </c>
      <c r="D24" s="88" t="n">
        <v>27.64</v>
      </c>
      <c r="E24" s="89" t="n">
        <v>26.7</v>
      </c>
      <c r="F24" s="87" t="s">
        <v>144</v>
      </c>
      <c r="G24" s="90" t="n">
        <v>9.819</v>
      </c>
    </row>
    <row r="25" customFormat="false" ht="12.75" hidden="false" customHeight="false" outlineLevel="0" collapsed="false">
      <c r="A25" s="85" t="s">
        <v>98</v>
      </c>
      <c r="B25" s="86" t="n">
        <v>36901</v>
      </c>
      <c r="C25" s="87" t="s">
        <v>144</v>
      </c>
      <c r="D25" s="88" t="n">
        <v>29.48</v>
      </c>
      <c r="E25" s="89" t="n">
        <v>28.21</v>
      </c>
      <c r="F25" s="87" t="s">
        <v>144</v>
      </c>
      <c r="G25" s="90" t="n">
        <v>9.128</v>
      </c>
    </row>
    <row r="26" customFormat="false" ht="12.75" hidden="false" customHeight="false" outlineLevel="0" collapsed="false">
      <c r="A26" s="85" t="s">
        <v>99</v>
      </c>
      <c r="B26" s="86" t="n">
        <v>36902</v>
      </c>
      <c r="C26" s="87" t="s">
        <v>144</v>
      </c>
      <c r="D26" s="88" t="n">
        <v>29.41</v>
      </c>
      <c r="E26" s="89" t="n">
        <v>28.22</v>
      </c>
      <c r="F26" s="87" t="s">
        <v>144</v>
      </c>
      <c r="G26" s="90" t="n">
        <v>8.708</v>
      </c>
    </row>
    <row r="27" customFormat="false" ht="12.75" hidden="false" customHeight="false" outlineLevel="0" collapsed="false">
      <c r="A27" s="85" t="s">
        <v>100</v>
      </c>
      <c r="B27" s="86" t="n">
        <v>36903</v>
      </c>
      <c r="C27" s="87" t="s">
        <v>144</v>
      </c>
      <c r="D27" s="88" t="n">
        <v>30.05</v>
      </c>
      <c r="E27" s="89" t="n">
        <v>28.76</v>
      </c>
      <c r="F27" s="87" t="s">
        <v>144</v>
      </c>
      <c r="G27" s="90" t="n">
        <v>8.472</v>
      </c>
    </row>
    <row r="28" customFormat="false" ht="12.75" hidden="false" customHeight="false" outlineLevel="0" collapsed="false">
      <c r="A28" s="85" t="s">
        <v>101</v>
      </c>
      <c r="B28" s="86" t="n">
        <v>36907</v>
      </c>
      <c r="C28" s="87" t="s">
        <v>144</v>
      </c>
      <c r="D28" s="88" t="n">
        <v>30.29</v>
      </c>
      <c r="E28" s="89" t="n">
        <v>28.5</v>
      </c>
      <c r="F28" s="87" t="s">
        <v>144</v>
      </c>
      <c r="G28" s="90" t="n">
        <v>8.103</v>
      </c>
    </row>
    <row r="29" customFormat="false" ht="12.75" hidden="false" customHeight="false" outlineLevel="0" collapsed="false">
      <c r="A29" s="85" t="s">
        <v>102</v>
      </c>
      <c r="B29" s="86" t="n">
        <v>36908</v>
      </c>
      <c r="C29" s="87" t="s">
        <v>144</v>
      </c>
      <c r="D29" s="88" t="n">
        <v>29.6</v>
      </c>
      <c r="E29" s="89" t="n">
        <v>27.8</v>
      </c>
      <c r="F29" s="87" t="s">
        <v>144</v>
      </c>
      <c r="G29" s="90" t="n">
        <v>6.909</v>
      </c>
    </row>
    <row r="30" customFormat="false" ht="12.75" hidden="false" customHeight="false" outlineLevel="0" collapsed="false">
      <c r="A30" s="85" t="s">
        <v>103</v>
      </c>
      <c r="B30" s="86" t="n">
        <v>36909</v>
      </c>
      <c r="C30" s="87" t="s">
        <v>144</v>
      </c>
      <c r="D30" s="88" t="n">
        <v>30.45</v>
      </c>
      <c r="E30" s="89" t="n">
        <v>28.67</v>
      </c>
      <c r="F30" s="87" t="s">
        <v>144</v>
      </c>
      <c r="G30" s="90" t="n">
        <v>7.136</v>
      </c>
    </row>
    <row r="31" customFormat="false" ht="12.75" hidden="false" customHeight="false" outlineLevel="0" collapsed="false">
      <c r="A31" s="85" t="s">
        <v>104</v>
      </c>
      <c r="B31" s="86" t="n">
        <v>36910</v>
      </c>
      <c r="C31" s="87" t="s">
        <v>144</v>
      </c>
      <c r="D31" s="88" t="n">
        <v>32.19</v>
      </c>
      <c r="E31" s="89" t="n">
        <v>30.19</v>
      </c>
      <c r="F31" s="87" t="s">
        <v>144</v>
      </c>
      <c r="G31" s="90" t="n">
        <v>7.459</v>
      </c>
    </row>
    <row r="32" customFormat="false" ht="12.75" hidden="false" customHeight="false" outlineLevel="0" collapsed="false">
      <c r="A32" s="85" t="s">
        <v>105</v>
      </c>
      <c r="B32" s="86" t="n">
        <v>36913</v>
      </c>
      <c r="C32" s="87" t="s">
        <v>144</v>
      </c>
      <c r="D32" s="88" t="n">
        <v>32.19</v>
      </c>
      <c r="E32" s="89" t="n">
        <v>29.8</v>
      </c>
      <c r="F32" s="87" t="s">
        <v>144</v>
      </c>
      <c r="G32" s="90" t="n">
        <v>7.457</v>
      </c>
    </row>
    <row r="33" customFormat="false" ht="12.75" hidden="false" customHeight="false" outlineLevel="0" collapsed="false">
      <c r="A33" s="85" t="s">
        <v>106</v>
      </c>
      <c r="B33" s="86" t="n">
        <v>36914</v>
      </c>
      <c r="C33" s="97" t="s">
        <v>142</v>
      </c>
      <c r="D33" s="88" t="n">
        <v>29.57</v>
      </c>
      <c r="E33" s="89" t="n">
        <v>28.79</v>
      </c>
      <c r="F33" s="87" t="s">
        <v>144</v>
      </c>
      <c r="G33" s="90" t="n">
        <v>6.946</v>
      </c>
    </row>
    <row r="34" customFormat="false" ht="12.75" hidden="false" customHeight="false" outlineLevel="0" collapsed="false">
      <c r="A34" s="85" t="s">
        <v>108</v>
      </c>
      <c r="B34" s="86" t="n">
        <v>36915</v>
      </c>
      <c r="C34" s="97" t="s">
        <v>142</v>
      </c>
      <c r="D34" s="88" t="n">
        <v>29.05</v>
      </c>
      <c r="E34" s="89" t="n">
        <v>28.31</v>
      </c>
      <c r="F34" s="87" t="s">
        <v>144</v>
      </c>
      <c r="G34" s="90" t="n">
        <v>7.115</v>
      </c>
    </row>
    <row r="35" customFormat="false" ht="12.75" hidden="false" customHeight="false" outlineLevel="0" collapsed="false">
      <c r="A35" s="85" t="s">
        <v>108</v>
      </c>
      <c r="B35" s="86" t="n">
        <v>36916</v>
      </c>
      <c r="C35" s="97" t="s">
        <v>142</v>
      </c>
      <c r="D35" s="88" t="n">
        <v>29.36</v>
      </c>
      <c r="E35" s="89" t="n">
        <v>28.43</v>
      </c>
      <c r="F35" s="87" t="s">
        <v>144</v>
      </c>
      <c r="G35" s="90" t="n">
        <v>7.27</v>
      </c>
    </row>
    <row r="36" customFormat="false" ht="12.75" hidden="false" customHeight="false" outlineLevel="0" collapsed="false">
      <c r="A36" s="85" t="s">
        <v>109</v>
      </c>
      <c r="B36" s="86" t="n">
        <v>36917</v>
      </c>
      <c r="C36" s="97" t="s">
        <v>142</v>
      </c>
      <c r="D36" s="88" t="n">
        <v>29.77</v>
      </c>
      <c r="E36" s="89" t="n">
        <v>28.77</v>
      </c>
      <c r="F36" s="87" t="s">
        <v>144</v>
      </c>
      <c r="G36" s="90" t="n">
        <v>7.256</v>
      </c>
    </row>
    <row r="37" customFormat="false" ht="12.75" hidden="false" customHeight="false" outlineLevel="0" collapsed="false">
      <c r="A37" s="85" t="s">
        <v>110</v>
      </c>
      <c r="B37" s="86" t="n">
        <v>36920</v>
      </c>
      <c r="C37" s="97" t="s">
        <v>142</v>
      </c>
      <c r="D37" s="88" t="n">
        <v>29.06</v>
      </c>
      <c r="E37" s="89" t="n">
        <v>28.25</v>
      </c>
      <c r="F37" s="87" t="s">
        <v>144</v>
      </c>
      <c r="G37" s="90" t="n">
        <v>6.293</v>
      </c>
    </row>
    <row r="38" customFormat="false" ht="12.75" hidden="false" customHeight="false" outlineLevel="0" collapsed="false">
      <c r="A38" s="85" t="s">
        <v>111</v>
      </c>
      <c r="B38" s="86" t="n">
        <v>36921</v>
      </c>
      <c r="C38" s="97" t="s">
        <v>142</v>
      </c>
      <c r="D38" s="88" t="n">
        <v>29.06</v>
      </c>
      <c r="E38" s="89" t="n">
        <v>28.25</v>
      </c>
      <c r="F38" s="97" t="s">
        <v>142</v>
      </c>
      <c r="G38" s="90" t="n">
        <v>6.097</v>
      </c>
    </row>
    <row r="39" customFormat="false" ht="12.75" hidden="false" customHeight="false" outlineLevel="0" collapsed="false">
      <c r="A39" s="85" t="s">
        <v>112</v>
      </c>
      <c r="B39" s="86" t="n">
        <v>36922</v>
      </c>
      <c r="C39" s="97" t="s">
        <v>142</v>
      </c>
      <c r="D39" s="88" t="n">
        <v>28.66</v>
      </c>
      <c r="E39" s="89" t="n">
        <v>27.96</v>
      </c>
      <c r="F39" s="97" t="s">
        <v>142</v>
      </c>
      <c r="G39" s="90" t="n">
        <v>5.707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36913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36920</v>
      </c>
    </row>
    <row r="43" customFormat="false" ht="12.75" hidden="false" customHeight="false" outlineLevel="0" collapsed="false">
      <c r="A43" s="20" t="s">
        <v>22</v>
      </c>
      <c r="B43" s="21"/>
      <c r="D43" s="29" t="n">
        <v>36920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28.267</v>
      </c>
      <c r="E48" s="105" t="n">
        <f aca="false">ROUND((AVERAGE(E11:E32)),3)</f>
        <v>27.236</v>
      </c>
      <c r="F48" s="40" t="s">
        <v>29</v>
      </c>
      <c r="G48" s="106" t="n">
        <f aca="false">ROUND((AVERAGE(G16:G37)),5)</f>
        <v>8.17038</v>
      </c>
      <c r="H48" s="106" t="e">
        <f aca="false">ROUND((AVERAGE(H19:H39)),5)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ROUND((AVERAGE(D19:D39)),3)</f>
        <v>29.26</v>
      </c>
      <c r="E49" s="111" t="n">
        <f aca="false">ROUND((AVERAGE(E19:E39)),3)</f>
        <v>28.124</v>
      </c>
      <c r="F49" s="47" t="s">
        <v>33</v>
      </c>
      <c r="G49" s="112" t="n">
        <f aca="false">ROUND((AVERAGE(G19:G39)),5)</f>
        <v>7.8259</v>
      </c>
      <c r="H49" s="112" t="e">
        <f aca="false">ROUND((AVERAGE(H19:H39)),5)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ROUND((((SUM(D19:D39))-D32+E32)/19),3)</f>
        <v>32.214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32.19</v>
      </c>
      <c r="E51" s="46" t="s">
        <v>36</v>
      </c>
      <c r="F51" s="115" t="s">
        <v>49</v>
      </c>
      <c r="G51" s="112" t="n">
        <f aca="false">G37</f>
        <v>6.293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32.19</v>
      </c>
      <c r="E52" s="116" t="s">
        <v>36</v>
      </c>
      <c r="F52" s="56" t="s">
        <v>43</v>
      </c>
      <c r="G52" s="112" t="n">
        <f aca="false">ROUND(SUM(G36:G37)/2,5)</f>
        <v>6.7745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31.61</v>
      </c>
      <c r="E53" s="46" t="s">
        <v>36</v>
      </c>
      <c r="F53" s="51" t="s">
        <v>40</v>
      </c>
      <c r="G53" s="112" t="n">
        <f aca="false">ROUND(AVERAGE(G35:G37),5)</f>
        <v>6.93967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6.9835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30.944</v>
      </c>
      <c r="E55" s="53" t="s">
        <v>36</v>
      </c>
      <c r="F55" s="51" t="s">
        <v>38</v>
      </c>
      <c r="G55" s="112" t="n">
        <f aca="false">ROUND(AVERAGE(G33:G37),5)</f>
        <v>6.976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7.256</v>
      </c>
      <c r="H56" s="112" t="n">
        <f aca="false">H36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7.27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7.263</v>
      </c>
      <c r="H58" s="112" t="e">
        <f aca="false">ROUND(AVERAGE(H36:H37),5)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4.25" hidden="false" customHeight="true" outlineLevel="0" collapsed="false">
      <c r="A61" s="121" t="n">
        <v>36913</v>
      </c>
      <c r="C61" s="60" t="n">
        <v>350</v>
      </c>
      <c r="D61" s="120"/>
      <c r="E61" s="121" t="n">
        <v>36913</v>
      </c>
      <c r="F61" s="59"/>
      <c r="G61" s="122" t="n">
        <v>230</v>
      </c>
    </row>
    <row r="62" customFormat="false" ht="12.75" hidden="false" customHeight="true" outlineLevel="0" collapsed="false">
      <c r="A62" s="121" t="n">
        <v>36914</v>
      </c>
      <c r="C62" s="60" t="n">
        <v>350</v>
      </c>
      <c r="D62" s="120"/>
      <c r="E62" s="121" t="n">
        <v>36914</v>
      </c>
      <c r="F62" s="59"/>
      <c r="G62" s="122" t="n">
        <v>230</v>
      </c>
    </row>
    <row r="63" customFormat="false" ht="12.75" hidden="false" customHeight="false" outlineLevel="0" collapsed="false">
      <c r="A63" s="121" t="n">
        <v>36915</v>
      </c>
      <c r="C63" s="60" t="n">
        <v>350</v>
      </c>
      <c r="D63" s="120"/>
      <c r="E63" s="121" t="n">
        <v>36915</v>
      </c>
      <c r="F63" s="59"/>
      <c r="G63" s="122" t="n">
        <v>265</v>
      </c>
    </row>
    <row r="64" customFormat="false" ht="12.75" hidden="false" customHeight="false" outlineLevel="0" collapsed="false">
      <c r="A64" s="121" t="n">
        <v>36916</v>
      </c>
      <c r="B64" s="66" t="s">
        <v>59</v>
      </c>
      <c r="C64" s="60" t="n">
        <v>350</v>
      </c>
      <c r="D64" s="120"/>
      <c r="E64" s="121" t="n">
        <v>36916</v>
      </c>
      <c r="F64" s="66" t="s">
        <v>60</v>
      </c>
      <c r="G64" s="123" t="n">
        <v>265</v>
      </c>
    </row>
    <row r="65" customFormat="false" ht="12.75" hidden="false" customHeight="false" outlineLevel="0" collapsed="false">
      <c r="A65" s="121" t="n">
        <v>36917</v>
      </c>
      <c r="C65" s="60" t="n">
        <v>350</v>
      </c>
      <c r="E65" s="121" t="n">
        <v>36917</v>
      </c>
      <c r="G65" s="123" t="n">
        <v>275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350</v>
      </c>
      <c r="E68" s="26" t="s">
        <v>62</v>
      </c>
      <c r="F68" s="66" t="s">
        <v>64</v>
      </c>
      <c r="G68" s="67" t="n">
        <v>275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350</v>
      </c>
      <c r="E69" s="26" t="s">
        <v>65</v>
      </c>
      <c r="F69" s="66" t="s">
        <v>67</v>
      </c>
      <c r="G69" s="67" t="n">
        <v>270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350</v>
      </c>
      <c r="E70" s="26" t="s">
        <v>68</v>
      </c>
      <c r="F70" s="66" t="s">
        <v>70</v>
      </c>
      <c r="G70" s="67" t="n">
        <v>268.33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350</v>
      </c>
      <c r="E71" s="26" t="s">
        <v>52</v>
      </c>
      <c r="F71" s="66" t="s">
        <v>117</v>
      </c>
      <c r="G71" s="67" t="n">
        <v>258.75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350</v>
      </c>
      <c r="E72" s="26" t="s">
        <v>114</v>
      </c>
      <c r="F72" s="66" t="s">
        <v>119</v>
      </c>
      <c r="G72" s="67" t="n">
        <v>253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" hidden="false" customHeight="true" outlineLevel="0" collapsed="false">
      <c r="A76" s="121" t="n">
        <v>36913</v>
      </c>
      <c r="B76" s="62"/>
      <c r="C76" s="63" t="n">
        <v>1.19</v>
      </c>
    </row>
    <row r="77" customFormat="false" ht="12" hidden="false" customHeight="true" outlineLevel="0" collapsed="false">
      <c r="A77" s="121" t="n">
        <v>36914</v>
      </c>
      <c r="B77" s="62"/>
      <c r="C77" s="63" t="n">
        <v>1.19</v>
      </c>
    </row>
    <row r="78" customFormat="false" ht="12.75" hidden="false" customHeight="false" outlineLevel="0" collapsed="false">
      <c r="A78" s="121" t="n">
        <v>36915</v>
      </c>
      <c r="B78" s="62"/>
      <c r="C78" s="63" t="n">
        <v>1.19</v>
      </c>
    </row>
    <row r="79" customFormat="false" ht="12.75" hidden="false" customHeight="false" outlineLevel="0" collapsed="false">
      <c r="A79" s="121" t="n">
        <v>36916</v>
      </c>
      <c r="C79" s="63" t="n">
        <v>1.19</v>
      </c>
    </row>
    <row r="80" customFormat="false" ht="12.75" hidden="false" customHeight="false" outlineLevel="0" collapsed="false">
      <c r="A80" s="121" t="n">
        <v>36917</v>
      </c>
      <c r="C80" s="63" t="n">
        <v>1.19</v>
      </c>
    </row>
    <row r="81" customFormat="false" ht="12.75" hidden="false" customHeight="false" outlineLevel="0" collapsed="false">
      <c r="A81" s="121"/>
      <c r="C81" s="63"/>
    </row>
    <row r="82" customFormat="false" ht="12.75" hidden="false" customHeight="false" outlineLevel="0" collapsed="false">
      <c r="A82" s="121"/>
      <c r="C82" s="63"/>
    </row>
    <row r="83" customFormat="false" ht="12.75" hidden="false" customHeight="false" outlineLevel="0" collapsed="false">
      <c r="A83" s="26"/>
      <c r="C83" s="63"/>
    </row>
    <row r="84" customFormat="false" ht="12.75" hidden="false" customHeight="false" outlineLevel="0" collapsed="false">
      <c r="A84" s="26" t="s">
        <v>62</v>
      </c>
      <c r="B84" s="125" t="s">
        <v>120</v>
      </c>
      <c r="C84" s="63" t="n">
        <f aca="false">C80</f>
        <v>1.19</v>
      </c>
    </row>
    <row r="85" customFormat="false" ht="12.75" hidden="false" customHeight="false" outlineLevel="0" collapsed="false">
      <c r="A85" s="26" t="s">
        <v>65</v>
      </c>
      <c r="B85" s="125" t="s">
        <v>121</v>
      </c>
      <c r="C85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G36" activeCellId="0" sqref="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9.28"/>
    <col collapsed="false" customWidth="true" hidden="false" outlineLevel="0" max="5" min="4" style="0" width="9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145</v>
      </c>
      <c r="C3" s="76"/>
      <c r="D3" s="77" t="s">
        <v>146</v>
      </c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36851</v>
      </c>
      <c r="C11" s="87" t="s">
        <v>147</v>
      </c>
      <c r="D11" s="88" t="n">
        <v>35.16</v>
      </c>
      <c r="E11" s="89" t="n">
        <v>34.19</v>
      </c>
    </row>
    <row r="12" customFormat="false" ht="12.75" hidden="false" customHeight="false" outlineLevel="0" collapsed="false">
      <c r="A12" s="85" t="s">
        <v>86</v>
      </c>
      <c r="B12" s="86" t="n">
        <v>36852</v>
      </c>
      <c r="C12" s="87" t="s">
        <v>147</v>
      </c>
      <c r="D12" s="88" t="n">
        <v>35.4</v>
      </c>
      <c r="E12" s="89" t="n">
        <v>34.4</v>
      </c>
    </row>
    <row r="13" customFormat="false" ht="12.75" hidden="false" customHeight="false" outlineLevel="0" collapsed="false">
      <c r="A13" s="85" t="s">
        <v>87</v>
      </c>
      <c r="B13" s="86" t="n">
        <v>36857</v>
      </c>
      <c r="C13" s="87" t="s">
        <v>147</v>
      </c>
      <c r="D13" s="88" t="n">
        <v>35.38</v>
      </c>
      <c r="E13" s="89" t="n">
        <v>34.29</v>
      </c>
    </row>
    <row r="14" customFormat="false" ht="12.75" hidden="false" customHeight="false" outlineLevel="0" collapsed="false">
      <c r="A14" s="85" t="s">
        <v>88</v>
      </c>
      <c r="B14" s="86" t="n">
        <v>36858</v>
      </c>
      <c r="C14" s="87" t="s">
        <v>147</v>
      </c>
      <c r="D14" s="88" t="n">
        <v>34.22</v>
      </c>
      <c r="E14" s="89" t="n">
        <v>33.21</v>
      </c>
    </row>
    <row r="15" customFormat="false" ht="12.75" hidden="false" customHeight="false" outlineLevel="0" collapsed="false">
      <c r="A15" s="85" t="s">
        <v>89</v>
      </c>
      <c r="B15" s="86" t="n">
        <v>36859</v>
      </c>
      <c r="C15" s="87" t="s">
        <v>147</v>
      </c>
      <c r="D15" s="88" t="n">
        <v>34.63</v>
      </c>
      <c r="E15" s="89" t="n">
        <v>33.49</v>
      </c>
      <c r="F15" s="87" t="s">
        <v>147</v>
      </c>
      <c r="G15" s="90" t="n">
        <v>6.181</v>
      </c>
    </row>
    <row r="16" customFormat="false" ht="12.75" hidden="false" customHeight="false" outlineLevel="0" collapsed="false">
      <c r="A16" s="85" t="s">
        <v>90</v>
      </c>
      <c r="B16" s="133" t="n">
        <v>36860</v>
      </c>
      <c r="C16" s="87" t="s">
        <v>147</v>
      </c>
      <c r="D16" s="88" t="n">
        <v>33.82</v>
      </c>
      <c r="E16" s="89" t="n">
        <v>32.88</v>
      </c>
      <c r="F16" s="87" t="s">
        <v>147</v>
      </c>
      <c r="G16" s="90" t="n">
        <v>6.589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91</v>
      </c>
      <c r="B19" s="91" t="n">
        <v>36861</v>
      </c>
      <c r="C19" s="87" t="s">
        <v>147</v>
      </c>
      <c r="D19" s="88" t="n">
        <v>32.02</v>
      </c>
      <c r="E19" s="89" t="n">
        <v>31.17</v>
      </c>
      <c r="F19" s="87" t="s">
        <v>147</v>
      </c>
      <c r="G19" s="90" t="n">
        <v>6.673</v>
      </c>
    </row>
    <row r="20" customFormat="false" ht="12.75" hidden="false" customHeight="false" outlineLevel="0" collapsed="false">
      <c r="A20" s="85" t="s">
        <v>92</v>
      </c>
      <c r="B20" s="86" t="n">
        <v>36864</v>
      </c>
      <c r="C20" s="87" t="s">
        <v>147</v>
      </c>
      <c r="D20" s="88" t="n">
        <v>31.22</v>
      </c>
      <c r="E20" s="89" t="n">
        <v>30.47</v>
      </c>
      <c r="F20" s="87" t="s">
        <v>147</v>
      </c>
      <c r="G20" s="90" t="n">
        <v>7.433</v>
      </c>
    </row>
    <row r="21" customFormat="false" ht="12.75" hidden="false" customHeight="false" outlineLevel="0" collapsed="false">
      <c r="A21" s="85" t="s">
        <v>93</v>
      </c>
      <c r="B21" s="86" t="n">
        <v>36865</v>
      </c>
      <c r="C21" s="87" t="s">
        <v>147</v>
      </c>
      <c r="D21" s="88" t="n">
        <v>29.53</v>
      </c>
      <c r="E21" s="89" t="n">
        <v>29.03</v>
      </c>
      <c r="F21" s="87" t="s">
        <v>147</v>
      </c>
      <c r="G21" s="90" t="n">
        <v>7.384</v>
      </c>
    </row>
    <row r="22" customFormat="false" ht="12.75" hidden="false" customHeight="false" outlineLevel="0" collapsed="false">
      <c r="A22" s="85" t="s">
        <v>94</v>
      </c>
      <c r="B22" s="86" t="n">
        <v>36866</v>
      </c>
      <c r="C22" s="87" t="s">
        <v>147</v>
      </c>
      <c r="D22" s="88" t="n">
        <v>29.85</v>
      </c>
      <c r="E22" s="89" t="n">
        <v>29.31</v>
      </c>
      <c r="F22" s="87" t="s">
        <v>147</v>
      </c>
      <c r="G22" s="90" t="n">
        <v>8.485</v>
      </c>
    </row>
    <row r="23" customFormat="false" ht="12.75" hidden="false" customHeight="false" outlineLevel="0" collapsed="false">
      <c r="A23" s="85" t="s">
        <v>95</v>
      </c>
      <c r="B23" s="86" t="n">
        <v>36867</v>
      </c>
      <c r="C23" s="87" t="s">
        <v>147</v>
      </c>
      <c r="D23" s="88" t="n">
        <v>29.35</v>
      </c>
      <c r="E23" s="89" t="n">
        <v>29.01</v>
      </c>
      <c r="F23" s="87" t="s">
        <v>147</v>
      </c>
      <c r="G23" s="90" t="n">
        <v>8.373</v>
      </c>
    </row>
    <row r="24" customFormat="false" ht="12.75" hidden="false" customHeight="false" outlineLevel="0" collapsed="false">
      <c r="A24" s="85" t="s">
        <v>96</v>
      </c>
      <c r="B24" s="86" t="n">
        <v>36868</v>
      </c>
      <c r="C24" s="87" t="s">
        <v>147</v>
      </c>
      <c r="D24" s="88" t="n">
        <v>28.44</v>
      </c>
      <c r="E24" s="89" t="n">
        <v>28.09</v>
      </c>
      <c r="F24" s="87" t="s">
        <v>147</v>
      </c>
      <c r="G24" s="90" t="n">
        <v>8.584</v>
      </c>
    </row>
    <row r="25" customFormat="false" ht="12.75" hidden="false" customHeight="false" outlineLevel="0" collapsed="false">
      <c r="A25" s="85" t="s">
        <v>97</v>
      </c>
      <c r="B25" s="86" t="n">
        <v>36871</v>
      </c>
      <c r="C25" s="87" t="s">
        <v>147</v>
      </c>
      <c r="D25" s="88" t="n">
        <v>29.5</v>
      </c>
      <c r="E25" s="89" t="n">
        <v>29.04</v>
      </c>
      <c r="F25" s="87" t="s">
        <v>147</v>
      </c>
      <c r="G25" s="90" t="n">
        <v>9.413</v>
      </c>
    </row>
    <row r="26" customFormat="false" ht="12.75" hidden="false" customHeight="false" outlineLevel="0" collapsed="false">
      <c r="A26" s="85" t="s">
        <v>98</v>
      </c>
      <c r="B26" s="86" t="n">
        <v>36872</v>
      </c>
      <c r="C26" s="87" t="s">
        <v>147</v>
      </c>
      <c r="D26" s="88" t="n">
        <v>29.68</v>
      </c>
      <c r="E26" s="89" t="n">
        <v>29.1</v>
      </c>
      <c r="F26" s="87" t="s">
        <v>147</v>
      </c>
      <c r="G26" s="90" t="n">
        <v>8.145</v>
      </c>
    </row>
    <row r="27" customFormat="false" ht="12.75" hidden="false" customHeight="false" outlineLevel="0" collapsed="false">
      <c r="A27" s="85" t="s">
        <v>99</v>
      </c>
      <c r="B27" s="86" t="n">
        <v>36873</v>
      </c>
      <c r="C27" s="87" t="s">
        <v>147</v>
      </c>
      <c r="D27" s="88" t="n">
        <v>28.74</v>
      </c>
      <c r="E27" s="89" t="n">
        <v>28.12</v>
      </c>
      <c r="F27" s="87" t="s">
        <v>147</v>
      </c>
      <c r="G27" s="90" t="n">
        <v>7.537</v>
      </c>
    </row>
    <row r="28" customFormat="false" ht="12.75" hidden="false" customHeight="false" outlineLevel="0" collapsed="false">
      <c r="A28" s="85" t="s">
        <v>100</v>
      </c>
      <c r="B28" s="86" t="n">
        <v>36874</v>
      </c>
      <c r="C28" s="87" t="s">
        <v>147</v>
      </c>
      <c r="D28" s="88" t="n">
        <v>27.99</v>
      </c>
      <c r="E28" s="89" t="n">
        <v>27.17</v>
      </c>
      <c r="F28" s="87" t="s">
        <v>147</v>
      </c>
      <c r="G28" s="90" t="n">
        <v>7.413</v>
      </c>
    </row>
    <row r="29" customFormat="false" ht="12.75" hidden="false" customHeight="false" outlineLevel="0" collapsed="false">
      <c r="A29" s="85" t="s">
        <v>101</v>
      </c>
      <c r="B29" s="86" t="n">
        <v>36875</v>
      </c>
      <c r="C29" s="87" t="s">
        <v>147</v>
      </c>
      <c r="D29" s="88" t="n">
        <v>28.87</v>
      </c>
      <c r="E29" s="89" t="n">
        <v>27.86</v>
      </c>
      <c r="F29" s="87" t="s">
        <v>147</v>
      </c>
      <c r="G29" s="90" t="n">
        <v>8.396</v>
      </c>
    </row>
    <row r="30" customFormat="false" ht="12.75" hidden="false" customHeight="false" outlineLevel="0" collapsed="false">
      <c r="A30" s="85" t="s">
        <v>102</v>
      </c>
      <c r="B30" s="86" t="n">
        <v>36878</v>
      </c>
      <c r="C30" s="87" t="s">
        <v>147</v>
      </c>
      <c r="D30" s="88" t="n">
        <v>29.76</v>
      </c>
      <c r="E30" s="89" t="n">
        <v>28.59</v>
      </c>
      <c r="F30" s="87" t="s">
        <v>147</v>
      </c>
      <c r="G30" s="90" t="n">
        <v>8.527</v>
      </c>
    </row>
    <row r="31" customFormat="false" ht="12.75" hidden="false" customHeight="false" outlineLevel="0" collapsed="false">
      <c r="A31" s="85" t="s">
        <v>103</v>
      </c>
      <c r="B31" s="86" t="n">
        <v>36879</v>
      </c>
      <c r="C31" s="87" t="s">
        <v>147</v>
      </c>
      <c r="D31" s="88" t="n">
        <v>29.33</v>
      </c>
      <c r="E31" s="89" t="n">
        <v>27.96</v>
      </c>
      <c r="F31" s="87" t="s">
        <v>147</v>
      </c>
      <c r="G31" s="90" t="n">
        <v>9.102</v>
      </c>
    </row>
    <row r="32" customFormat="false" ht="12.75" hidden="false" customHeight="false" outlineLevel="0" collapsed="false">
      <c r="A32" s="85" t="s">
        <v>104</v>
      </c>
      <c r="B32" s="86" t="n">
        <v>36880</v>
      </c>
      <c r="C32" s="97" t="s">
        <v>144</v>
      </c>
      <c r="D32" s="88" t="n">
        <v>25.77</v>
      </c>
      <c r="E32" s="89" t="n">
        <v>25.49</v>
      </c>
      <c r="F32" s="87" t="s">
        <v>147</v>
      </c>
      <c r="G32" s="90" t="n">
        <v>9.326</v>
      </c>
    </row>
    <row r="33" customFormat="false" ht="12.75" hidden="false" customHeight="false" outlineLevel="0" collapsed="false">
      <c r="A33" s="85" t="s">
        <v>105</v>
      </c>
      <c r="B33" s="86" t="n">
        <v>36881</v>
      </c>
      <c r="C33" s="97" t="s">
        <v>144</v>
      </c>
      <c r="D33" s="88" t="n">
        <v>25.98</v>
      </c>
      <c r="E33" s="89" t="n">
        <v>25.64</v>
      </c>
      <c r="F33" s="87" t="s">
        <v>147</v>
      </c>
      <c r="G33" s="90" t="n">
        <v>9.83</v>
      </c>
    </row>
    <row r="34" customFormat="false" ht="12.75" hidden="false" customHeight="false" outlineLevel="0" collapsed="false">
      <c r="A34" s="85" t="s">
        <v>106</v>
      </c>
      <c r="B34" s="86" t="n">
        <v>36882</v>
      </c>
      <c r="C34" s="97" t="s">
        <v>144</v>
      </c>
      <c r="D34" s="88" t="n">
        <v>26.18</v>
      </c>
      <c r="E34" s="89" t="n">
        <v>25.79</v>
      </c>
      <c r="F34" s="87" t="s">
        <v>147</v>
      </c>
      <c r="G34" s="90" t="n">
        <v>9.579</v>
      </c>
    </row>
    <row r="35" customFormat="false" ht="12.75" hidden="false" customHeight="false" outlineLevel="0" collapsed="false">
      <c r="A35" s="85" t="s">
        <v>108</v>
      </c>
      <c r="B35" s="86" t="n">
        <v>36886</v>
      </c>
      <c r="C35" s="97" t="s">
        <v>144</v>
      </c>
      <c r="D35" s="88" t="n">
        <v>26.64</v>
      </c>
      <c r="E35" s="89" t="n">
        <v>26.05</v>
      </c>
      <c r="F35" s="87" t="s">
        <v>147</v>
      </c>
      <c r="G35" s="90" t="n">
        <v>9.805</v>
      </c>
    </row>
    <row r="36" customFormat="false" ht="12.75" hidden="false" customHeight="false" outlineLevel="0" collapsed="false">
      <c r="A36" s="85" t="s">
        <v>109</v>
      </c>
      <c r="B36" s="86" t="n">
        <v>36887</v>
      </c>
      <c r="C36" s="97" t="s">
        <v>144</v>
      </c>
      <c r="D36" s="88" t="n">
        <v>26.47</v>
      </c>
      <c r="E36" s="89" t="n">
        <v>25.86</v>
      </c>
      <c r="F36" s="87" t="s">
        <v>147</v>
      </c>
      <c r="G36" s="90" t="n">
        <v>9.98</v>
      </c>
    </row>
    <row r="37" customFormat="false" ht="12.75" hidden="false" customHeight="false" outlineLevel="0" collapsed="false">
      <c r="A37" s="85" t="s">
        <v>110</v>
      </c>
      <c r="B37" s="86" t="n">
        <v>36888</v>
      </c>
      <c r="C37" s="97" t="s">
        <v>144</v>
      </c>
      <c r="D37" s="88" t="n">
        <v>25.85</v>
      </c>
      <c r="E37" s="89" t="n">
        <v>25.3</v>
      </c>
      <c r="F37" s="97" t="s">
        <v>144</v>
      </c>
      <c r="G37" s="90" t="n">
        <v>9.263</v>
      </c>
    </row>
    <row r="38" customFormat="false" ht="12.75" hidden="false" customHeight="false" outlineLevel="0" collapsed="false">
      <c r="A38" s="85" t="s">
        <v>111</v>
      </c>
      <c r="B38" s="86" t="n">
        <v>36889</v>
      </c>
      <c r="C38" s="97" t="s">
        <v>144</v>
      </c>
      <c r="D38" s="88" t="n">
        <v>26.8</v>
      </c>
      <c r="E38" s="89" t="n">
        <v>25.98</v>
      </c>
      <c r="F38" s="97" t="s">
        <v>144</v>
      </c>
      <c r="G38" s="90" t="n">
        <v>9.775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36879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36887</v>
      </c>
    </row>
    <row r="43" customFormat="false" ht="12.75" hidden="false" customHeight="false" outlineLevel="0" collapsed="false">
      <c r="A43" s="20" t="s">
        <v>22</v>
      </c>
      <c r="B43" s="21"/>
      <c r="D43" s="29" t="n">
        <v>36887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ROUND((AVERAGE(D11:D31)),3)</f>
        <v>31.205</v>
      </c>
      <c r="E48" s="105" t="n">
        <f aca="false">ROUND((AVERAGE(E11:E31)),3)</f>
        <v>30.388</v>
      </c>
      <c r="F48" s="40" t="s">
        <v>29</v>
      </c>
      <c r="G48" s="106" t="n">
        <f aca="false">ROUND((AVERAGE(G15:G36)),5)</f>
        <v>8.33775</v>
      </c>
      <c r="H48" s="106" t="e">
        <f aca="false">ROUND((AVERAGE(H19:H38)),5)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ROUND((AVERAGE(D19:D38)),3)</f>
        <v>28.399</v>
      </c>
      <c r="E49" s="111" t="n">
        <f aca="false">ROUND((AVERAGE(E19:E38)),3)</f>
        <v>27.752</v>
      </c>
      <c r="F49" s="47" t="s">
        <v>33</v>
      </c>
      <c r="G49" s="112" t="n">
        <f aca="false">ROUND((AVERAGE(G19:G38)),5)</f>
        <v>8.65115</v>
      </c>
      <c r="H49" s="112" t="e">
        <f aca="false">ROUND((AVERAGE(H19:H38)),5)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ROUND((((SUM(D19:D38))-D31+E31)/19),3)</f>
        <v>29.821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D31</f>
        <v>29.33</v>
      </c>
      <c r="E51" s="46" t="s">
        <v>36</v>
      </c>
      <c r="F51" s="115" t="s">
        <v>49</v>
      </c>
      <c r="G51" s="112" t="n">
        <f aca="false">G36</f>
        <v>9.98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ROUND((SUM(D30:D31)/2),3)</f>
        <v>29.545</v>
      </c>
      <c r="E52" s="116" t="s">
        <v>36</v>
      </c>
      <c r="F52" s="56" t="s">
        <v>43</v>
      </c>
      <c r="G52" s="112" t="n">
        <f aca="false">ROUND(SUM(G35:G36)/2,5)</f>
        <v>9.8925</v>
      </c>
      <c r="H52" s="112" t="n">
        <f aca="false">SUM(H35:H36)/2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ROUND((SUM(D29:D31)/3),3)</f>
        <v>29.32</v>
      </c>
      <c r="E53" s="46" t="s">
        <v>36</v>
      </c>
      <c r="F53" s="51" t="s">
        <v>40</v>
      </c>
      <c r="G53" s="112" t="n">
        <f aca="false">ROUND(AVERAGE(G34:G36),5)</f>
        <v>9.788</v>
      </c>
      <c r="H53" s="112" t="e">
        <f aca="false">ROUND(AVERAGE(H34:H36),5)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ROUND(AVERAGE(G33:G36),5)</f>
        <v>9.7985</v>
      </c>
      <c r="H54" s="112" t="e">
        <f aca="false">ROUND(AVERAGE(H33:H36),5)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ROUND((SUM(D27:D31)/5),3)</f>
        <v>28.938</v>
      </c>
      <c r="E55" s="53" t="s">
        <v>36</v>
      </c>
      <c r="F55" s="51" t="s">
        <v>38</v>
      </c>
      <c r="G55" s="112" t="n">
        <f aca="false">ROUND(AVERAGE(G32:G36),5)</f>
        <v>9.704</v>
      </c>
      <c r="H55" s="112" t="e">
        <f aca="false">ROUND(AVERAGE(H32:H36),5)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G35</f>
        <v>9.805</v>
      </c>
      <c r="H56" s="112" t="n">
        <f aca="false">H35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G34</f>
        <v>9.579</v>
      </c>
      <c r="H57" s="106" t="n">
        <f aca="false">H34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ROUND(AVERAGE(G34:G35),5)</f>
        <v>9.692</v>
      </c>
      <c r="H58" s="112" t="e">
        <f aca="false">ROUND(AVERAGE(H36:H37),5)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36881</v>
      </c>
      <c r="C61" s="60" t="n">
        <v>97</v>
      </c>
      <c r="D61" s="120"/>
      <c r="E61" s="121" t="n">
        <v>36881</v>
      </c>
      <c r="F61" s="59"/>
      <c r="G61" s="122" t="n">
        <v>200</v>
      </c>
    </row>
    <row r="62" customFormat="false" ht="12.75" hidden="false" customHeight="false" outlineLevel="0" collapsed="false">
      <c r="A62" s="121" t="n">
        <v>36882</v>
      </c>
      <c r="B62" s="66" t="s">
        <v>59</v>
      </c>
      <c r="C62" s="60" t="n">
        <v>97</v>
      </c>
      <c r="D62" s="120"/>
      <c r="E62" s="121" t="n">
        <v>36882</v>
      </c>
      <c r="F62" s="66" t="s">
        <v>60</v>
      </c>
      <c r="G62" s="123" t="n">
        <v>200</v>
      </c>
    </row>
    <row r="63" customFormat="false" ht="12.75" hidden="false" customHeight="false" outlineLevel="0" collapsed="false">
      <c r="A63" s="121" t="n">
        <v>36886</v>
      </c>
      <c r="C63" s="60" t="n">
        <v>97</v>
      </c>
      <c r="E63" s="121" t="n">
        <v>36886</v>
      </c>
      <c r="G63" s="123" t="n">
        <v>200</v>
      </c>
    </row>
    <row r="64" customFormat="false" ht="12.75" hidden="false" customHeight="false" outlineLevel="0" collapsed="false">
      <c r="A64" s="26"/>
      <c r="C64" s="67"/>
      <c r="E64" s="26"/>
      <c r="G64" s="68"/>
    </row>
    <row r="65" customFormat="false" ht="12.75" hidden="false" customHeight="false" outlineLevel="0" collapsed="false">
      <c r="A65" s="26"/>
      <c r="C65" s="63"/>
      <c r="E65" s="26"/>
      <c r="G65" s="64"/>
    </row>
    <row r="66" customFormat="false" ht="12.75" hidden="false" customHeight="false" outlineLevel="0" collapsed="false">
      <c r="A66" s="26"/>
      <c r="B66" s="66" t="s">
        <v>63</v>
      </c>
      <c r="C66" s="67" t="n">
        <v>97</v>
      </c>
      <c r="E66" s="26" t="s">
        <v>62</v>
      </c>
      <c r="F66" s="66" t="s">
        <v>64</v>
      </c>
      <c r="G66" s="67" t="n">
        <v>200</v>
      </c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v>97</v>
      </c>
      <c r="E67" s="26" t="s">
        <v>65</v>
      </c>
      <c r="F67" s="66" t="s">
        <v>67</v>
      </c>
      <c r="G67" s="67" t="n">
        <v>200</v>
      </c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97</v>
      </c>
      <c r="E68" s="26" t="s">
        <v>68</v>
      </c>
      <c r="F68" s="66" t="s">
        <v>70</v>
      </c>
      <c r="G68" s="67" t="n">
        <v>200</v>
      </c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36881</v>
      </c>
      <c r="B72" s="62"/>
      <c r="C72" s="63" t="n">
        <v>1.19</v>
      </c>
    </row>
    <row r="73" customFormat="false" ht="12.75" hidden="false" customHeight="false" outlineLevel="0" collapsed="false">
      <c r="A73" s="121" t="n">
        <v>36882</v>
      </c>
      <c r="C73" s="63" t="n">
        <v>1.19</v>
      </c>
    </row>
    <row r="74" customFormat="false" ht="12.75" hidden="false" customHeight="false" outlineLevel="0" collapsed="false">
      <c r="A74" s="121" t="n">
        <v>36886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H50" activeCellId="0" sqref="H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2.42"/>
    <col collapsed="false" customWidth="true" hidden="false" outlineLevel="0" max="3" min="3" style="0" width="9.99"/>
    <col collapsed="false" customWidth="true" hidden="false" outlineLevel="0" max="4" min="4" style="0" width="11.28"/>
    <col collapsed="false" customWidth="true" hidden="false" outlineLevel="0" max="5" min="5" style="0" width="9.85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145</v>
      </c>
      <c r="C3" s="76"/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36822</v>
      </c>
      <c r="C11" s="87" t="s">
        <v>148</v>
      </c>
      <c r="D11" s="88" t="n">
        <v>33.76</v>
      </c>
      <c r="E11" s="89" t="n">
        <v>32.99</v>
      </c>
    </row>
    <row r="12" customFormat="false" ht="12.75" hidden="false" customHeight="false" outlineLevel="0" collapsed="false">
      <c r="A12" s="85" t="s">
        <v>86</v>
      </c>
      <c r="B12" s="86" t="n">
        <v>36823</v>
      </c>
      <c r="C12" s="87" t="s">
        <v>148</v>
      </c>
      <c r="D12" s="88" t="n">
        <v>33.37</v>
      </c>
      <c r="E12" s="89" t="n">
        <v>32.5</v>
      </c>
    </row>
    <row r="13" customFormat="false" ht="12.75" hidden="false" customHeight="false" outlineLevel="0" collapsed="false">
      <c r="A13" s="85" t="s">
        <v>87</v>
      </c>
      <c r="B13" s="86" t="n">
        <v>36824</v>
      </c>
      <c r="C13" s="87" t="s">
        <v>148</v>
      </c>
      <c r="D13" s="88" t="n">
        <v>32.96</v>
      </c>
      <c r="E13" s="89" t="n">
        <v>32.19</v>
      </c>
    </row>
    <row r="14" customFormat="false" ht="12.75" hidden="false" customHeight="false" outlineLevel="0" collapsed="false">
      <c r="A14" s="85" t="s">
        <v>88</v>
      </c>
      <c r="B14" s="86" t="n">
        <v>36825</v>
      </c>
      <c r="C14" s="87" t="s">
        <v>148</v>
      </c>
      <c r="D14" s="88" t="n">
        <v>33.71</v>
      </c>
      <c r="E14" s="89" t="n">
        <v>32.77</v>
      </c>
    </row>
    <row r="15" customFormat="false" ht="12.75" hidden="false" customHeight="false" outlineLevel="0" collapsed="false">
      <c r="A15" s="85" t="s">
        <v>89</v>
      </c>
      <c r="B15" s="133" t="n">
        <v>36826</v>
      </c>
      <c r="C15" s="87" t="s">
        <v>148</v>
      </c>
      <c r="D15" s="88" t="n">
        <v>32.74</v>
      </c>
      <c r="E15" s="89" t="n">
        <v>31.68</v>
      </c>
    </row>
    <row r="16" customFormat="false" ht="12.75" hidden="false" customHeight="false" outlineLevel="0" collapsed="false">
      <c r="A16" s="85" t="s">
        <v>90</v>
      </c>
      <c r="B16" s="135" t="n">
        <v>36829</v>
      </c>
      <c r="C16" s="87" t="s">
        <v>148</v>
      </c>
      <c r="D16" s="88" t="n">
        <v>32.81</v>
      </c>
      <c r="E16" s="89" t="n">
        <v>31.63</v>
      </c>
      <c r="F16" s="87" t="s">
        <v>148</v>
      </c>
      <c r="G16" s="90" t="n">
        <v>4.485</v>
      </c>
    </row>
    <row r="17" customFormat="false" ht="12.75" hidden="false" customHeight="false" outlineLevel="0" collapsed="false">
      <c r="A17" s="85" t="s">
        <v>91</v>
      </c>
      <c r="B17" s="135" t="n">
        <v>36830</v>
      </c>
      <c r="C17" s="87" t="s">
        <v>148</v>
      </c>
      <c r="D17" s="88" t="n">
        <v>32.7</v>
      </c>
      <c r="E17" s="89" t="n">
        <v>31.545</v>
      </c>
      <c r="F17" s="87" t="s">
        <v>148</v>
      </c>
      <c r="G17" s="90" t="n">
        <v>4.49</v>
      </c>
    </row>
    <row r="18" customFormat="false" ht="12.75" hidden="false" customHeight="false" outlineLevel="0" collapsed="false">
      <c r="A18" s="85"/>
      <c r="B18" s="86"/>
      <c r="F18" s="127"/>
    </row>
    <row r="19" customFormat="false" ht="12.75" hidden="false" customHeight="false" outlineLevel="0" collapsed="false">
      <c r="A19" s="85"/>
      <c r="B19" s="86"/>
      <c r="F19" s="127"/>
    </row>
    <row r="20" customFormat="false" ht="12.75" hidden="false" customHeight="false" outlineLevel="0" collapsed="false">
      <c r="A20" s="85" t="s">
        <v>92</v>
      </c>
      <c r="B20" s="91" t="n">
        <v>36831</v>
      </c>
      <c r="C20" s="87" t="s">
        <v>149</v>
      </c>
      <c r="D20" s="88" t="n">
        <v>33.25</v>
      </c>
      <c r="E20" s="89" t="n">
        <v>31.98</v>
      </c>
      <c r="F20" s="87" t="s">
        <v>148</v>
      </c>
      <c r="G20" s="90" t="n">
        <v>4.686</v>
      </c>
    </row>
    <row r="21" customFormat="false" ht="12.75" hidden="false" customHeight="false" outlineLevel="0" collapsed="false">
      <c r="A21" s="85" t="s">
        <v>93</v>
      </c>
      <c r="B21" s="86" t="n">
        <v>36832</v>
      </c>
      <c r="C21" s="87" t="s">
        <v>149</v>
      </c>
      <c r="D21" s="88" t="n">
        <v>32.54</v>
      </c>
      <c r="E21" s="89" t="n">
        <v>31.28</v>
      </c>
      <c r="F21" s="87" t="s">
        <v>148</v>
      </c>
      <c r="G21" s="90" t="n">
        <v>4.76</v>
      </c>
    </row>
    <row r="22" customFormat="false" ht="12.75" hidden="false" customHeight="false" outlineLevel="0" collapsed="false">
      <c r="A22" s="85" t="s">
        <v>94</v>
      </c>
      <c r="B22" s="86" t="n">
        <v>36833</v>
      </c>
      <c r="C22" s="87" t="s">
        <v>149</v>
      </c>
      <c r="D22" s="88" t="n">
        <v>32.71</v>
      </c>
      <c r="E22" s="89" t="n">
        <v>31.55</v>
      </c>
      <c r="F22" s="87" t="s">
        <v>148</v>
      </c>
      <c r="G22" s="90" t="n">
        <v>4.931</v>
      </c>
    </row>
    <row r="23" customFormat="false" ht="12.75" hidden="false" customHeight="false" outlineLevel="0" collapsed="false">
      <c r="A23" s="85" t="s">
        <v>95</v>
      </c>
      <c r="B23" s="86" t="n">
        <v>36836</v>
      </c>
      <c r="C23" s="87" t="s">
        <v>149</v>
      </c>
      <c r="D23" s="88" t="n">
        <v>32.86</v>
      </c>
      <c r="E23" s="89" t="n">
        <v>31.69</v>
      </c>
      <c r="F23" s="87" t="s">
        <v>148</v>
      </c>
      <c r="G23" s="90" t="n">
        <v>4.849</v>
      </c>
    </row>
    <row r="24" customFormat="false" ht="12.75" hidden="false" customHeight="false" outlineLevel="0" collapsed="false">
      <c r="A24" s="85" t="s">
        <v>96</v>
      </c>
      <c r="B24" s="86" t="n">
        <v>36837</v>
      </c>
      <c r="C24" s="87" t="s">
        <v>149</v>
      </c>
      <c r="D24" s="88" t="n">
        <v>33.4</v>
      </c>
      <c r="E24" s="89" t="n">
        <v>32.29</v>
      </c>
      <c r="F24" s="87" t="s">
        <v>148</v>
      </c>
      <c r="G24" s="90" t="n">
        <v>5.081</v>
      </c>
    </row>
    <row r="25" customFormat="false" ht="12.75" hidden="false" customHeight="false" outlineLevel="0" collapsed="false">
      <c r="A25" s="85" t="s">
        <v>97</v>
      </c>
      <c r="B25" s="86" t="n">
        <v>36838</v>
      </c>
      <c r="C25" s="87" t="s">
        <v>149</v>
      </c>
      <c r="D25" s="88" t="n">
        <v>33.24</v>
      </c>
      <c r="E25" s="89" t="n">
        <v>32.28</v>
      </c>
      <c r="F25" s="87" t="s">
        <v>148</v>
      </c>
      <c r="G25" s="90" t="n">
        <v>5.338</v>
      </c>
    </row>
    <row r="26" customFormat="false" ht="12.75" hidden="false" customHeight="false" outlineLevel="0" collapsed="false">
      <c r="A26" s="85" t="s">
        <v>98</v>
      </c>
      <c r="B26" s="86" t="n">
        <v>36839</v>
      </c>
      <c r="C26" s="87" t="s">
        <v>149</v>
      </c>
      <c r="D26" s="88" t="n">
        <v>33.92</v>
      </c>
      <c r="E26" s="89" t="n">
        <v>32.98</v>
      </c>
      <c r="F26" s="87" t="s">
        <v>148</v>
      </c>
      <c r="G26" s="90" t="n">
        <v>5.445</v>
      </c>
    </row>
    <row r="27" customFormat="false" ht="12.75" hidden="false" customHeight="false" outlineLevel="0" collapsed="false">
      <c r="A27" s="85" t="s">
        <v>99</v>
      </c>
      <c r="B27" s="86" t="n">
        <v>36840</v>
      </c>
      <c r="C27" s="87" t="s">
        <v>149</v>
      </c>
      <c r="D27" s="88" t="n">
        <v>34.02</v>
      </c>
      <c r="E27" s="89" t="n">
        <v>33.06</v>
      </c>
      <c r="F27" s="87" t="s">
        <v>148</v>
      </c>
      <c r="G27" s="90" t="n">
        <v>5.456</v>
      </c>
    </row>
    <row r="28" customFormat="false" ht="12.75" hidden="false" customHeight="false" outlineLevel="0" collapsed="false">
      <c r="A28" s="85" t="s">
        <v>100</v>
      </c>
      <c r="B28" s="86" t="n">
        <v>36843</v>
      </c>
      <c r="C28" s="87" t="s">
        <v>149</v>
      </c>
      <c r="D28" s="88" t="n">
        <v>34.47</v>
      </c>
      <c r="E28" s="89" t="n">
        <v>33.56</v>
      </c>
      <c r="F28" s="87" t="s">
        <v>148</v>
      </c>
      <c r="G28" s="90" t="n">
        <v>5.698</v>
      </c>
    </row>
    <row r="29" customFormat="false" ht="12.75" hidden="false" customHeight="false" outlineLevel="0" collapsed="false">
      <c r="A29" s="85" t="s">
        <v>101</v>
      </c>
      <c r="B29" s="86" t="n">
        <v>36844</v>
      </c>
      <c r="C29" s="87" t="s">
        <v>149</v>
      </c>
      <c r="D29" s="88" t="n">
        <v>34.87</v>
      </c>
      <c r="E29" s="89" t="n">
        <v>33.96</v>
      </c>
      <c r="F29" s="87" t="s">
        <v>148</v>
      </c>
      <c r="G29" s="90" t="n">
        <v>6.016</v>
      </c>
    </row>
    <row r="30" customFormat="false" ht="12.75" hidden="false" customHeight="false" outlineLevel="0" collapsed="false">
      <c r="A30" s="85" t="s">
        <v>102</v>
      </c>
      <c r="B30" s="86" t="n">
        <v>36845</v>
      </c>
      <c r="C30" s="87" t="s">
        <v>149</v>
      </c>
      <c r="D30" s="88" t="n">
        <v>35.58</v>
      </c>
      <c r="E30" s="89" t="n">
        <v>34.99</v>
      </c>
      <c r="F30" s="87" t="s">
        <v>148</v>
      </c>
      <c r="G30" s="90" t="n">
        <v>6.265</v>
      </c>
    </row>
    <row r="31" customFormat="false" ht="12.75" hidden="false" customHeight="false" outlineLevel="0" collapsed="false">
      <c r="A31" s="85" t="s">
        <v>103</v>
      </c>
      <c r="B31" s="86" t="n">
        <v>36846</v>
      </c>
      <c r="C31" s="87" t="s">
        <v>149</v>
      </c>
      <c r="D31" s="88" t="n">
        <v>35.12</v>
      </c>
      <c r="E31" s="89" t="n">
        <v>34.46</v>
      </c>
      <c r="F31" s="87" t="s">
        <v>148</v>
      </c>
      <c r="G31" s="90" t="n">
        <v>5.798</v>
      </c>
    </row>
    <row r="32" customFormat="false" ht="12.75" hidden="false" customHeight="false" outlineLevel="0" collapsed="false">
      <c r="A32" s="85" t="s">
        <v>104</v>
      </c>
      <c r="B32" s="86" t="n">
        <v>36847</v>
      </c>
      <c r="C32" s="87" t="s">
        <v>149</v>
      </c>
      <c r="D32" s="88" t="n">
        <v>35.45</v>
      </c>
      <c r="E32" s="89" t="n">
        <v>35.03</v>
      </c>
      <c r="F32" s="87" t="s">
        <v>148</v>
      </c>
      <c r="G32" s="90" t="n">
        <v>6.1</v>
      </c>
    </row>
    <row r="33" customFormat="false" ht="12.75" hidden="false" customHeight="false" outlineLevel="0" collapsed="false">
      <c r="A33" s="85" t="s">
        <v>105</v>
      </c>
      <c r="B33" s="86" t="n">
        <v>36850</v>
      </c>
      <c r="C33" s="87" t="s">
        <v>149</v>
      </c>
      <c r="D33" s="88" t="n">
        <v>35.22</v>
      </c>
      <c r="E33" s="89" t="n">
        <v>34.16</v>
      </c>
      <c r="F33" s="87" t="s">
        <v>148</v>
      </c>
      <c r="G33" s="90" t="n">
        <v>6.249</v>
      </c>
    </row>
    <row r="34" customFormat="false" ht="12.75" hidden="false" customHeight="false" outlineLevel="0" collapsed="false">
      <c r="A34" s="85" t="s">
        <v>106</v>
      </c>
      <c r="B34" s="86" t="n">
        <v>36851</v>
      </c>
      <c r="C34" s="97" t="s">
        <v>147</v>
      </c>
      <c r="D34" s="88" t="n">
        <v>35.16</v>
      </c>
      <c r="E34" s="89" t="n">
        <v>34.19</v>
      </c>
      <c r="F34" s="87" t="s">
        <v>148</v>
      </c>
      <c r="G34" s="90" t="n">
        <v>6.408</v>
      </c>
    </row>
    <row r="35" customFormat="false" ht="12.75" hidden="false" customHeight="false" outlineLevel="0" collapsed="false">
      <c r="A35" s="85" t="s">
        <v>108</v>
      </c>
      <c r="B35" s="86" t="n">
        <v>36852</v>
      </c>
      <c r="C35" s="97" t="s">
        <v>147</v>
      </c>
      <c r="D35" s="88" t="n">
        <v>35.4</v>
      </c>
      <c r="E35" s="89" t="n">
        <v>34.4</v>
      </c>
      <c r="F35" s="87" t="s">
        <v>148</v>
      </c>
      <c r="G35" s="90" t="n">
        <v>6.577</v>
      </c>
    </row>
    <row r="36" customFormat="false" ht="12.75" hidden="false" customHeight="false" outlineLevel="0" collapsed="false">
      <c r="A36" s="85" t="s">
        <v>109</v>
      </c>
      <c r="B36" s="86" t="n">
        <v>36857</v>
      </c>
      <c r="C36" s="97" t="s">
        <v>147</v>
      </c>
      <c r="D36" s="88" t="n">
        <v>35.38</v>
      </c>
      <c r="E36" s="89" t="n">
        <v>34.29</v>
      </c>
      <c r="F36" s="87" t="s">
        <v>148</v>
      </c>
      <c r="G36" s="90" t="n">
        <v>6.368</v>
      </c>
    </row>
    <row r="37" customFormat="false" ht="12.75" hidden="false" customHeight="false" outlineLevel="0" collapsed="false">
      <c r="A37" s="85" t="s">
        <v>110</v>
      </c>
      <c r="B37" s="86" t="n">
        <v>36858</v>
      </c>
      <c r="C37" s="97" t="s">
        <v>147</v>
      </c>
      <c r="D37" s="88" t="n">
        <v>34.22</v>
      </c>
      <c r="E37" s="89" t="n">
        <v>33.21</v>
      </c>
      <c r="F37" s="87" t="s">
        <v>148</v>
      </c>
      <c r="G37" s="90" t="n">
        <v>6.016</v>
      </c>
    </row>
    <row r="38" customFormat="false" ht="12.75" hidden="false" customHeight="false" outlineLevel="0" collapsed="false">
      <c r="A38" s="85" t="s">
        <v>111</v>
      </c>
      <c r="B38" s="86" t="n">
        <v>36859</v>
      </c>
      <c r="C38" s="97" t="s">
        <v>147</v>
      </c>
      <c r="D38" s="88" t="n">
        <v>34.63</v>
      </c>
      <c r="E38" s="89" t="n">
        <v>33.49</v>
      </c>
      <c r="F38" s="97" t="s">
        <v>147</v>
      </c>
      <c r="G38" s="90" t="n">
        <v>6.181</v>
      </c>
    </row>
    <row r="39" customFormat="false" ht="12.75" hidden="false" customHeight="false" outlineLevel="0" collapsed="false">
      <c r="A39" s="136" t="s">
        <v>112</v>
      </c>
      <c r="B39" s="133" t="n">
        <v>36860</v>
      </c>
      <c r="C39" s="97" t="s">
        <v>147</v>
      </c>
      <c r="D39" s="88" t="n">
        <v>33.82</v>
      </c>
      <c r="E39" s="89" t="n">
        <v>32.88</v>
      </c>
      <c r="F39" s="97" t="s">
        <v>147</v>
      </c>
      <c r="G39" s="90" t="n">
        <v>6.589</v>
      </c>
    </row>
    <row r="40" customFormat="false" ht="12.75" hidden="false" customHeight="false" outlineLevel="0" collapsed="false">
      <c r="A40" s="136"/>
      <c r="B40" s="137"/>
    </row>
    <row r="41" customFormat="false" ht="12.75" hidden="false" customHeight="false" outlineLevel="0" collapsed="false">
      <c r="A41" s="136"/>
      <c r="B41" s="137"/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36850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36858</v>
      </c>
    </row>
    <row r="44" customFormat="false" ht="12.75" hidden="false" customHeight="false" outlineLevel="0" collapsed="false">
      <c r="A44" s="20" t="s">
        <v>22</v>
      </c>
      <c r="B44" s="21"/>
      <c r="D44" s="29" t="n">
        <v>36858</v>
      </c>
    </row>
    <row r="46" customFormat="false" ht="12.75" hidden="false" customHeight="false" outlineLevel="0" collapsed="false">
      <c r="A46" s="32" t="s">
        <v>23</v>
      </c>
      <c r="B46" s="21"/>
      <c r="C46" s="33"/>
      <c r="D46" s="98"/>
      <c r="E46" s="13" t="s">
        <v>24</v>
      </c>
      <c r="F46" s="33"/>
      <c r="G46" s="34"/>
      <c r="H46" s="34"/>
    </row>
    <row r="47" customFormat="false" ht="12.75" hidden="false" customHeight="false" outlineLevel="0" collapsed="false">
      <c r="A47" s="20"/>
      <c r="B47" s="81"/>
      <c r="C47" s="33"/>
      <c r="D47" s="99" t="s">
        <v>25</v>
      </c>
      <c r="E47" s="100" t="s">
        <v>25</v>
      </c>
      <c r="F47" s="33"/>
      <c r="G47" s="101" t="s">
        <v>4</v>
      </c>
      <c r="H47" s="101" t="s">
        <v>26</v>
      </c>
    </row>
    <row r="48" customFormat="false" ht="12.75" hidden="false" customHeight="false" outlineLevel="0" collapsed="false">
      <c r="A48" s="102"/>
      <c r="B48" s="81"/>
      <c r="C48" s="33"/>
      <c r="D48" s="99" t="s">
        <v>5</v>
      </c>
      <c r="E48" s="100" t="s">
        <v>5</v>
      </c>
      <c r="F48" s="33"/>
      <c r="G48" s="101" t="s">
        <v>6</v>
      </c>
      <c r="H48" s="101" t="s">
        <v>27</v>
      </c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104" t="n">
        <f aca="false">ROUND((AVERAGE(D11:D33)),3)</f>
        <v>33.748</v>
      </c>
      <c r="E49" s="105" t="n">
        <f aca="false">ROUND((AVERAGE(E11:E33)),3)</f>
        <v>32.789</v>
      </c>
      <c r="F49" s="40" t="s">
        <v>29</v>
      </c>
      <c r="G49" s="106" t="n">
        <f aca="false">ROUND((AVERAGE(G16:G37)),5)</f>
        <v>5.5508</v>
      </c>
      <c r="H49" s="106" t="e">
        <f aca="false">ROUND((AVERAGE(H21:H40)),5)</f>
        <v>#DIV/0!</v>
      </c>
      <c r="I49" s="107" t="s">
        <v>30</v>
      </c>
    </row>
    <row r="50" customFormat="false" ht="12.75" hidden="false" customHeight="false" outlineLevel="0" collapsed="false">
      <c r="A50" s="43" t="s">
        <v>31</v>
      </c>
      <c r="B50" s="108"/>
      <c r="C50" s="109" t="s">
        <v>140</v>
      </c>
      <c r="D50" s="113" t="n">
        <f aca="false">ROUND((AVERAGE(D20:D39)),3)</f>
        <v>34.263</v>
      </c>
      <c r="E50" s="111" t="n">
        <f aca="false">ROUND((AVERAGE(E20:E39)),3)</f>
        <v>33.287</v>
      </c>
      <c r="F50" s="47" t="s">
        <v>33</v>
      </c>
      <c r="G50" s="112" t="n">
        <f aca="false">ROUND((AVERAGE(G20:G39)),5)</f>
        <v>5.74055</v>
      </c>
      <c r="H50" s="112" t="e">
        <f aca="false">ROUND((AVERAGE(H21:H40)),5)</f>
        <v>#DIV/0!</v>
      </c>
      <c r="I50" s="107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113" t="n">
        <f aca="false">ROUND((((SUM(D20:D39))-D33+E33)/19),3)</f>
        <v>36.011</v>
      </c>
      <c r="E51" s="46" t="s">
        <v>36</v>
      </c>
      <c r="F51" s="50"/>
      <c r="G51" s="46" t="s">
        <v>36</v>
      </c>
      <c r="H51" s="114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113" t="n">
        <f aca="false">D33</f>
        <v>35.22</v>
      </c>
      <c r="E52" s="46" t="s">
        <v>36</v>
      </c>
      <c r="F52" s="115" t="s">
        <v>49</v>
      </c>
      <c r="G52" s="112" t="n">
        <f aca="false">G37</f>
        <v>6.016</v>
      </c>
      <c r="H52" s="112" t="e">
        <f aca="false">#REF!</f>
        <v>#REF!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113" t="n">
        <f aca="false">ROUND((SUM(D32:D33)/2),3)</f>
        <v>35.335</v>
      </c>
      <c r="E53" s="116" t="s">
        <v>36</v>
      </c>
      <c r="F53" s="56" t="s">
        <v>43</v>
      </c>
      <c r="G53" s="112" t="n">
        <f aca="false">ROUND(SUM(G36:G37)/2,5)</f>
        <v>6.192</v>
      </c>
      <c r="H53" s="112" t="n">
        <f aca="false">SUM(H37:H38)/2</f>
        <v>0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113" t="n">
        <f aca="false">ROUND((SUM(D31:D33)/3),3)</f>
        <v>35.263</v>
      </c>
      <c r="E54" s="46" t="s">
        <v>36</v>
      </c>
      <c r="F54" s="51" t="s">
        <v>40</v>
      </c>
      <c r="G54" s="112" t="n">
        <f aca="false">ROUND(AVERAGE(G35:G37),5)</f>
        <v>6.32033</v>
      </c>
      <c r="H54" s="112" t="e">
        <f aca="false">ROUND(AVERAGE(H36:H38),5)</f>
        <v>#DIV/0!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117" t="s">
        <v>36</v>
      </c>
      <c r="E55" s="53" t="s">
        <v>36</v>
      </c>
      <c r="F55" s="56" t="s">
        <v>53</v>
      </c>
      <c r="G55" s="112" t="n">
        <f aca="false">ROUND(AVERAGE(G34:G37),5)</f>
        <v>6.34225</v>
      </c>
      <c r="H55" s="112" t="e">
        <f aca="false">ROUND(AVERAGE(H35:H38),5)</f>
        <v>#DIV/0!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113" t="n">
        <f aca="false">ROUND((SUM(D29:D33)/5),3)</f>
        <v>35.248</v>
      </c>
      <c r="E56" s="53" t="s">
        <v>36</v>
      </c>
      <c r="F56" s="51" t="s">
        <v>38</v>
      </c>
      <c r="G56" s="112" t="n">
        <f aca="false">ROUND(AVERAGE(G33:G37),5)</f>
        <v>6.3236</v>
      </c>
      <c r="H56" s="112" t="e">
        <f aca="false">ROUND(AVERAGE(H34:H38),5)</f>
        <v>#DIV/0!</v>
      </c>
    </row>
    <row r="57" customFormat="false" ht="12.75" hidden="false" customHeight="false" outlineLevel="0" collapsed="false">
      <c r="A57" s="43" t="s">
        <v>46</v>
      </c>
      <c r="B57" s="108"/>
      <c r="C57" s="24"/>
      <c r="D57" s="117" t="s">
        <v>36</v>
      </c>
      <c r="E57" s="46" t="s">
        <v>36</v>
      </c>
      <c r="F57" s="51" t="s">
        <v>47</v>
      </c>
      <c r="G57" s="112" t="n">
        <f aca="false">G36</f>
        <v>6.368</v>
      </c>
      <c r="H57" s="112" t="n">
        <f aca="false">H40</f>
        <v>0</v>
      </c>
    </row>
    <row r="58" customFormat="false" ht="12.75" hidden="false" customHeight="false" outlineLevel="0" collapsed="false">
      <c r="A58" s="43" t="s">
        <v>45</v>
      </c>
      <c r="B58" s="103"/>
      <c r="C58" s="54"/>
      <c r="D58" s="118" t="s">
        <v>36</v>
      </c>
      <c r="E58" s="55" t="s">
        <v>36</v>
      </c>
      <c r="F58" s="56" t="s">
        <v>115</v>
      </c>
      <c r="G58" s="106" t="n">
        <f aca="false">G35</f>
        <v>6.577</v>
      </c>
      <c r="H58" s="106" t="n">
        <f aca="false">H36</f>
        <v>0</v>
      </c>
    </row>
    <row r="59" customFormat="false" ht="12.75" hidden="false" customHeight="false" outlineLevel="0" collapsed="false">
      <c r="A59" s="36" t="s">
        <v>51</v>
      </c>
      <c r="B59" s="103"/>
      <c r="C59" s="54"/>
      <c r="D59" s="117" t="s">
        <v>36</v>
      </c>
      <c r="E59" s="53" t="s">
        <v>36</v>
      </c>
      <c r="F59" s="56"/>
      <c r="G59" s="112" t="n">
        <f aca="false">ROUND(AVERAGE(G35:G36),5)</f>
        <v>6.4725</v>
      </c>
      <c r="H59" s="112" t="e">
        <f aca="false">ROUND(AVERAGE(H37:H38),5)</f>
        <v>#DIV/0!</v>
      </c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36851</v>
      </c>
      <c r="C62" s="60" t="n">
        <v>99</v>
      </c>
      <c r="D62" s="120"/>
      <c r="E62" s="121" t="n">
        <v>36851</v>
      </c>
      <c r="F62" s="59"/>
      <c r="G62" s="122" t="n">
        <v>130</v>
      </c>
    </row>
    <row r="63" customFormat="false" ht="12.75" hidden="false" customHeight="false" outlineLevel="0" collapsed="false">
      <c r="A63" s="121" t="n">
        <v>36852</v>
      </c>
      <c r="B63" s="66" t="s">
        <v>59</v>
      </c>
      <c r="C63" s="60" t="n">
        <v>99</v>
      </c>
      <c r="D63" s="120"/>
      <c r="E63" s="121" t="n">
        <v>36852</v>
      </c>
      <c r="F63" s="66" t="s">
        <v>60</v>
      </c>
      <c r="G63" s="123" t="n">
        <v>175</v>
      </c>
    </row>
    <row r="64" customFormat="false" ht="12.75" hidden="false" customHeight="false" outlineLevel="0" collapsed="false">
      <c r="A64" s="121" t="n">
        <v>36857</v>
      </c>
      <c r="C64" s="60" t="n">
        <v>99</v>
      </c>
      <c r="E64" s="121" t="n">
        <v>36857</v>
      </c>
      <c r="G64" s="123" t="n">
        <v>175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99</v>
      </c>
      <c r="E67" s="26" t="s">
        <v>62</v>
      </c>
      <c r="F67" s="66" t="s">
        <v>64</v>
      </c>
      <c r="G67" s="67" t="n">
        <v>175</v>
      </c>
      <c r="H67" s="138"/>
      <c r="I67" s="97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99</v>
      </c>
      <c r="E68" s="26" t="s">
        <v>65</v>
      </c>
      <c r="F68" s="66" t="s">
        <v>67</v>
      </c>
      <c r="G68" s="67" t="n">
        <v>175</v>
      </c>
      <c r="H68" s="138"/>
      <c r="I68" s="97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99</v>
      </c>
      <c r="E69" s="26" t="s">
        <v>68</v>
      </c>
      <c r="F69" s="66" t="s">
        <v>70</v>
      </c>
      <c r="G69" s="67" t="n">
        <v>160</v>
      </c>
      <c r="H69" s="138"/>
      <c r="I69" s="97"/>
    </row>
    <row r="70" customFormat="false" ht="12.75" hidden="false" customHeight="false" outlineLevel="0" collapsed="false">
      <c r="H70" s="138"/>
      <c r="I70" s="97"/>
    </row>
    <row r="71" customFormat="false" ht="12.75" hidden="false" customHeight="false" outlineLevel="0" collapsed="false">
      <c r="H71" s="138"/>
      <c r="I71" s="97"/>
    </row>
    <row r="72" customFormat="false" ht="15" hidden="false" customHeight="false" outlineLevel="0" collapsed="false">
      <c r="A72" s="124" t="s">
        <v>71</v>
      </c>
      <c r="C72" s="26"/>
      <c r="H72" s="138"/>
      <c r="I72" s="97"/>
    </row>
    <row r="73" customFormat="false" ht="12.75" hidden="false" customHeight="false" outlineLevel="0" collapsed="false">
      <c r="A73" s="121" t="n">
        <v>36851</v>
      </c>
      <c r="B73" s="62"/>
      <c r="C73" s="63" t="n">
        <v>1.19</v>
      </c>
      <c r="H73" s="139"/>
      <c r="I73" s="97"/>
    </row>
    <row r="74" customFormat="false" ht="12.75" hidden="false" customHeight="false" outlineLevel="0" collapsed="false">
      <c r="A74" s="121" t="n">
        <v>36852</v>
      </c>
      <c r="C74" s="63" t="n">
        <v>1.19</v>
      </c>
    </row>
    <row r="75" customFormat="false" ht="12.75" hidden="false" customHeight="false" outlineLevel="0" collapsed="false">
      <c r="A75" s="121" t="n">
        <v>36857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8"/>
  <sheetViews>
    <sheetView showFormulas="false" showGridLines="true" showRowColHeaders="true" showZeros="true" rightToLeft="false" tabSelected="false" showOutlineSymbols="true" defaultGridColor="true" view="normal" topLeftCell="A40" colorId="64" zoomScale="75" zoomScaleNormal="75" zoomScalePageLayoutView="100" workbookViewId="0">
      <selection pane="topLeft" activeCell="I62" activeCellId="0" sqref="I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9.7"/>
    <col collapsed="false" customWidth="true" hidden="false" outlineLevel="0" max="3" min="3" style="0" width="12.56"/>
    <col collapsed="false" customWidth="true" hidden="false" outlineLevel="0" max="4" min="4" style="0" width="17.14"/>
    <col collapsed="false" customWidth="true" hidden="false" outlineLevel="0" max="5" min="5" style="0" width="15.41"/>
    <col collapsed="false" customWidth="true" hidden="false" outlineLevel="0" max="6" min="6" style="0" width="15.99"/>
    <col collapsed="false" customWidth="true" hidden="false" outlineLevel="0" max="7" min="7" style="0" width="14.14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150</v>
      </c>
      <c r="C3" s="76"/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36790</v>
      </c>
      <c r="C11" s="87" t="s">
        <v>151</v>
      </c>
      <c r="D11" s="88" t="n">
        <v>34</v>
      </c>
      <c r="E11" s="89" t="n">
        <v>33.41</v>
      </c>
    </row>
    <row r="12" customFormat="false" ht="12.75" hidden="false" customHeight="false" outlineLevel="0" collapsed="false">
      <c r="A12" s="85" t="s">
        <v>86</v>
      </c>
      <c r="B12" s="86" t="n">
        <v>36791</v>
      </c>
      <c r="C12" s="87" t="s">
        <v>151</v>
      </c>
      <c r="D12" s="88" t="n">
        <v>32.68</v>
      </c>
      <c r="E12" s="89" t="n">
        <v>32.27</v>
      </c>
    </row>
    <row r="13" customFormat="false" ht="12.75" hidden="false" customHeight="false" outlineLevel="0" collapsed="false">
      <c r="A13" s="85" t="s">
        <v>87</v>
      </c>
      <c r="B13" s="86" t="n">
        <v>36794</v>
      </c>
      <c r="C13" s="87" t="s">
        <v>151</v>
      </c>
      <c r="D13" s="88" t="n">
        <v>31.57</v>
      </c>
      <c r="E13" s="89" t="n">
        <v>31.43</v>
      </c>
    </row>
    <row r="14" customFormat="false" ht="12.75" hidden="false" customHeight="false" outlineLevel="0" collapsed="false">
      <c r="A14" s="85" t="s">
        <v>88</v>
      </c>
      <c r="B14" s="86" t="n">
        <v>36795</v>
      </c>
      <c r="C14" s="87" t="s">
        <v>151</v>
      </c>
      <c r="D14" s="88" t="n">
        <v>31.5</v>
      </c>
      <c r="E14" s="89" t="n">
        <v>31.37</v>
      </c>
    </row>
    <row r="15" customFormat="false" ht="12.75" hidden="false" customHeight="false" outlineLevel="0" collapsed="false">
      <c r="A15" s="85" t="s">
        <v>89</v>
      </c>
      <c r="B15" s="86" t="n">
        <v>36796</v>
      </c>
      <c r="C15" s="87" t="s">
        <v>151</v>
      </c>
      <c r="D15" s="88" t="n">
        <v>31.46</v>
      </c>
      <c r="E15" s="89" t="n">
        <v>31.39</v>
      </c>
    </row>
    <row r="16" customFormat="false" ht="12.75" hidden="false" customHeight="false" outlineLevel="0" collapsed="false">
      <c r="A16" s="85" t="s">
        <v>90</v>
      </c>
      <c r="B16" s="86" t="n">
        <v>36797</v>
      </c>
      <c r="C16" s="87" t="s">
        <v>151</v>
      </c>
      <c r="D16" s="88" t="n">
        <v>30.34</v>
      </c>
      <c r="E16" s="89" t="n">
        <v>30.34</v>
      </c>
      <c r="F16" s="87" t="s">
        <v>151</v>
      </c>
      <c r="G16" s="90" t="n">
        <v>5.124</v>
      </c>
    </row>
    <row r="17" customFormat="false" ht="12.75" hidden="false" customHeight="false" outlineLevel="0" collapsed="false">
      <c r="A17" s="85" t="s">
        <v>91</v>
      </c>
      <c r="B17" s="133" t="n">
        <v>36798</v>
      </c>
      <c r="C17" s="87" t="s">
        <v>151</v>
      </c>
      <c r="D17" s="88" t="n">
        <v>30.84</v>
      </c>
      <c r="E17" s="89" t="n">
        <v>30.71</v>
      </c>
      <c r="F17" s="87" t="s">
        <v>151</v>
      </c>
      <c r="G17" s="90" t="n">
        <v>5.186</v>
      </c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</row>
    <row r="20" customFormat="false" ht="12.75" hidden="false" customHeight="false" outlineLevel="0" collapsed="false">
      <c r="A20" s="85" t="s">
        <v>92</v>
      </c>
      <c r="B20" s="91" t="n">
        <v>36801</v>
      </c>
      <c r="C20" s="87" t="s">
        <v>151</v>
      </c>
      <c r="D20" s="88" t="n">
        <v>32.18</v>
      </c>
      <c r="E20" s="89" t="n">
        <v>31.86</v>
      </c>
      <c r="F20" s="87" t="s">
        <v>151</v>
      </c>
      <c r="G20" s="90" t="n">
        <v>5.352</v>
      </c>
    </row>
    <row r="21" customFormat="false" ht="12.75" hidden="false" customHeight="false" outlineLevel="0" collapsed="false">
      <c r="A21" s="85" t="s">
        <v>93</v>
      </c>
      <c r="B21" s="86" t="n">
        <v>36802</v>
      </c>
      <c r="C21" s="87" t="s">
        <v>151</v>
      </c>
      <c r="D21" s="88" t="n">
        <v>32.07</v>
      </c>
      <c r="E21" s="89" t="n">
        <v>31.85</v>
      </c>
      <c r="F21" s="87" t="s">
        <v>151</v>
      </c>
      <c r="G21" s="90" t="n">
        <v>5.348</v>
      </c>
    </row>
    <row r="22" customFormat="false" ht="12.75" hidden="false" customHeight="false" outlineLevel="0" collapsed="false">
      <c r="A22" s="85" t="s">
        <v>94</v>
      </c>
      <c r="B22" s="86" t="n">
        <v>36803</v>
      </c>
      <c r="C22" s="87" t="s">
        <v>151</v>
      </c>
      <c r="D22" s="88" t="n">
        <v>31.43</v>
      </c>
      <c r="E22" s="89" t="n">
        <v>31.24</v>
      </c>
      <c r="F22" s="87" t="s">
        <v>151</v>
      </c>
      <c r="G22" s="90" t="n">
        <v>5.29</v>
      </c>
    </row>
    <row r="23" customFormat="false" ht="12.75" hidden="false" customHeight="false" outlineLevel="0" collapsed="false">
      <c r="A23" s="85" t="s">
        <v>95</v>
      </c>
      <c r="B23" s="86" t="n">
        <v>36804</v>
      </c>
      <c r="C23" s="87" t="s">
        <v>151</v>
      </c>
      <c r="D23" s="88" t="n">
        <v>30.53</v>
      </c>
      <c r="E23" s="89" t="n">
        <v>30.54</v>
      </c>
      <c r="F23" s="87" t="s">
        <v>151</v>
      </c>
      <c r="G23" s="90" t="n">
        <v>5.152</v>
      </c>
    </row>
    <row r="24" customFormat="false" ht="12.75" hidden="false" customHeight="false" outlineLevel="0" collapsed="false">
      <c r="A24" s="85" t="s">
        <v>96</v>
      </c>
      <c r="B24" s="86" t="n">
        <v>36805</v>
      </c>
      <c r="C24" s="87" t="s">
        <v>151</v>
      </c>
      <c r="D24" s="88" t="n">
        <v>30.86</v>
      </c>
      <c r="E24" s="89" t="n">
        <v>30.91</v>
      </c>
      <c r="F24" s="87" t="s">
        <v>151</v>
      </c>
      <c r="G24" s="90" t="n">
        <v>5.008</v>
      </c>
    </row>
    <row r="25" customFormat="false" ht="12.75" hidden="false" customHeight="false" outlineLevel="0" collapsed="false">
      <c r="A25" s="85" t="s">
        <v>97</v>
      </c>
      <c r="B25" s="86" t="n">
        <v>36808</v>
      </c>
      <c r="C25" s="87" t="s">
        <v>151</v>
      </c>
      <c r="D25" s="88" t="n">
        <v>31.86</v>
      </c>
      <c r="E25" s="89" t="n">
        <v>31.85</v>
      </c>
      <c r="F25" s="87" t="s">
        <v>151</v>
      </c>
      <c r="G25" s="90" t="n">
        <v>5.15</v>
      </c>
    </row>
    <row r="26" customFormat="false" ht="12.75" hidden="false" customHeight="false" outlineLevel="0" collapsed="false">
      <c r="A26" s="85" t="s">
        <v>98</v>
      </c>
      <c r="B26" s="86" t="n">
        <v>36809</v>
      </c>
      <c r="C26" s="87" t="s">
        <v>151</v>
      </c>
      <c r="D26" s="88" t="n">
        <v>33.18</v>
      </c>
      <c r="E26" s="89" t="n">
        <v>33.07</v>
      </c>
      <c r="F26" s="87" t="s">
        <v>151</v>
      </c>
      <c r="G26" s="90" t="n">
        <v>5.134</v>
      </c>
    </row>
    <row r="27" customFormat="false" ht="12.75" hidden="false" customHeight="false" outlineLevel="0" collapsed="false">
      <c r="A27" s="85" t="s">
        <v>99</v>
      </c>
      <c r="B27" s="86" t="n">
        <v>36810</v>
      </c>
      <c r="C27" s="87" t="s">
        <v>151</v>
      </c>
      <c r="D27" s="88" t="n">
        <v>33.25</v>
      </c>
      <c r="E27" s="89" t="n">
        <v>33.24</v>
      </c>
      <c r="F27" s="87" t="s">
        <v>151</v>
      </c>
      <c r="G27" s="90" t="n">
        <v>5.508</v>
      </c>
    </row>
    <row r="28" customFormat="false" ht="12.75" hidden="false" customHeight="false" outlineLevel="0" collapsed="false">
      <c r="A28" s="85" t="s">
        <v>100</v>
      </c>
      <c r="B28" s="86" t="n">
        <v>36811</v>
      </c>
      <c r="C28" s="87" t="s">
        <v>151</v>
      </c>
      <c r="D28" s="88" t="n">
        <v>36.06</v>
      </c>
      <c r="E28" s="89" t="n">
        <v>35.72</v>
      </c>
      <c r="F28" s="87" t="s">
        <v>151</v>
      </c>
      <c r="G28" s="90" t="n">
        <v>5.63</v>
      </c>
    </row>
    <row r="29" customFormat="false" ht="12.75" hidden="false" customHeight="false" outlineLevel="0" collapsed="false">
      <c r="A29" s="85" t="s">
        <v>101</v>
      </c>
      <c r="B29" s="86" t="n">
        <v>36812</v>
      </c>
      <c r="C29" s="87" t="s">
        <v>151</v>
      </c>
      <c r="D29" s="88" t="n">
        <v>34.99</v>
      </c>
      <c r="E29" s="89" t="n">
        <v>34.13</v>
      </c>
      <c r="F29" s="87" t="s">
        <v>151</v>
      </c>
      <c r="G29" s="90" t="n">
        <v>5.537</v>
      </c>
    </row>
    <row r="30" customFormat="false" ht="12.75" hidden="false" customHeight="false" outlineLevel="0" collapsed="false">
      <c r="A30" s="85" t="s">
        <v>102</v>
      </c>
      <c r="B30" s="86" t="n">
        <v>36815</v>
      </c>
      <c r="C30" s="87" t="s">
        <v>151</v>
      </c>
      <c r="D30" s="88" t="n">
        <v>32.92</v>
      </c>
      <c r="E30" s="89" t="n">
        <v>32.39</v>
      </c>
      <c r="F30" s="87" t="s">
        <v>151</v>
      </c>
      <c r="G30" s="90" t="n">
        <v>5.364</v>
      </c>
    </row>
    <row r="31" customFormat="false" ht="12.75" hidden="false" customHeight="false" outlineLevel="0" collapsed="false">
      <c r="A31" s="85" t="s">
        <v>103</v>
      </c>
      <c r="B31" s="86" t="n">
        <v>36816</v>
      </c>
      <c r="C31" s="87" t="s">
        <v>151</v>
      </c>
      <c r="D31" s="88" t="n">
        <v>32.99</v>
      </c>
      <c r="E31" s="89" t="n">
        <v>32.42</v>
      </c>
      <c r="F31" s="87" t="s">
        <v>151</v>
      </c>
      <c r="G31" s="90" t="n">
        <v>5.439</v>
      </c>
    </row>
    <row r="32" customFormat="false" ht="12.75" hidden="false" customHeight="false" outlineLevel="0" collapsed="false">
      <c r="A32" s="85" t="s">
        <v>104</v>
      </c>
      <c r="B32" s="86" t="n">
        <v>36817</v>
      </c>
      <c r="C32" s="87" t="s">
        <v>151</v>
      </c>
      <c r="D32" s="88" t="n">
        <v>33.48</v>
      </c>
      <c r="E32" s="89" t="n">
        <v>32.47</v>
      </c>
      <c r="F32" s="87" t="s">
        <v>151</v>
      </c>
      <c r="G32" s="90" t="n">
        <v>5.228</v>
      </c>
    </row>
    <row r="33" customFormat="false" ht="12.75" hidden="false" customHeight="false" outlineLevel="0" collapsed="false">
      <c r="A33" s="85" t="s">
        <v>105</v>
      </c>
      <c r="B33" s="86" t="n">
        <v>36818</v>
      </c>
      <c r="C33" s="87" t="s">
        <v>151</v>
      </c>
      <c r="D33" s="88" t="n">
        <v>32.91</v>
      </c>
      <c r="E33" s="89" t="n">
        <v>31.9</v>
      </c>
      <c r="F33" s="87" t="s">
        <v>151</v>
      </c>
      <c r="G33" s="90" t="n">
        <v>4.951</v>
      </c>
    </row>
    <row r="34" customFormat="false" ht="12.75" hidden="false" customHeight="false" outlineLevel="0" collapsed="false">
      <c r="A34" s="85" t="s">
        <v>106</v>
      </c>
      <c r="B34" s="86" t="n">
        <v>36819</v>
      </c>
      <c r="C34" s="87" t="s">
        <v>151</v>
      </c>
      <c r="D34" s="88" t="n">
        <v>33.75</v>
      </c>
      <c r="E34" s="89" t="n">
        <v>32.95</v>
      </c>
      <c r="F34" s="87" t="s">
        <v>151</v>
      </c>
      <c r="G34" s="90" t="n">
        <v>4.937</v>
      </c>
    </row>
    <row r="35" customFormat="false" ht="12.75" hidden="false" customHeight="false" outlineLevel="0" collapsed="false">
      <c r="A35" s="85" t="s">
        <v>108</v>
      </c>
      <c r="B35" s="86" t="n">
        <v>36822</v>
      </c>
      <c r="C35" s="97" t="s">
        <v>148</v>
      </c>
      <c r="D35" s="88" t="n">
        <v>33.76</v>
      </c>
      <c r="E35" s="89" t="n">
        <v>32.99</v>
      </c>
      <c r="F35" s="87" t="s">
        <v>151</v>
      </c>
      <c r="G35" s="90" t="n">
        <v>5.072</v>
      </c>
    </row>
    <row r="36" customFormat="false" ht="12.75" hidden="false" customHeight="false" outlineLevel="0" collapsed="false">
      <c r="A36" s="85" t="s">
        <v>109</v>
      </c>
      <c r="B36" s="86" t="n">
        <v>36823</v>
      </c>
      <c r="C36" s="97" t="s">
        <v>148</v>
      </c>
      <c r="D36" s="88" t="n">
        <v>33.37</v>
      </c>
      <c r="E36" s="89" t="n">
        <v>32.5</v>
      </c>
      <c r="F36" s="87" t="s">
        <v>151</v>
      </c>
      <c r="G36" s="90" t="n">
        <v>4.82</v>
      </c>
    </row>
    <row r="37" customFormat="false" ht="12.75" hidden="false" customHeight="false" outlineLevel="0" collapsed="false">
      <c r="A37" s="85" t="s">
        <v>110</v>
      </c>
      <c r="B37" s="86" t="n">
        <v>36824</v>
      </c>
      <c r="C37" s="97" t="s">
        <v>148</v>
      </c>
      <c r="D37" s="88" t="n">
        <v>32.96</v>
      </c>
      <c r="E37" s="89" t="n">
        <v>32.19</v>
      </c>
      <c r="F37" s="87" t="s">
        <v>151</v>
      </c>
      <c r="G37" s="90" t="n">
        <v>4.659</v>
      </c>
    </row>
    <row r="38" customFormat="false" ht="12.75" hidden="false" customHeight="false" outlineLevel="0" collapsed="false">
      <c r="A38" s="85" t="s">
        <v>111</v>
      </c>
      <c r="B38" s="86" t="n">
        <v>36825</v>
      </c>
      <c r="C38" s="97" t="s">
        <v>148</v>
      </c>
      <c r="D38" s="88" t="n">
        <v>33.71</v>
      </c>
      <c r="E38" s="89" t="n">
        <v>32.77</v>
      </c>
      <c r="F38" s="87" t="s">
        <v>151</v>
      </c>
      <c r="G38" s="90" t="n">
        <v>4.664</v>
      </c>
    </row>
    <row r="39" customFormat="false" ht="12.75" hidden="false" customHeight="false" outlineLevel="0" collapsed="false">
      <c r="A39" s="136" t="s">
        <v>112</v>
      </c>
      <c r="B39" s="133" t="n">
        <v>36826</v>
      </c>
      <c r="C39" s="97" t="s">
        <v>148</v>
      </c>
      <c r="D39" s="88" t="n">
        <v>32.74</v>
      </c>
      <c r="E39" s="89" t="n">
        <v>31.68</v>
      </c>
      <c r="F39" s="87" t="s">
        <v>151</v>
      </c>
      <c r="G39" s="90" t="n">
        <v>4.541</v>
      </c>
      <c r="H39" s="141" t="n">
        <f aca="false">AVERAGE(G37:G39)</f>
        <v>4.62133333333333</v>
      </c>
    </row>
    <row r="40" customFormat="false" ht="12.75" hidden="false" customHeight="false" outlineLevel="0" collapsed="false">
      <c r="A40" s="136" t="s">
        <v>124</v>
      </c>
      <c r="B40" s="135" t="n">
        <v>36829</v>
      </c>
      <c r="C40" s="97" t="s">
        <v>148</v>
      </c>
      <c r="D40" s="88" t="n">
        <v>32.81</v>
      </c>
      <c r="E40" s="89" t="n">
        <v>31.63</v>
      </c>
      <c r="F40" s="97" t="s">
        <v>148</v>
      </c>
      <c r="G40" s="90" t="n">
        <v>4.485</v>
      </c>
    </row>
    <row r="41" customFormat="false" ht="12.75" hidden="false" customHeight="false" outlineLevel="0" collapsed="false">
      <c r="A41" s="136" t="s">
        <v>125</v>
      </c>
      <c r="B41" s="135" t="n">
        <v>36830</v>
      </c>
      <c r="C41" s="97" t="s">
        <v>148</v>
      </c>
      <c r="D41" s="88" t="n">
        <v>32.7</v>
      </c>
      <c r="E41" s="89" t="n">
        <v>31.545</v>
      </c>
      <c r="F41" s="97" t="s">
        <v>148</v>
      </c>
      <c r="G41" s="90" t="n">
        <v>4.49</v>
      </c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36819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36826</v>
      </c>
    </row>
    <row r="44" customFormat="false" ht="12.75" hidden="false" customHeight="false" outlineLevel="0" collapsed="false">
      <c r="A44" s="20" t="s">
        <v>22</v>
      </c>
      <c r="B44" s="21"/>
      <c r="D44" s="29" t="n">
        <v>36826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ROUND((AVERAGE(D11:D34)),3)</f>
        <v>32.493</v>
      </c>
      <c r="E48" s="105" t="n">
        <f aca="false">ROUND((AVERAGE(E11:E34)),3)</f>
        <v>32.157</v>
      </c>
      <c r="F48" s="40" t="s">
        <v>29</v>
      </c>
      <c r="G48" s="106" t="n">
        <f aca="false">ROUND((AVERAGE(G16:G39)),5)</f>
        <v>5.14064</v>
      </c>
      <c r="H48" s="106" t="n">
        <f aca="false">ROUND((AVERAGE(H20:H39)),5)</f>
        <v>4.62133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152</v>
      </c>
      <c r="D49" s="113" t="n">
        <f aca="false">ROUND((AVERAGE(D20:D41)),3)</f>
        <v>32.932</v>
      </c>
      <c r="E49" s="111" t="n">
        <f aca="false">ROUND((AVERAGE(E20:E41)),3)</f>
        <v>32.357</v>
      </c>
      <c r="F49" s="47" t="s">
        <v>33</v>
      </c>
      <c r="G49" s="112" t="n">
        <f aca="false">ROUND((AVERAGE(G20:G41)),5)</f>
        <v>5.07995</v>
      </c>
      <c r="H49" s="112" t="n">
        <f aca="false">ROUND((AVERAGE(H20:H39)),5)</f>
        <v>4.62133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ROUND((((SUM(D20:D41))-D34+E34)/19),3)</f>
        <v>38.09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D34</f>
        <v>33.75</v>
      </c>
      <c r="E51" s="46" t="s">
        <v>36</v>
      </c>
      <c r="F51" s="115" t="s">
        <v>49</v>
      </c>
      <c r="G51" s="112" t="n">
        <f aca="false">G39</f>
        <v>4.541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ROUND((SUM(D33:D34)/2),3)</f>
        <v>33.33</v>
      </c>
      <c r="E52" s="116" t="s">
        <v>36</v>
      </c>
      <c r="F52" s="56" t="s">
        <v>43</v>
      </c>
      <c r="G52" s="112" t="n">
        <f aca="false">ROUND(SUM(G38:G39)/2,5)</f>
        <v>4.6025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ROUND((SUM(D32:D34)/3),3)</f>
        <v>33.38</v>
      </c>
      <c r="E53" s="46" t="s">
        <v>36</v>
      </c>
      <c r="F53" s="51" t="s">
        <v>40</v>
      </c>
      <c r="G53" s="112" t="n">
        <f aca="false">ROUND(AVERAGE(G37:G39),5)</f>
        <v>4.62133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ROUND(AVERAGE(G36:G39),5)</f>
        <v>4.671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ROUND((SUM(D30:D34)/5),3)</f>
        <v>33.21</v>
      </c>
      <c r="E55" s="53" t="s">
        <v>36</v>
      </c>
      <c r="F55" s="51" t="s">
        <v>38</v>
      </c>
      <c r="G55" s="112" t="n">
        <f aca="false">ROUND(AVERAGE(G35:G39),5)</f>
        <v>4.7512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G38</f>
        <v>4.664</v>
      </c>
      <c r="H56" s="112" t="n">
        <f aca="false">H39</f>
        <v>4.62133333333333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G37</f>
        <v>4.659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ROUND(AVERAGE(G37:G38),5)</f>
        <v>4.6615</v>
      </c>
      <c r="H58" s="112" t="e">
        <f aca="false">ROUND(AVERAGE(H36:H37),5)</f>
        <v>#DIV/0!</v>
      </c>
    </row>
    <row r="60" customFormat="false" ht="12.75" hidden="false" customHeight="false" outlineLevel="0" collapsed="false">
      <c r="K60" s="142"/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36823</v>
      </c>
      <c r="C62" s="60" t="n">
        <v>97.75</v>
      </c>
      <c r="D62" s="120"/>
      <c r="E62" s="121" t="n">
        <v>36823</v>
      </c>
      <c r="F62" s="59"/>
      <c r="G62" s="122" t="n">
        <v>72.5</v>
      </c>
    </row>
    <row r="63" customFormat="false" ht="12.75" hidden="false" customHeight="false" outlineLevel="0" collapsed="false">
      <c r="A63" s="121" t="n">
        <v>36824</v>
      </c>
      <c r="B63" s="66" t="s">
        <v>59</v>
      </c>
      <c r="C63" s="60" t="n">
        <v>97.75</v>
      </c>
      <c r="D63" s="120"/>
      <c r="E63" s="121" t="n">
        <v>36824</v>
      </c>
      <c r="F63" s="66" t="s">
        <v>60</v>
      </c>
      <c r="G63" s="123" t="n">
        <v>72.5</v>
      </c>
    </row>
    <row r="64" customFormat="false" ht="12.75" hidden="false" customHeight="false" outlineLevel="0" collapsed="false">
      <c r="A64" s="121" t="n">
        <v>36825</v>
      </c>
      <c r="C64" s="60" t="n">
        <v>97.75</v>
      </c>
      <c r="E64" s="121" t="n">
        <v>36825</v>
      </c>
      <c r="G64" s="123" t="n">
        <v>71.75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  <c r="H66" s="143"/>
    </row>
    <row r="67" customFormat="false" ht="12.75" hidden="false" customHeight="false" outlineLevel="0" collapsed="false">
      <c r="A67" s="26"/>
      <c r="B67" s="66" t="s">
        <v>63</v>
      </c>
      <c r="C67" s="67" t="n">
        <v>97.75</v>
      </c>
      <c r="E67" s="26" t="s">
        <v>62</v>
      </c>
      <c r="F67" s="66" t="s">
        <v>64</v>
      </c>
      <c r="G67" s="67" t="n">
        <v>71.75</v>
      </c>
      <c r="H67" s="144"/>
      <c r="I67" s="97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97.75</v>
      </c>
      <c r="E68" s="26" t="s">
        <v>65</v>
      </c>
      <c r="F68" s="66" t="s">
        <v>67</v>
      </c>
      <c r="G68" s="67" t="n">
        <f aca="false">AVERAGE(G63:G64)</f>
        <v>72.125</v>
      </c>
      <c r="H68" s="144"/>
      <c r="I68" s="97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97.75</v>
      </c>
      <c r="E69" s="26" t="s">
        <v>68</v>
      </c>
      <c r="F69" s="66" t="s">
        <v>70</v>
      </c>
      <c r="G69" s="67" t="n">
        <v>72.25</v>
      </c>
      <c r="H69" s="144"/>
      <c r="I69" s="97"/>
    </row>
    <row r="70" customFormat="false" ht="12.75" hidden="false" customHeight="false" outlineLevel="0" collapsed="false">
      <c r="H70" s="144"/>
      <c r="I70" s="97"/>
    </row>
    <row r="71" customFormat="false" ht="12.75" hidden="false" customHeight="false" outlineLevel="0" collapsed="false">
      <c r="H71" s="144"/>
      <c r="I71" s="97"/>
    </row>
    <row r="72" customFormat="false" ht="15" hidden="false" customHeight="false" outlineLevel="0" collapsed="false">
      <c r="A72" s="124" t="s">
        <v>71</v>
      </c>
      <c r="C72" s="26"/>
      <c r="H72" s="144"/>
      <c r="I72" s="97"/>
    </row>
    <row r="73" customFormat="false" ht="12.75" hidden="false" customHeight="false" outlineLevel="0" collapsed="false">
      <c r="A73" s="121" t="n">
        <v>36823</v>
      </c>
      <c r="B73" s="62"/>
      <c r="C73" s="63" t="n">
        <v>1.19</v>
      </c>
      <c r="H73" s="145"/>
      <c r="I73" s="97"/>
    </row>
    <row r="74" customFormat="false" ht="12.75" hidden="false" customHeight="false" outlineLevel="0" collapsed="false">
      <c r="A74" s="121" t="n">
        <v>36824</v>
      </c>
      <c r="C74" s="63" t="n">
        <v>1.19</v>
      </c>
    </row>
    <row r="75" customFormat="false" ht="12.75" hidden="false" customHeight="false" outlineLevel="0" collapsed="false">
      <c r="A75" s="121" t="n">
        <v>36825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G59" activeCellId="0" sqref="G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0.13"/>
    <col collapsed="false" customWidth="true" hidden="false" outlineLevel="0" max="3" min="3" style="0" width="12.56"/>
    <col collapsed="false" customWidth="true" hidden="false" outlineLevel="0" max="4" min="4" style="0" width="16.7"/>
    <col collapsed="false" customWidth="true" hidden="false" outlineLevel="0" max="5" min="5" style="0" width="15.7"/>
    <col collapsed="false" customWidth="true" hidden="false" outlineLevel="0" max="6" min="6" style="0" width="16.42"/>
    <col collapsed="false" customWidth="true" hidden="false" outlineLevel="0" max="7" min="7" style="0" width="13.99"/>
    <col collapsed="false" customWidth="true" hidden="false" outlineLevel="0" max="8" min="8" style="0" width="14.28"/>
    <col collapsed="false" customWidth="true" hidden="false" outlineLevel="0" max="9" min="9" style="0" width="15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153</v>
      </c>
      <c r="C3" s="76" t="s">
        <v>154</v>
      </c>
      <c r="D3" s="134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36761</v>
      </c>
      <c r="C11" s="87" t="s">
        <v>155</v>
      </c>
      <c r="D11" s="88" t="n">
        <v>32.02</v>
      </c>
      <c r="E11" s="89" t="n">
        <v>31.56</v>
      </c>
    </row>
    <row r="12" customFormat="false" ht="12.75" hidden="false" customHeight="false" outlineLevel="0" collapsed="false">
      <c r="A12" s="85" t="s">
        <v>86</v>
      </c>
      <c r="B12" s="86" t="n">
        <v>36762</v>
      </c>
      <c r="C12" s="87" t="s">
        <v>155</v>
      </c>
      <c r="D12" s="88" t="n">
        <v>31.63</v>
      </c>
      <c r="E12" s="89" t="n">
        <v>31.09</v>
      </c>
    </row>
    <row r="13" customFormat="false" ht="12.75" hidden="false" customHeight="false" outlineLevel="0" collapsed="false">
      <c r="A13" s="85" t="s">
        <v>87</v>
      </c>
      <c r="B13" s="86" t="n">
        <v>36763</v>
      </c>
      <c r="C13" s="87" t="s">
        <v>155</v>
      </c>
      <c r="D13" s="88" t="n">
        <v>32.03</v>
      </c>
      <c r="E13" s="89" t="n">
        <v>31.23</v>
      </c>
    </row>
    <row r="14" customFormat="false" ht="12.75" hidden="false" customHeight="false" outlineLevel="0" collapsed="false">
      <c r="A14" s="85" t="s">
        <v>88</v>
      </c>
      <c r="B14" s="133" t="n">
        <v>36766</v>
      </c>
      <c r="C14" s="87" t="s">
        <v>155</v>
      </c>
      <c r="D14" s="88" t="n">
        <v>32.87</v>
      </c>
      <c r="E14" s="89" t="n">
        <v>31.94</v>
      </c>
    </row>
    <row r="15" customFormat="false" ht="12.75" hidden="false" customHeight="false" outlineLevel="0" collapsed="false">
      <c r="A15" s="85" t="s">
        <v>89</v>
      </c>
      <c r="B15" s="133" t="n">
        <v>36767</v>
      </c>
      <c r="C15" s="87" t="s">
        <v>155</v>
      </c>
      <c r="D15" s="88" t="n">
        <v>32.74</v>
      </c>
      <c r="E15" s="89" t="n">
        <v>31.83</v>
      </c>
    </row>
    <row r="16" customFormat="false" ht="12.75" hidden="false" customHeight="false" outlineLevel="0" collapsed="false">
      <c r="A16" s="85" t="s">
        <v>90</v>
      </c>
      <c r="B16" s="133" t="n">
        <v>36768</v>
      </c>
      <c r="C16" s="87" t="s">
        <v>155</v>
      </c>
      <c r="D16" s="88" t="n">
        <v>33.32</v>
      </c>
      <c r="E16" s="89" t="n">
        <v>32.42</v>
      </c>
      <c r="F16" s="87" t="s">
        <v>155</v>
      </c>
      <c r="G16" s="90" t="n">
        <v>4.801</v>
      </c>
    </row>
    <row r="17" customFormat="false" ht="12.75" hidden="false" customHeight="false" outlineLevel="0" collapsed="false">
      <c r="A17" s="85" t="s">
        <v>91</v>
      </c>
      <c r="B17" s="133" t="n">
        <v>36769</v>
      </c>
      <c r="C17" s="87" t="s">
        <v>155</v>
      </c>
      <c r="D17" s="88" t="n">
        <v>33.12</v>
      </c>
      <c r="E17" s="89" t="n">
        <v>32.21</v>
      </c>
      <c r="F17" s="87" t="s">
        <v>155</v>
      </c>
      <c r="G17" s="90" t="n">
        <v>4.782</v>
      </c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</row>
    <row r="20" customFormat="false" ht="12.75" hidden="false" customHeight="false" outlineLevel="0" collapsed="false">
      <c r="A20" s="85" t="s">
        <v>92</v>
      </c>
      <c r="B20" s="86" t="n">
        <v>36770</v>
      </c>
      <c r="C20" s="87" t="s">
        <v>155</v>
      </c>
      <c r="D20" s="88" t="n">
        <v>33.38</v>
      </c>
      <c r="E20" s="89" t="n">
        <v>32.42</v>
      </c>
      <c r="F20" s="87" t="s">
        <v>155</v>
      </c>
      <c r="G20" s="90" t="n">
        <v>4.835</v>
      </c>
    </row>
    <row r="21" customFormat="false" ht="12.75" hidden="false" customHeight="false" outlineLevel="0" collapsed="false">
      <c r="A21" s="85" t="s">
        <v>93</v>
      </c>
      <c r="B21" s="86" t="n">
        <v>36774</v>
      </c>
      <c r="C21" s="87" t="s">
        <v>155</v>
      </c>
      <c r="D21" s="88" t="n">
        <v>33.83</v>
      </c>
      <c r="E21" s="89" t="n">
        <v>32.98</v>
      </c>
      <c r="F21" s="87" t="s">
        <v>155</v>
      </c>
      <c r="G21" s="90" t="n">
        <v>4.95</v>
      </c>
    </row>
    <row r="22" customFormat="false" ht="12.75" hidden="false" customHeight="false" outlineLevel="0" collapsed="false">
      <c r="A22" s="85" t="s">
        <v>94</v>
      </c>
      <c r="B22" s="86" t="n">
        <v>36775</v>
      </c>
      <c r="C22" s="87" t="s">
        <v>155</v>
      </c>
      <c r="D22" s="88" t="n">
        <v>34.9</v>
      </c>
      <c r="E22" s="89" t="n">
        <v>33.98</v>
      </c>
      <c r="F22" s="87" t="s">
        <v>155</v>
      </c>
      <c r="G22" s="90" t="n">
        <v>5.071</v>
      </c>
    </row>
    <row r="23" customFormat="false" ht="12.75" hidden="false" customHeight="false" outlineLevel="0" collapsed="false">
      <c r="A23" s="85" t="s">
        <v>95</v>
      </c>
      <c r="B23" s="86" t="n">
        <v>36776</v>
      </c>
      <c r="C23" s="87" t="s">
        <v>155</v>
      </c>
      <c r="D23" s="88" t="n">
        <v>35.39</v>
      </c>
      <c r="E23" s="89" t="n">
        <v>34.54</v>
      </c>
      <c r="F23" s="87" t="s">
        <v>155</v>
      </c>
      <c r="G23" s="90" t="n">
        <v>4.998</v>
      </c>
    </row>
    <row r="24" customFormat="false" ht="12.75" hidden="false" customHeight="false" outlineLevel="0" collapsed="false">
      <c r="A24" s="85" t="s">
        <v>96</v>
      </c>
      <c r="B24" s="86" t="n">
        <v>36777</v>
      </c>
      <c r="C24" s="87" t="s">
        <v>155</v>
      </c>
      <c r="D24" s="88" t="n">
        <v>33.63</v>
      </c>
      <c r="E24" s="89" t="n">
        <v>32.77</v>
      </c>
      <c r="F24" s="87" t="s">
        <v>155</v>
      </c>
      <c r="G24" s="90" t="n">
        <v>4.88</v>
      </c>
    </row>
    <row r="25" customFormat="false" ht="12.75" hidden="false" customHeight="false" outlineLevel="0" collapsed="false">
      <c r="A25" s="85" t="s">
        <v>97</v>
      </c>
      <c r="B25" s="86" t="n">
        <v>36780</v>
      </c>
      <c r="C25" s="87" t="s">
        <v>155</v>
      </c>
      <c r="D25" s="88" t="n">
        <v>35.14</v>
      </c>
      <c r="E25" s="89" t="n">
        <v>34.22</v>
      </c>
      <c r="F25" s="87" t="s">
        <v>155</v>
      </c>
      <c r="G25" s="90" t="n">
        <v>5.011</v>
      </c>
    </row>
    <row r="26" customFormat="false" ht="12.75" hidden="false" customHeight="false" outlineLevel="0" collapsed="false">
      <c r="A26" s="85" t="s">
        <v>98</v>
      </c>
      <c r="B26" s="86" t="n">
        <v>36781</v>
      </c>
      <c r="C26" s="87" t="s">
        <v>155</v>
      </c>
      <c r="D26" s="88" t="n">
        <v>34.28</v>
      </c>
      <c r="E26" s="89" t="n">
        <v>33.42</v>
      </c>
      <c r="F26" s="87" t="s">
        <v>155</v>
      </c>
      <c r="G26" s="90" t="n">
        <v>5.008</v>
      </c>
    </row>
    <row r="27" customFormat="false" ht="12.75" hidden="false" customHeight="false" outlineLevel="0" collapsed="false">
      <c r="A27" s="85" t="s">
        <v>99</v>
      </c>
      <c r="B27" s="86" t="n">
        <v>36782</v>
      </c>
      <c r="C27" s="87" t="s">
        <v>155</v>
      </c>
      <c r="D27" s="88" t="n">
        <v>33.82</v>
      </c>
      <c r="E27" s="89" t="n">
        <v>32.68</v>
      </c>
      <c r="F27" s="87" t="s">
        <v>155</v>
      </c>
      <c r="G27" s="90" t="n">
        <v>5.055</v>
      </c>
    </row>
    <row r="28" customFormat="false" ht="12.75" hidden="false" customHeight="false" outlineLevel="0" collapsed="false">
      <c r="A28" s="85" t="s">
        <v>100</v>
      </c>
      <c r="B28" s="86" t="n">
        <v>36783</v>
      </c>
      <c r="C28" s="87" t="s">
        <v>155</v>
      </c>
      <c r="D28" s="88" t="n">
        <v>34.07</v>
      </c>
      <c r="E28" s="89" t="n">
        <v>33.05</v>
      </c>
      <c r="F28" s="87" t="s">
        <v>155</v>
      </c>
      <c r="G28" s="90" t="n">
        <v>5.195</v>
      </c>
    </row>
    <row r="29" customFormat="false" ht="12.75" hidden="false" customHeight="false" outlineLevel="0" collapsed="false">
      <c r="A29" s="85" t="s">
        <v>101</v>
      </c>
      <c r="B29" s="86" t="n">
        <v>36784</v>
      </c>
      <c r="C29" s="87" t="s">
        <v>155</v>
      </c>
      <c r="D29" s="88" t="n">
        <v>35.92</v>
      </c>
      <c r="E29" s="89" t="n">
        <v>34.72</v>
      </c>
      <c r="F29" s="87" t="s">
        <v>155</v>
      </c>
      <c r="G29" s="90" t="n">
        <v>5.206</v>
      </c>
    </row>
    <row r="30" customFormat="false" ht="12.75" hidden="false" customHeight="false" outlineLevel="0" collapsed="false">
      <c r="A30" s="85" t="s">
        <v>102</v>
      </c>
      <c r="B30" s="86" t="n">
        <v>36787</v>
      </c>
      <c r="C30" s="87" t="s">
        <v>155</v>
      </c>
      <c r="D30" s="88" t="n">
        <v>36.88</v>
      </c>
      <c r="E30" s="89" t="n">
        <v>35.55</v>
      </c>
      <c r="F30" s="87" t="s">
        <v>155</v>
      </c>
      <c r="G30" s="90" t="n">
        <v>5.295</v>
      </c>
    </row>
    <row r="31" customFormat="false" ht="12.75" hidden="false" customHeight="false" outlineLevel="0" collapsed="false">
      <c r="A31" s="85" t="s">
        <v>103</v>
      </c>
      <c r="B31" s="86" t="n">
        <v>36788</v>
      </c>
      <c r="C31" s="87" t="s">
        <v>155</v>
      </c>
      <c r="D31" s="88" t="n">
        <v>36.51</v>
      </c>
      <c r="E31" s="89" t="n">
        <v>35.01</v>
      </c>
      <c r="F31" s="87" t="s">
        <v>155</v>
      </c>
      <c r="G31" s="90" t="n">
        <v>5.363</v>
      </c>
    </row>
    <row r="32" customFormat="false" ht="12.75" hidden="false" customHeight="false" outlineLevel="0" collapsed="false">
      <c r="A32" s="85" t="s">
        <v>104</v>
      </c>
      <c r="B32" s="86" t="n">
        <v>36789</v>
      </c>
      <c r="C32" s="87" t="s">
        <v>155</v>
      </c>
      <c r="D32" s="88" t="n">
        <v>37.2</v>
      </c>
      <c r="E32" s="89" t="n">
        <v>35.24</v>
      </c>
      <c r="F32" s="87" t="s">
        <v>155</v>
      </c>
      <c r="G32" s="90" t="n">
        <v>5.318</v>
      </c>
    </row>
    <row r="33" customFormat="false" ht="12.75" hidden="false" customHeight="false" outlineLevel="0" collapsed="false">
      <c r="A33" s="85" t="s">
        <v>105</v>
      </c>
      <c r="B33" s="86" t="n">
        <v>36790</v>
      </c>
      <c r="C33" s="97" t="s">
        <v>151</v>
      </c>
      <c r="D33" s="88" t="n">
        <v>34</v>
      </c>
      <c r="E33" s="89" t="n">
        <v>33.41</v>
      </c>
      <c r="F33" s="87" t="s">
        <v>155</v>
      </c>
      <c r="G33" s="90" t="n">
        <v>5.287</v>
      </c>
    </row>
    <row r="34" customFormat="false" ht="12.75" hidden="false" customHeight="false" outlineLevel="0" collapsed="false">
      <c r="A34" s="85" t="s">
        <v>106</v>
      </c>
      <c r="B34" s="86" t="n">
        <v>36791</v>
      </c>
      <c r="C34" s="97" t="s">
        <v>151</v>
      </c>
      <c r="D34" s="88" t="n">
        <v>32.68</v>
      </c>
      <c r="E34" s="89" t="n">
        <v>32.27</v>
      </c>
      <c r="F34" s="87" t="s">
        <v>155</v>
      </c>
      <c r="G34" s="90" t="n">
        <v>5.131</v>
      </c>
    </row>
    <row r="35" customFormat="false" ht="12.75" hidden="false" customHeight="false" outlineLevel="0" collapsed="false">
      <c r="A35" s="85" t="s">
        <v>108</v>
      </c>
      <c r="B35" s="86" t="n">
        <v>36794</v>
      </c>
      <c r="C35" s="97" t="s">
        <v>151</v>
      </c>
      <c r="D35" s="88" t="n">
        <v>31.57</v>
      </c>
      <c r="E35" s="89" t="n">
        <v>31.43</v>
      </c>
      <c r="F35" s="87" t="s">
        <v>155</v>
      </c>
      <c r="G35" s="90" t="n">
        <v>5.276</v>
      </c>
    </row>
    <row r="36" customFormat="false" ht="12.75" hidden="false" customHeight="false" outlineLevel="0" collapsed="false">
      <c r="A36" s="85" t="s">
        <v>109</v>
      </c>
      <c r="B36" s="86" t="n">
        <v>36795</v>
      </c>
      <c r="C36" s="97" t="s">
        <v>151</v>
      </c>
      <c r="D36" s="88" t="n">
        <v>31.5</v>
      </c>
      <c r="E36" s="89" t="n">
        <v>31.37</v>
      </c>
      <c r="F36" s="87" t="s">
        <v>155</v>
      </c>
      <c r="G36" s="90" t="n">
        <v>5.324</v>
      </c>
    </row>
    <row r="37" customFormat="false" ht="12.75" hidden="false" customHeight="false" outlineLevel="0" collapsed="false">
      <c r="A37" s="85" t="s">
        <v>110</v>
      </c>
      <c r="B37" s="86" t="n">
        <v>36796</v>
      </c>
      <c r="C37" s="97" t="s">
        <v>151</v>
      </c>
      <c r="D37" s="88" t="n">
        <v>31.46</v>
      </c>
      <c r="E37" s="89" t="n">
        <v>31.39</v>
      </c>
      <c r="F37" s="87" t="s">
        <v>155</v>
      </c>
      <c r="G37" s="90" t="n">
        <v>5.312</v>
      </c>
    </row>
    <row r="38" customFormat="false" ht="12.75" hidden="false" customHeight="false" outlineLevel="0" collapsed="false">
      <c r="A38" s="85" t="s">
        <v>111</v>
      </c>
      <c r="B38" s="86" t="n">
        <v>36797</v>
      </c>
      <c r="C38" s="97" t="s">
        <v>151</v>
      </c>
      <c r="D38" s="88" t="n">
        <v>30.34</v>
      </c>
      <c r="E38" s="89" t="n">
        <v>30.34</v>
      </c>
      <c r="F38" s="97" t="s">
        <v>151</v>
      </c>
      <c r="G38" s="90" t="n">
        <v>5.124</v>
      </c>
    </row>
    <row r="39" customFormat="false" ht="12.75" hidden="false" customHeight="false" outlineLevel="0" collapsed="false">
      <c r="A39" s="136" t="s">
        <v>112</v>
      </c>
      <c r="B39" s="133" t="n">
        <v>36798</v>
      </c>
      <c r="C39" s="97" t="s">
        <v>151</v>
      </c>
      <c r="D39" s="88" t="n">
        <v>30.84</v>
      </c>
      <c r="E39" s="89" t="n">
        <v>30.71</v>
      </c>
      <c r="F39" s="97" t="s">
        <v>151</v>
      </c>
      <c r="G39" s="90" t="n">
        <v>5.186</v>
      </c>
    </row>
    <row r="40" customFormat="false" ht="12.75" hidden="false" customHeight="false" outlineLevel="0" collapsed="false">
      <c r="A40" s="136"/>
      <c r="B40" s="147"/>
      <c r="C40" s="97"/>
    </row>
    <row r="41" customFormat="false" ht="12.75" hidden="false" customHeight="false" outlineLevel="0" collapsed="false">
      <c r="A41" s="136"/>
      <c r="B41" s="147"/>
      <c r="C41" s="97"/>
    </row>
    <row r="42" customFormat="false" ht="12.75" hidden="false" customHeight="false" outlineLevel="0" collapsed="false">
      <c r="A42" s="20" t="s">
        <v>20</v>
      </c>
      <c r="B42" s="21"/>
      <c r="C42" s="22"/>
      <c r="D42" s="29" t="n">
        <v>36789</v>
      </c>
    </row>
    <row r="43" customFormat="false" ht="12.75" hidden="false" customHeight="false" outlineLevel="0" collapsed="false">
      <c r="A43" s="20" t="s">
        <v>21</v>
      </c>
      <c r="B43" s="21"/>
      <c r="C43" s="22"/>
      <c r="D43" s="29" t="n">
        <v>36796</v>
      </c>
    </row>
    <row r="44" customFormat="false" ht="12.75" hidden="false" customHeight="false" outlineLevel="0" collapsed="false">
      <c r="A44" s="20" t="s">
        <v>22</v>
      </c>
      <c r="B44" s="21"/>
      <c r="D44" s="29" t="n">
        <v>36796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34.134</v>
      </c>
      <c r="E48" s="105" t="n">
        <f aca="false">ROUND((AVERAGE(E11:E32)),3)</f>
        <v>33.143</v>
      </c>
      <c r="F48" s="40" t="s">
        <v>29</v>
      </c>
      <c r="G48" s="106" t="n">
        <f aca="false">ROUND((AVERAGE(G16:G37)),5)</f>
        <v>5.1049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156</v>
      </c>
      <c r="D49" s="113" t="n">
        <f aca="false">ROUND((AVERAGE(D20:D39)),3)</f>
        <v>33.867</v>
      </c>
      <c r="E49" s="111" t="n">
        <f aca="false">ROUND((AVERAGE(E20:E39)),3)</f>
        <v>33.075</v>
      </c>
      <c r="F49" s="47" t="s">
        <v>33</v>
      </c>
      <c r="G49" s="112" t="n">
        <f aca="false">ROUND((AVERAGE(G20:G39)),5)</f>
        <v>5.14125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ROUND((((SUM(D20:D39))-D32+E32)/19),3)</f>
        <v>35.546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37.2</v>
      </c>
      <c r="E51" s="46" t="s">
        <v>36</v>
      </c>
      <c r="F51" s="115" t="s">
        <v>49</v>
      </c>
      <c r="G51" s="112" t="n">
        <f aca="false">G37</f>
        <v>5.312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36.855</v>
      </c>
      <c r="E52" s="116" t="s">
        <v>36</v>
      </c>
      <c r="F52" s="56" t="s">
        <v>43</v>
      </c>
      <c r="G52" s="112" t="n">
        <f aca="false">ROUND(SUM(G36:G37)/2,5)</f>
        <v>5.318</v>
      </c>
      <c r="H52" s="112" t="n">
        <f aca="false">SUM(H36:H37)/2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36.863</v>
      </c>
      <c r="E53" s="46" t="s">
        <v>36</v>
      </c>
      <c r="F53" s="51" t="s">
        <v>40</v>
      </c>
      <c r="G53" s="112" t="n">
        <f aca="false">ROUND(AVERAGE(G35:G37),5)</f>
        <v>5.304</v>
      </c>
      <c r="H53" s="112" t="e">
        <f aca="false">ROUND(AVERAGE(H35:H37),5)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5.26075</v>
      </c>
      <c r="H54" s="112" t="e">
        <f aca="false">ROUND(AVERAGE(H34:H37),5)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36.116</v>
      </c>
      <c r="E55" s="53" t="s">
        <v>36</v>
      </c>
      <c r="F55" s="51" t="s">
        <v>38</v>
      </c>
      <c r="G55" s="112" t="n">
        <f aca="false">ROUND(AVERAGE(G33:G37),5)</f>
        <v>5.266</v>
      </c>
      <c r="H55" s="112" t="e">
        <f aca="false">ROUND(AVERAGE(H33:H37),5)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5.324</v>
      </c>
      <c r="H56" s="112" t="n">
        <f aca="false">H39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5.276</v>
      </c>
      <c r="H57" s="106" t="n">
        <f aca="false">H35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5.3</v>
      </c>
      <c r="H58" s="112" t="e">
        <f aca="false">ROUND(AVERAGE(H36:H37),5)</f>
        <v>#DIV/0!</v>
      </c>
    </row>
    <row r="61" customFormat="false" ht="18" hidden="false" customHeight="false" outlineLevel="0" collapsed="false">
      <c r="A61" s="119" t="s">
        <v>55</v>
      </c>
      <c r="C61" s="26"/>
      <c r="D61" s="120"/>
      <c r="E61" s="119" t="s">
        <v>56</v>
      </c>
      <c r="F61" s="59"/>
      <c r="G61" s="60"/>
    </row>
    <row r="62" customFormat="false" ht="12.75" hidden="false" customHeight="false" outlineLevel="0" collapsed="false">
      <c r="A62" s="121" t="n">
        <v>36791</v>
      </c>
      <c r="C62" s="60" t="n">
        <v>105</v>
      </c>
      <c r="D62" s="120"/>
      <c r="E62" s="121" t="n">
        <v>36791</v>
      </c>
      <c r="F62" s="59"/>
      <c r="G62" s="122" t="n">
        <v>98.5</v>
      </c>
    </row>
    <row r="63" customFormat="false" ht="12.75" hidden="false" customHeight="false" outlineLevel="0" collapsed="false">
      <c r="A63" s="121" t="n">
        <v>36794</v>
      </c>
      <c r="B63" s="66" t="s">
        <v>59</v>
      </c>
      <c r="C63" s="60" t="n">
        <v>114</v>
      </c>
      <c r="D63" s="120"/>
      <c r="E63" s="121" t="n">
        <v>36794</v>
      </c>
      <c r="F63" s="66" t="s">
        <v>60</v>
      </c>
      <c r="G63" s="123" t="n">
        <v>110</v>
      </c>
    </row>
    <row r="64" customFormat="false" ht="12.75" hidden="false" customHeight="false" outlineLevel="0" collapsed="false">
      <c r="A64" s="121" t="n">
        <v>36795</v>
      </c>
      <c r="C64" s="60" t="n">
        <v>114</v>
      </c>
      <c r="E64" s="121" t="n">
        <v>36795</v>
      </c>
      <c r="G64" s="123" t="n">
        <v>110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v>114</v>
      </c>
      <c r="E67" s="26" t="s">
        <v>62</v>
      </c>
      <c r="F67" s="66" t="s">
        <v>64</v>
      </c>
      <c r="G67" s="67" t="n">
        <v>110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114</v>
      </c>
      <c r="E68" s="26" t="s">
        <v>65</v>
      </c>
      <c r="F68" s="66" t="s">
        <v>67</v>
      </c>
      <c r="G68" s="67" t="n">
        <f aca="false">AVERAGE(G63:G64)</f>
        <v>110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111</v>
      </c>
      <c r="E69" s="26" t="s">
        <v>68</v>
      </c>
      <c r="F69" s="66" t="s">
        <v>70</v>
      </c>
      <c r="G69" s="67" t="n">
        <v>106.167</v>
      </c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36791</v>
      </c>
      <c r="B73" s="62"/>
      <c r="C73" s="63" t="n">
        <v>1.19</v>
      </c>
    </row>
    <row r="74" customFormat="false" ht="12.75" hidden="false" customHeight="false" outlineLevel="0" collapsed="false">
      <c r="A74" s="121" t="n">
        <v>36794</v>
      </c>
      <c r="C74" s="63" t="n">
        <v>1.19</v>
      </c>
    </row>
    <row r="75" customFormat="false" ht="12.75" hidden="false" customHeight="false" outlineLevel="0" collapsed="false">
      <c r="A75" s="121" t="n">
        <v>36795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G61" activeCellId="0" sqref="G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9.41"/>
    <col collapsed="false" customWidth="true" hidden="false" outlineLevel="0" max="3" min="3" style="0" width="13.14"/>
    <col collapsed="false" customWidth="true" hidden="false" outlineLevel="0" max="4" min="4" style="0" width="12.28"/>
    <col collapsed="false" customWidth="true" hidden="false" outlineLevel="0" max="5" min="5" style="0" width="12.85"/>
    <col collapsed="false" customWidth="true" hidden="false" outlineLevel="0" max="6" min="6" style="0" width="15.41"/>
    <col collapsed="false" customWidth="true" hidden="false" outlineLevel="0" max="7" min="7" style="0" width="12.7"/>
    <col collapsed="false" customWidth="true" hidden="false" outlineLevel="0" max="8" min="8" style="0" width="13.7"/>
    <col collapsed="false" customWidth="true" hidden="false" outlineLevel="0" max="9" min="9" style="0" width="14.7"/>
    <col collapsed="false" customWidth="true" hidden="false" outlineLevel="0" max="10" min="10" style="0" width="12.7"/>
    <col collapsed="false" customWidth="true" hidden="false" outlineLevel="0" max="11" min="11" style="0" width="16.28"/>
    <col collapsed="false" customWidth="true" hidden="false" outlineLevel="0" max="12" min="12" style="0" width="13.28"/>
    <col collapsed="false" customWidth="true" hidden="false" outlineLevel="0" max="13" min="13" style="0" width="12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76" t="s">
        <v>153</v>
      </c>
      <c r="C3" s="148"/>
      <c r="D3" s="134" t="s">
        <v>157</v>
      </c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30"/>
      <c r="E10" s="30"/>
      <c r="G10" s="33"/>
      <c r="H10" s="33"/>
    </row>
    <row r="11" customFormat="false" ht="12.75" hidden="false" customHeight="false" outlineLevel="0" collapsed="false">
      <c r="A11" s="85" t="s">
        <v>84</v>
      </c>
      <c r="B11" s="86" t="n">
        <v>36728</v>
      </c>
      <c r="C11" s="87" t="s">
        <v>158</v>
      </c>
      <c r="D11" s="90" t="n">
        <v>28.56</v>
      </c>
      <c r="E11" s="149" t="n">
        <v>28.36</v>
      </c>
      <c r="G11" s="33"/>
      <c r="H11" s="33"/>
    </row>
    <row r="12" customFormat="false" ht="12.75" hidden="false" customHeight="false" outlineLevel="0" collapsed="false">
      <c r="A12" s="85" t="s">
        <v>86</v>
      </c>
      <c r="B12" s="86" t="n">
        <v>36731</v>
      </c>
      <c r="C12" s="87" t="s">
        <v>158</v>
      </c>
      <c r="D12" s="88" t="n">
        <v>28.02</v>
      </c>
      <c r="E12" s="89" t="n">
        <v>27.8</v>
      </c>
    </row>
    <row r="13" customFormat="false" ht="12.75" hidden="false" customHeight="false" outlineLevel="0" collapsed="false">
      <c r="A13" s="85" t="s">
        <v>87</v>
      </c>
      <c r="B13" s="86" t="n">
        <v>36732</v>
      </c>
      <c r="C13" s="87" t="s">
        <v>158</v>
      </c>
      <c r="D13" s="88" t="n">
        <v>27.95</v>
      </c>
      <c r="E13" s="89" t="n">
        <v>27.73</v>
      </c>
    </row>
    <row r="14" customFormat="false" ht="12.75" hidden="false" customHeight="false" outlineLevel="0" collapsed="false">
      <c r="A14" s="85" t="s">
        <v>88</v>
      </c>
      <c r="B14" s="86" t="n">
        <v>36733</v>
      </c>
      <c r="C14" s="87" t="s">
        <v>158</v>
      </c>
      <c r="D14" s="88" t="n">
        <v>27.81</v>
      </c>
      <c r="E14" s="89" t="n">
        <v>27.63</v>
      </c>
    </row>
    <row r="15" customFormat="false" ht="12.75" hidden="false" customHeight="false" outlineLevel="0" collapsed="false">
      <c r="A15" s="85" t="s">
        <v>89</v>
      </c>
      <c r="B15" s="86" t="n">
        <v>36734</v>
      </c>
      <c r="C15" s="87" t="s">
        <v>158</v>
      </c>
      <c r="D15" s="88" t="n">
        <v>28.02</v>
      </c>
      <c r="E15" s="89" t="n">
        <v>27.8</v>
      </c>
      <c r="F15" s="12"/>
      <c r="G15" s="12"/>
      <c r="H15" s="12"/>
      <c r="I15" s="150"/>
      <c r="J15" s="18"/>
      <c r="K15" s="18"/>
    </row>
    <row r="16" customFormat="false" ht="12.75" hidden="false" customHeight="false" outlineLevel="0" collapsed="false">
      <c r="A16" s="85" t="s">
        <v>90</v>
      </c>
      <c r="B16" s="86" t="n">
        <v>36735</v>
      </c>
      <c r="C16" s="87" t="s">
        <v>158</v>
      </c>
      <c r="D16" s="88" t="n">
        <v>28.18</v>
      </c>
      <c r="E16" s="89" t="n">
        <v>27.91</v>
      </c>
      <c r="F16" s="87" t="s">
        <v>158</v>
      </c>
      <c r="G16" s="90" t="n">
        <v>3.845</v>
      </c>
      <c r="H16" s="151"/>
      <c r="I16" s="73"/>
      <c r="J16" s="75"/>
      <c r="K16" s="9"/>
    </row>
    <row r="17" customFormat="false" ht="15" hidden="false" customHeight="false" outlineLevel="0" collapsed="false">
      <c r="A17" s="85" t="s">
        <v>91</v>
      </c>
      <c r="B17" s="86" t="n">
        <v>36738</v>
      </c>
      <c r="C17" s="87" t="s">
        <v>158</v>
      </c>
      <c r="D17" s="88" t="n">
        <v>27.43</v>
      </c>
      <c r="E17" s="89" t="n">
        <v>27.31</v>
      </c>
      <c r="F17" s="87" t="s">
        <v>158</v>
      </c>
      <c r="G17" s="90" t="n">
        <v>3.774</v>
      </c>
      <c r="H17" s="152"/>
      <c r="I17" s="148"/>
      <c r="J17" s="79"/>
      <c r="K17" s="80"/>
    </row>
    <row r="18" customFormat="false" ht="12.75" hidden="false" customHeight="false" outlineLevel="0" collapsed="false">
      <c r="A18" s="85"/>
      <c r="B18" s="86"/>
      <c r="D18" s="98"/>
      <c r="E18" s="81"/>
      <c r="F18" s="13"/>
      <c r="G18" s="13"/>
      <c r="H18" s="13"/>
      <c r="I18" s="13"/>
      <c r="J18" s="17"/>
      <c r="K18" s="17"/>
    </row>
    <row r="19" customFormat="false" ht="12.75" hidden="false" customHeight="false" outlineLevel="0" collapsed="false">
      <c r="A19" s="85"/>
      <c r="B19" s="86"/>
      <c r="D19" s="98"/>
      <c r="E19" s="18"/>
      <c r="F19" s="13"/>
      <c r="G19" s="140"/>
      <c r="H19" s="153"/>
      <c r="I19" s="82"/>
      <c r="J19" s="154"/>
      <c r="K19" s="154"/>
    </row>
    <row r="20" customFormat="false" ht="12.75" hidden="false" customHeight="false" outlineLevel="0" collapsed="false">
      <c r="A20" s="85" t="s">
        <v>92</v>
      </c>
      <c r="B20" s="86" t="n">
        <v>36739</v>
      </c>
      <c r="C20" s="87" t="s">
        <v>158</v>
      </c>
      <c r="D20" s="88" t="n">
        <v>27.79</v>
      </c>
      <c r="E20" s="89" t="n">
        <v>27.58</v>
      </c>
      <c r="F20" s="87" t="s">
        <v>158</v>
      </c>
      <c r="G20" s="90" t="n">
        <v>3.987</v>
      </c>
      <c r="H20" s="155"/>
      <c r="I20" s="82"/>
      <c r="J20" s="154"/>
      <c r="K20" s="154"/>
    </row>
    <row r="21" customFormat="false" ht="12.75" hidden="false" customHeight="false" outlineLevel="0" collapsed="false">
      <c r="A21" s="85" t="s">
        <v>93</v>
      </c>
      <c r="B21" s="86" t="n">
        <v>36740</v>
      </c>
      <c r="C21" s="87" t="s">
        <v>158</v>
      </c>
      <c r="D21" s="88" t="n">
        <v>28.26</v>
      </c>
      <c r="E21" s="89" t="n">
        <v>27.97</v>
      </c>
      <c r="F21" s="87" t="s">
        <v>158</v>
      </c>
      <c r="G21" s="90" t="n">
        <v>4.214</v>
      </c>
      <c r="H21" s="155"/>
      <c r="I21" s="82"/>
      <c r="J21" s="154"/>
      <c r="K21" s="154"/>
    </row>
    <row r="22" customFormat="false" ht="12.75" hidden="false" customHeight="false" outlineLevel="0" collapsed="false">
      <c r="A22" s="85" t="s">
        <v>94</v>
      </c>
      <c r="B22" s="86" t="n">
        <v>36741</v>
      </c>
      <c r="C22" s="87" t="s">
        <v>158</v>
      </c>
      <c r="D22" s="88" t="n">
        <v>28.66</v>
      </c>
      <c r="E22" s="89" t="n">
        <v>28.32</v>
      </c>
      <c r="F22" s="87" t="s">
        <v>158</v>
      </c>
      <c r="G22" s="90" t="n">
        <v>4.25</v>
      </c>
      <c r="H22" s="155"/>
      <c r="I22" s="82"/>
      <c r="J22" s="154"/>
      <c r="K22" s="154"/>
    </row>
    <row r="23" customFormat="false" ht="12.75" hidden="false" customHeight="false" outlineLevel="0" collapsed="false">
      <c r="A23" s="85" t="s">
        <v>95</v>
      </c>
      <c r="B23" s="86" t="n">
        <v>36742</v>
      </c>
      <c r="C23" s="87" t="s">
        <v>158</v>
      </c>
      <c r="D23" s="88" t="n">
        <v>29.96</v>
      </c>
      <c r="E23" s="89" t="n">
        <v>29.36</v>
      </c>
      <c r="F23" s="87" t="s">
        <v>158</v>
      </c>
      <c r="G23" s="90" t="n">
        <v>4.296</v>
      </c>
      <c r="H23" s="155"/>
      <c r="I23" s="82"/>
      <c r="J23" s="154"/>
      <c r="K23" s="154"/>
    </row>
    <row r="24" customFormat="false" ht="12.75" hidden="false" customHeight="false" outlineLevel="0" collapsed="false">
      <c r="A24" s="85" t="s">
        <v>96</v>
      </c>
      <c r="B24" s="86" t="n">
        <v>36745</v>
      </c>
      <c r="C24" s="87" t="s">
        <v>158</v>
      </c>
      <c r="D24" s="88" t="n">
        <v>28.91</v>
      </c>
      <c r="E24" s="89" t="n">
        <v>28.65</v>
      </c>
      <c r="F24" s="87" t="s">
        <v>158</v>
      </c>
      <c r="G24" s="90" t="n">
        <v>4.348</v>
      </c>
      <c r="H24" s="156"/>
      <c r="J24" s="33"/>
      <c r="K24" s="33"/>
    </row>
    <row r="25" customFormat="false" ht="12.75" hidden="false" customHeight="false" outlineLevel="0" collapsed="false">
      <c r="A25" s="85" t="s">
        <v>97</v>
      </c>
      <c r="B25" s="86" t="n">
        <v>36746</v>
      </c>
      <c r="C25" s="87" t="s">
        <v>158</v>
      </c>
      <c r="D25" s="88" t="n">
        <v>29.12</v>
      </c>
      <c r="E25" s="89" t="n">
        <v>28.87</v>
      </c>
      <c r="F25" s="87" t="s">
        <v>158</v>
      </c>
      <c r="G25" s="90" t="n">
        <v>4.409</v>
      </c>
      <c r="H25" s="90"/>
      <c r="J25" s="33"/>
      <c r="K25" s="33"/>
    </row>
    <row r="26" customFormat="false" ht="12.75" hidden="false" customHeight="false" outlineLevel="0" collapsed="false">
      <c r="A26" s="85" t="s">
        <v>98</v>
      </c>
      <c r="B26" s="86" t="n">
        <v>36747</v>
      </c>
      <c r="C26" s="87" t="s">
        <v>158</v>
      </c>
      <c r="D26" s="88" t="n">
        <v>30.35</v>
      </c>
      <c r="E26" s="89" t="n">
        <v>29.95</v>
      </c>
      <c r="F26" s="87" t="s">
        <v>158</v>
      </c>
      <c r="G26" s="90" t="n">
        <v>4.419</v>
      </c>
      <c r="H26" s="157"/>
    </row>
    <row r="27" customFormat="false" ht="12.75" hidden="false" customHeight="false" outlineLevel="0" collapsed="false">
      <c r="A27" s="85" t="s">
        <v>99</v>
      </c>
      <c r="B27" s="86" t="n">
        <v>36748</v>
      </c>
      <c r="C27" s="87" t="s">
        <v>158</v>
      </c>
      <c r="D27" s="88" t="n">
        <v>31.34</v>
      </c>
      <c r="E27" s="89" t="n">
        <v>30.87</v>
      </c>
      <c r="F27" s="87" t="s">
        <v>158</v>
      </c>
      <c r="G27" s="90" t="n">
        <v>4.468</v>
      </c>
      <c r="H27" s="157"/>
    </row>
    <row r="28" customFormat="false" ht="12.75" hidden="false" customHeight="false" outlineLevel="0" collapsed="false">
      <c r="A28" s="85" t="s">
        <v>100</v>
      </c>
      <c r="B28" s="86" t="n">
        <v>36749</v>
      </c>
      <c r="C28" s="87" t="s">
        <v>158</v>
      </c>
      <c r="D28" s="88" t="n">
        <v>31.02</v>
      </c>
      <c r="E28" s="89" t="n">
        <v>30.58</v>
      </c>
      <c r="F28" s="87" t="s">
        <v>158</v>
      </c>
      <c r="G28" s="90" t="n">
        <v>4.475</v>
      </c>
      <c r="H28" s="157"/>
    </row>
    <row r="29" customFormat="false" ht="12.75" hidden="false" customHeight="false" outlineLevel="0" collapsed="false">
      <c r="A29" s="85" t="s">
        <v>101</v>
      </c>
      <c r="B29" s="86" t="n">
        <v>36752</v>
      </c>
      <c r="C29" s="87" t="s">
        <v>158</v>
      </c>
      <c r="D29" s="88" t="n">
        <v>31.94</v>
      </c>
      <c r="E29" s="89" t="n">
        <v>31.08</v>
      </c>
      <c r="F29" s="87" t="s">
        <v>158</v>
      </c>
      <c r="G29" s="90" t="n">
        <v>4.318</v>
      </c>
      <c r="H29" s="157"/>
    </row>
    <row r="30" customFormat="false" ht="12.75" hidden="false" customHeight="false" outlineLevel="0" collapsed="false">
      <c r="A30" s="85" t="s">
        <v>102</v>
      </c>
      <c r="B30" s="86" t="n">
        <v>36753</v>
      </c>
      <c r="C30" s="87" t="s">
        <v>158</v>
      </c>
      <c r="D30" s="88" t="n">
        <v>31.67</v>
      </c>
      <c r="E30" s="89" t="n">
        <v>30.96</v>
      </c>
      <c r="F30" s="87" t="s">
        <v>158</v>
      </c>
      <c r="G30" s="90" t="n">
        <v>4.234</v>
      </c>
      <c r="H30" s="157"/>
    </row>
    <row r="31" customFormat="false" ht="12.75" hidden="false" customHeight="false" outlineLevel="0" collapsed="false">
      <c r="A31" s="85" t="s">
        <v>103</v>
      </c>
      <c r="B31" s="86" t="n">
        <v>36754</v>
      </c>
      <c r="C31" s="87" t="s">
        <v>158</v>
      </c>
      <c r="D31" s="88" t="n">
        <v>31.8</v>
      </c>
      <c r="E31" s="89" t="n">
        <v>30.98</v>
      </c>
      <c r="F31" s="87" t="s">
        <v>158</v>
      </c>
      <c r="G31" s="90" t="n">
        <v>4.413</v>
      </c>
      <c r="H31" s="157"/>
    </row>
    <row r="32" customFormat="false" ht="12.75" hidden="false" customHeight="false" outlineLevel="0" collapsed="false">
      <c r="A32" s="85" t="s">
        <v>104</v>
      </c>
      <c r="B32" s="86" t="n">
        <v>36755</v>
      </c>
      <c r="C32" s="87" t="s">
        <v>158</v>
      </c>
      <c r="D32" s="88" t="n">
        <v>31.94</v>
      </c>
      <c r="E32" s="89" t="n">
        <v>31.33</v>
      </c>
      <c r="F32" s="87" t="s">
        <v>158</v>
      </c>
      <c r="G32" s="90" t="n">
        <v>4.406</v>
      </c>
      <c r="H32" s="157"/>
    </row>
    <row r="33" customFormat="false" ht="12.75" hidden="false" customHeight="false" outlineLevel="0" collapsed="false">
      <c r="A33" s="85" t="s">
        <v>105</v>
      </c>
      <c r="B33" s="86" t="n">
        <v>36756</v>
      </c>
      <c r="C33" s="87" t="s">
        <v>158</v>
      </c>
      <c r="D33" s="88" t="n">
        <v>31.99</v>
      </c>
      <c r="E33" s="89" t="n">
        <v>31.56</v>
      </c>
      <c r="F33" s="87" t="s">
        <v>158</v>
      </c>
      <c r="G33" s="90" t="n">
        <v>4.436</v>
      </c>
      <c r="H33" s="157"/>
    </row>
    <row r="34" customFormat="false" ht="12.75" hidden="false" customHeight="false" outlineLevel="0" collapsed="false">
      <c r="A34" s="85" t="s">
        <v>106</v>
      </c>
      <c r="B34" s="86" t="n">
        <v>36759</v>
      </c>
      <c r="C34" s="87" t="s">
        <v>158</v>
      </c>
      <c r="D34" s="88" t="n">
        <v>32.47</v>
      </c>
      <c r="E34" s="89" t="n">
        <v>31.98</v>
      </c>
      <c r="F34" s="87" t="s">
        <v>158</v>
      </c>
      <c r="G34" s="90" t="n">
        <v>4.747</v>
      </c>
      <c r="H34" s="157"/>
    </row>
    <row r="35" customFormat="false" ht="12.75" hidden="false" customHeight="false" outlineLevel="0" collapsed="false">
      <c r="A35" s="85" t="s">
        <v>108</v>
      </c>
      <c r="B35" s="86" t="n">
        <v>36760</v>
      </c>
      <c r="C35" s="87" t="s">
        <v>158</v>
      </c>
      <c r="D35" s="88" t="n">
        <v>31.22</v>
      </c>
      <c r="E35" s="89" t="n">
        <v>31.22</v>
      </c>
      <c r="F35" s="87" t="s">
        <v>158</v>
      </c>
      <c r="G35" s="90" t="n">
        <v>4.52</v>
      </c>
      <c r="H35" s="157"/>
    </row>
    <row r="36" customFormat="false" ht="12.75" hidden="false" customHeight="false" outlineLevel="0" collapsed="false">
      <c r="A36" s="85" t="s">
        <v>109</v>
      </c>
      <c r="B36" s="86" t="n">
        <v>36761</v>
      </c>
      <c r="C36" s="97" t="s">
        <v>155</v>
      </c>
      <c r="D36" s="88" t="n">
        <v>32.02</v>
      </c>
      <c r="E36" s="89" t="n">
        <v>31.56</v>
      </c>
      <c r="F36" s="87" t="s">
        <v>158</v>
      </c>
      <c r="G36" s="90" t="n">
        <v>4.605</v>
      </c>
      <c r="H36" s="157"/>
    </row>
    <row r="37" customFormat="false" ht="12.75" hidden="false" customHeight="false" outlineLevel="0" collapsed="false">
      <c r="A37" s="85" t="s">
        <v>110</v>
      </c>
      <c r="B37" s="86" t="n">
        <v>36762</v>
      </c>
      <c r="C37" s="97" t="s">
        <v>155</v>
      </c>
      <c r="D37" s="88" t="n">
        <v>31.63</v>
      </c>
      <c r="E37" s="89" t="n">
        <v>31.09</v>
      </c>
      <c r="F37" s="87" t="s">
        <v>158</v>
      </c>
      <c r="G37" s="90" t="n">
        <v>4.54</v>
      </c>
      <c r="H37" s="157"/>
    </row>
    <row r="38" customFormat="false" ht="12.75" hidden="false" customHeight="false" outlineLevel="0" collapsed="false">
      <c r="A38" s="85" t="s">
        <v>111</v>
      </c>
      <c r="B38" s="86" t="n">
        <v>36763</v>
      </c>
      <c r="C38" s="97" t="s">
        <v>155</v>
      </c>
      <c r="D38" s="88" t="n">
        <v>32.03</v>
      </c>
      <c r="E38" s="89" t="n">
        <v>31.23</v>
      </c>
      <c r="F38" s="87" t="s">
        <v>158</v>
      </c>
      <c r="G38" s="90" t="n">
        <v>4.628</v>
      </c>
      <c r="H38" s="157"/>
    </row>
    <row r="39" customFormat="false" ht="12.75" hidden="false" customHeight="false" outlineLevel="0" collapsed="false">
      <c r="A39" s="136" t="s">
        <v>112</v>
      </c>
      <c r="B39" s="133" t="n">
        <v>36766</v>
      </c>
      <c r="C39" s="97" t="s">
        <v>155</v>
      </c>
      <c r="D39" s="88" t="n">
        <v>32.87</v>
      </c>
      <c r="E39" s="89" t="n">
        <v>31.94</v>
      </c>
      <c r="F39" s="87" t="s">
        <v>158</v>
      </c>
      <c r="G39" s="90" t="n">
        <v>4.685</v>
      </c>
      <c r="H39" s="157"/>
    </row>
    <row r="40" customFormat="false" ht="12.75" hidden="false" customHeight="false" outlineLevel="0" collapsed="false">
      <c r="A40" s="136" t="s">
        <v>124</v>
      </c>
      <c r="B40" s="133" t="n">
        <v>36767</v>
      </c>
      <c r="C40" s="97" t="s">
        <v>155</v>
      </c>
      <c r="D40" s="88" t="n">
        <v>32.74</v>
      </c>
      <c r="E40" s="89" t="n">
        <v>31.83</v>
      </c>
      <c r="F40" s="87" t="s">
        <v>158</v>
      </c>
      <c r="G40" s="90" t="n">
        <v>4.618</v>
      </c>
      <c r="H40" s="157"/>
    </row>
    <row r="41" customFormat="false" ht="12.75" hidden="false" customHeight="false" outlineLevel="0" collapsed="false">
      <c r="A41" s="136" t="s">
        <v>125</v>
      </c>
      <c r="B41" s="133" t="n">
        <v>36768</v>
      </c>
      <c r="C41" s="97" t="s">
        <v>155</v>
      </c>
      <c r="D41" s="88" t="n">
        <v>33.32</v>
      </c>
      <c r="E41" s="89" t="n">
        <v>32.42</v>
      </c>
      <c r="F41" s="97" t="s">
        <v>155</v>
      </c>
      <c r="G41" s="90" t="n">
        <v>4.801</v>
      </c>
      <c r="H41" s="157"/>
    </row>
    <row r="42" customFormat="false" ht="12.75" hidden="false" customHeight="false" outlineLevel="0" collapsed="false">
      <c r="A42" s="136" t="s">
        <v>126</v>
      </c>
      <c r="B42" s="86" t="n">
        <v>36769</v>
      </c>
      <c r="C42" s="97" t="s">
        <v>155</v>
      </c>
      <c r="D42" s="88" t="n">
        <v>33.12</v>
      </c>
      <c r="E42" s="89" t="n">
        <v>32.21</v>
      </c>
      <c r="F42" s="97" t="s">
        <v>155</v>
      </c>
      <c r="G42" s="90" t="n">
        <v>4.782</v>
      </c>
      <c r="H42" s="157"/>
    </row>
    <row r="45" customFormat="false" ht="12.75" hidden="false" customHeight="false" outlineLevel="0" collapsed="false">
      <c r="A45" s="20" t="s">
        <v>20</v>
      </c>
      <c r="B45" s="21"/>
      <c r="C45" s="22"/>
      <c r="D45" s="29" t="n">
        <v>36760</v>
      </c>
    </row>
    <row r="46" customFormat="false" ht="12.75" hidden="false" customHeight="false" outlineLevel="0" collapsed="false">
      <c r="A46" s="20" t="s">
        <v>21</v>
      </c>
      <c r="B46" s="21"/>
      <c r="C46" s="22"/>
      <c r="D46" s="29" t="n">
        <v>36767</v>
      </c>
    </row>
    <row r="47" customFormat="false" ht="12.75" hidden="false" customHeight="false" outlineLevel="0" collapsed="false">
      <c r="A47" s="20" t="s">
        <v>22</v>
      </c>
      <c r="B47" s="21"/>
      <c r="D47" s="29" t="n">
        <v>36767</v>
      </c>
    </row>
    <row r="48" customFormat="false" ht="12.75" hidden="false" customHeight="false" outlineLevel="0" collapsed="false">
      <c r="A48" s="32" t="s">
        <v>23</v>
      </c>
      <c r="B48" s="21"/>
      <c r="C48" s="33"/>
      <c r="D48" s="98"/>
      <c r="E48" s="13" t="s">
        <v>24</v>
      </c>
      <c r="F48" s="33"/>
      <c r="G48" s="34"/>
      <c r="H48" s="34"/>
    </row>
    <row r="49" customFormat="false" ht="12.75" hidden="false" customHeight="false" outlineLevel="0" collapsed="false">
      <c r="A49" s="20"/>
      <c r="B49" s="81"/>
      <c r="C49" s="33"/>
      <c r="D49" s="99" t="s">
        <v>25</v>
      </c>
      <c r="E49" s="100" t="s">
        <v>25</v>
      </c>
      <c r="F49" s="33"/>
      <c r="G49" s="101" t="s">
        <v>4</v>
      </c>
      <c r="H49" s="101" t="s">
        <v>26</v>
      </c>
    </row>
    <row r="50" customFormat="false" ht="12.75" hidden="false" customHeight="false" outlineLevel="0" collapsed="false">
      <c r="A50" s="102"/>
      <c r="B50" s="81"/>
      <c r="C50" s="33"/>
      <c r="D50" s="99" t="s">
        <v>5</v>
      </c>
      <c r="E50" s="100" t="s">
        <v>5</v>
      </c>
      <c r="F50" s="33"/>
      <c r="G50" s="101" t="s">
        <v>6</v>
      </c>
      <c r="H50" s="101" t="s">
        <v>27</v>
      </c>
    </row>
    <row r="51" customFormat="false" ht="12.75" hidden="false" customHeight="false" outlineLevel="0" collapsed="false">
      <c r="A51" s="36" t="s">
        <v>28</v>
      </c>
      <c r="B51" s="103"/>
      <c r="C51" s="38" t="s">
        <v>23</v>
      </c>
      <c r="D51" s="104" t="n">
        <f aca="false">ROUND((AVERAGE(D11:D35)),3)</f>
        <v>29.757</v>
      </c>
      <c r="E51" s="105" t="n">
        <f aca="false">ROUND((AVERAGE(E11:E35)),3)</f>
        <v>29.383</v>
      </c>
      <c r="F51" s="40" t="s">
        <v>29</v>
      </c>
      <c r="G51" s="106" t="n">
        <f aca="false">ROUND((AVERAGE(G16:G40)),5)</f>
        <v>4.37543</v>
      </c>
      <c r="H51" s="106" t="e">
        <f aca="false">ROUND((AVERAGE(H20:H42)),5)</f>
        <v>#DIV/0!</v>
      </c>
      <c r="I51" s="107" t="s">
        <v>30</v>
      </c>
    </row>
    <row r="52" customFormat="false" ht="12.75" hidden="false" customHeight="false" outlineLevel="0" collapsed="false">
      <c r="A52" s="43" t="s">
        <v>31</v>
      </c>
      <c r="B52" s="108"/>
      <c r="C52" s="109" t="s">
        <v>159</v>
      </c>
      <c r="D52" s="113" t="n">
        <f aca="false">ROUND((AVERAGE(D20:D42)),3)</f>
        <v>31.138</v>
      </c>
      <c r="E52" s="111" t="n">
        <f aca="false">ROUND((AVERAGE(E20:E42)),3)</f>
        <v>30.589</v>
      </c>
      <c r="F52" s="47" t="s">
        <v>33</v>
      </c>
      <c r="G52" s="112" t="n">
        <f aca="false">ROUND((AVERAGE(G20:G42)),5)</f>
        <v>4.46083</v>
      </c>
      <c r="H52" s="112" t="e">
        <f aca="false">ROUND((AVERAGE(H24:H42)),5)</f>
        <v>#DIV/0!</v>
      </c>
      <c r="I52" s="107" t="s">
        <v>34</v>
      </c>
      <c r="J52" s="130"/>
    </row>
    <row r="53" customFormat="false" ht="12.75" hidden="false" customHeight="false" outlineLevel="0" collapsed="false">
      <c r="A53" s="43" t="s">
        <v>35</v>
      </c>
      <c r="B53" s="108"/>
      <c r="C53" s="49"/>
      <c r="D53" s="113" t="n">
        <f aca="false">ROUND((((SUM(D20:D42))-D35+E35)/19),3)</f>
        <v>37.693</v>
      </c>
      <c r="E53" s="46" t="s">
        <v>36</v>
      </c>
      <c r="F53" s="50"/>
      <c r="G53" s="46" t="s">
        <v>36</v>
      </c>
      <c r="H53" s="114" t="s">
        <v>36</v>
      </c>
      <c r="I53" s="42"/>
    </row>
    <row r="54" customFormat="false" ht="12.75" hidden="false" customHeight="false" outlineLevel="0" collapsed="false">
      <c r="A54" s="43" t="s">
        <v>48</v>
      </c>
      <c r="B54" s="108"/>
      <c r="C54" s="24"/>
      <c r="D54" s="113" t="n">
        <f aca="false">D35</f>
        <v>31.22</v>
      </c>
      <c r="E54" s="46" t="s">
        <v>36</v>
      </c>
      <c r="F54" s="115" t="s">
        <v>49</v>
      </c>
      <c r="G54" s="112" t="n">
        <f aca="false">G40</f>
        <v>4.618</v>
      </c>
      <c r="H54" s="112" t="e">
        <f aca="false">#REF!</f>
        <v>#REF!</v>
      </c>
      <c r="I54" s="42" t="s">
        <v>50</v>
      </c>
    </row>
    <row r="55" customFormat="false" ht="12.75" hidden="false" customHeight="false" outlineLevel="0" collapsed="false">
      <c r="A55" s="43" t="s">
        <v>42</v>
      </c>
      <c r="B55" s="108"/>
      <c r="C55" s="24"/>
      <c r="D55" s="113" t="n">
        <f aca="false">ROUND((SUM(D34:D35)/2),3)</f>
        <v>31.845</v>
      </c>
      <c r="E55" s="116" t="s">
        <v>36</v>
      </c>
      <c r="F55" s="56" t="s">
        <v>43</v>
      </c>
      <c r="G55" s="112" t="n">
        <f aca="false">ROUND(SUM(G39:G40)/2,5)</f>
        <v>4.6515</v>
      </c>
      <c r="H55" s="112" t="n">
        <f aca="false">SUM(H39:H40)/2</f>
        <v>0</v>
      </c>
      <c r="I55" s="42" t="s">
        <v>44</v>
      </c>
    </row>
    <row r="56" customFormat="false" ht="12.75" hidden="false" customHeight="false" outlineLevel="0" collapsed="false">
      <c r="A56" s="43" t="s">
        <v>39</v>
      </c>
      <c r="B56" s="108"/>
      <c r="C56" s="24"/>
      <c r="D56" s="113" t="n">
        <f aca="false">ROUND((SUM(D33:D35)/3),3)</f>
        <v>31.893</v>
      </c>
      <c r="E56" s="46" t="s">
        <v>36</v>
      </c>
      <c r="F56" s="51" t="s">
        <v>40</v>
      </c>
      <c r="G56" s="112" t="n">
        <f aca="false">ROUND(AVERAGE(G38:G40),5)</f>
        <v>4.64367</v>
      </c>
      <c r="H56" s="112" t="e">
        <f aca="false">ROUND(AVERAGE(H38:H40),5)</f>
        <v>#DIV/0!</v>
      </c>
      <c r="I56" s="42" t="s">
        <v>41</v>
      </c>
    </row>
    <row r="57" customFormat="false" ht="12.75" hidden="false" customHeight="false" outlineLevel="0" collapsed="false">
      <c r="A57" s="36" t="s">
        <v>52</v>
      </c>
      <c r="B57" s="108"/>
      <c r="C57" s="24"/>
      <c r="D57" s="117" t="s">
        <v>36</v>
      </c>
      <c r="E57" s="53" t="s">
        <v>36</v>
      </c>
      <c r="F57" s="56" t="s">
        <v>53</v>
      </c>
      <c r="G57" s="112" t="n">
        <f aca="false">ROUND(AVERAGE(G37:G40),5)</f>
        <v>4.61775</v>
      </c>
      <c r="H57" s="112" t="e">
        <f aca="false">ROUND(AVERAGE(H37:H40),5)</f>
        <v>#DIV/0!</v>
      </c>
      <c r="I57" s="42" t="s">
        <v>54</v>
      </c>
    </row>
    <row r="58" customFormat="false" ht="12.75" hidden="false" customHeight="false" outlineLevel="0" collapsed="false">
      <c r="A58" s="36" t="s">
        <v>114</v>
      </c>
      <c r="B58" s="108"/>
      <c r="C58" s="24"/>
      <c r="D58" s="113" t="n">
        <f aca="false">ROUND((SUM(D31:D35)/5),3)</f>
        <v>31.884</v>
      </c>
      <c r="E58" s="53" t="s">
        <v>36</v>
      </c>
      <c r="F58" s="51" t="s">
        <v>38</v>
      </c>
      <c r="G58" s="112" t="n">
        <f aca="false">ROUND(AVERAGE(G36:G40),5)</f>
        <v>4.6152</v>
      </c>
      <c r="H58" s="112" t="e">
        <f aca="false">ROUND(AVERAGE(H39:H42),5)</f>
        <v>#DIV/0!</v>
      </c>
    </row>
    <row r="59" customFormat="false" ht="12.75" hidden="false" customHeight="false" outlineLevel="0" collapsed="false">
      <c r="A59" s="43" t="s">
        <v>46</v>
      </c>
      <c r="B59" s="108"/>
      <c r="C59" s="24"/>
      <c r="D59" s="117" t="s">
        <v>36</v>
      </c>
      <c r="E59" s="46" t="s">
        <v>36</v>
      </c>
      <c r="F59" s="51" t="s">
        <v>47</v>
      </c>
      <c r="G59" s="112" t="n">
        <f aca="false">G39</f>
        <v>4.685</v>
      </c>
      <c r="H59" s="112" t="n">
        <f aca="false">H39</f>
        <v>0</v>
      </c>
    </row>
    <row r="60" customFormat="false" ht="12.75" hidden="false" customHeight="false" outlineLevel="0" collapsed="false">
      <c r="A60" s="43" t="s">
        <v>45</v>
      </c>
      <c r="B60" s="103"/>
      <c r="C60" s="54"/>
      <c r="D60" s="118" t="s">
        <v>36</v>
      </c>
      <c r="E60" s="55" t="s">
        <v>36</v>
      </c>
      <c r="F60" s="56" t="s">
        <v>115</v>
      </c>
      <c r="G60" s="106" t="n">
        <f aca="false">G38</f>
        <v>4.628</v>
      </c>
      <c r="H60" s="106" t="n">
        <f aca="false">H38</f>
        <v>0</v>
      </c>
    </row>
    <row r="61" customFormat="false" ht="12.75" hidden="false" customHeight="false" outlineLevel="0" collapsed="false">
      <c r="A61" s="36" t="s">
        <v>51</v>
      </c>
      <c r="B61" s="103"/>
      <c r="C61" s="54"/>
      <c r="D61" s="117" t="s">
        <v>36</v>
      </c>
      <c r="E61" s="53" t="s">
        <v>36</v>
      </c>
      <c r="F61" s="56"/>
      <c r="G61" s="112" t="n">
        <f aca="false">ROUND(AVERAGE(G38:G39),5)</f>
        <v>4.6565</v>
      </c>
      <c r="H61" s="112" t="e">
        <f aca="false">ROUND(AVERAGE(H39:H40),5)</f>
        <v>#DIV/0!</v>
      </c>
    </row>
    <row r="64" customFormat="false" ht="18" hidden="false" customHeight="false" outlineLevel="0" collapsed="false">
      <c r="A64" s="119" t="s">
        <v>55</v>
      </c>
      <c r="C64" s="26"/>
      <c r="D64" s="120"/>
      <c r="E64" s="119" t="s">
        <v>56</v>
      </c>
      <c r="F64" s="59"/>
      <c r="G64" s="60"/>
    </row>
    <row r="65" customFormat="false" ht="12.75" hidden="false" customHeight="false" outlineLevel="0" collapsed="false">
      <c r="A65" s="121" t="n">
        <v>36762</v>
      </c>
      <c r="C65" s="60" t="n">
        <v>191</v>
      </c>
      <c r="D65" s="120"/>
      <c r="E65" s="121" t="n">
        <v>36762</v>
      </c>
      <c r="F65" s="59"/>
      <c r="G65" s="122" t="n">
        <v>177</v>
      </c>
    </row>
    <row r="66" customFormat="false" ht="12.75" hidden="false" customHeight="false" outlineLevel="0" collapsed="false">
      <c r="A66" s="121" t="n">
        <v>36763</v>
      </c>
      <c r="B66" s="66" t="s">
        <v>59</v>
      </c>
      <c r="C66" s="60" t="n">
        <v>192.5</v>
      </c>
      <c r="D66" s="120"/>
      <c r="E66" s="121" t="n">
        <v>36763</v>
      </c>
      <c r="F66" s="66" t="s">
        <v>60</v>
      </c>
      <c r="G66" s="123" t="n">
        <v>176</v>
      </c>
    </row>
    <row r="67" customFormat="false" ht="12.75" hidden="false" customHeight="false" outlineLevel="0" collapsed="false">
      <c r="A67" s="121" t="n">
        <v>36766</v>
      </c>
      <c r="C67" s="60" t="n">
        <v>185</v>
      </c>
      <c r="E67" s="121" t="n">
        <v>36766</v>
      </c>
      <c r="G67" s="123" t="n">
        <v>162</v>
      </c>
    </row>
    <row r="68" customFormat="false" ht="12.75" hidden="false" customHeight="false" outlineLevel="0" collapsed="false">
      <c r="A68" s="26"/>
      <c r="C68" s="67"/>
      <c r="E68" s="26"/>
      <c r="G68" s="68"/>
    </row>
    <row r="69" customFormat="false" ht="12.75" hidden="false" customHeight="false" outlineLevel="0" collapsed="false">
      <c r="A69" s="26"/>
      <c r="C69" s="63"/>
      <c r="E69" s="26"/>
      <c r="G69" s="64"/>
    </row>
    <row r="70" customFormat="false" ht="12.75" hidden="false" customHeight="false" outlineLevel="0" collapsed="false">
      <c r="A70" s="26" t="s">
        <v>62</v>
      </c>
      <c r="B70" s="66" t="s">
        <v>63</v>
      </c>
      <c r="C70" s="67" t="n">
        <v>185</v>
      </c>
      <c r="E70" s="26" t="s">
        <v>62</v>
      </c>
      <c r="F70" s="66" t="s">
        <v>64</v>
      </c>
      <c r="G70" s="67" t="n">
        <v>162</v>
      </c>
    </row>
    <row r="71" customFormat="false" ht="12.75" hidden="false" customHeight="false" outlineLevel="0" collapsed="false">
      <c r="A71" s="26" t="s">
        <v>65</v>
      </c>
      <c r="B71" s="66" t="s">
        <v>66</v>
      </c>
      <c r="C71" s="67" t="n">
        <f aca="false">AVERAGE(C66:C67)</f>
        <v>188.75</v>
      </c>
      <c r="E71" s="26" t="s">
        <v>65</v>
      </c>
      <c r="F71" s="66" t="s">
        <v>67</v>
      </c>
      <c r="G71" s="67" t="n">
        <f aca="false">AVERAGE(G66:G67)</f>
        <v>169</v>
      </c>
    </row>
    <row r="72" customFormat="false" ht="12.75" hidden="false" customHeight="false" outlineLevel="0" collapsed="false">
      <c r="A72" s="26" t="s">
        <v>68</v>
      </c>
      <c r="B72" s="66" t="s">
        <v>69</v>
      </c>
      <c r="C72" s="67" t="n">
        <f aca="false">AVERAGE(C65:C67)</f>
        <v>189.5</v>
      </c>
      <c r="E72" s="26" t="s">
        <v>68</v>
      </c>
      <c r="F72" s="66" t="s">
        <v>70</v>
      </c>
      <c r="G72" s="67" t="n">
        <f aca="false">AVERAGE(G65:G67)</f>
        <v>171.666666666667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36762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36763</v>
      </c>
      <c r="C77" s="63" t="n">
        <v>1.19</v>
      </c>
    </row>
    <row r="78" customFormat="false" ht="18" hidden="false" customHeight="false" outlineLevel="0" collapsed="false">
      <c r="A78" s="121" t="n">
        <v>36766</v>
      </c>
      <c r="C78" s="63" t="n">
        <v>1.19</v>
      </c>
      <c r="G78" s="119"/>
      <c r="I78" s="26"/>
      <c r="J78" s="120"/>
      <c r="K78" s="119"/>
      <c r="L78" s="59"/>
      <c r="M78" s="60"/>
    </row>
    <row r="79" customFormat="false" ht="12.75" hidden="false" customHeight="false" outlineLevel="0" collapsed="false">
      <c r="A79" s="26"/>
      <c r="C79" s="63"/>
      <c r="G79" s="121"/>
      <c r="I79" s="60"/>
      <c r="J79" s="120"/>
      <c r="K79" s="121"/>
      <c r="L79" s="59"/>
      <c r="M79" s="122"/>
    </row>
    <row r="80" customFormat="false" ht="12.75" hidden="false" customHeight="false" outlineLevel="0" collapsed="false">
      <c r="A80" s="26" t="s">
        <v>62</v>
      </c>
      <c r="B80" s="125" t="s">
        <v>120</v>
      </c>
      <c r="C80" s="63" t="n">
        <f aca="false">C78</f>
        <v>1.19</v>
      </c>
      <c r="G80" s="121"/>
      <c r="H80" s="66"/>
      <c r="I80" s="60"/>
      <c r="J80" s="120"/>
      <c r="K80" s="121"/>
      <c r="L80" s="66"/>
      <c r="M80" s="123"/>
    </row>
    <row r="81" customFormat="false" ht="12.75" hidden="false" customHeight="false" outlineLevel="0" collapsed="false">
      <c r="A81" s="26" t="s">
        <v>65</v>
      </c>
      <c r="B81" s="125" t="s">
        <v>121</v>
      </c>
      <c r="C81" s="63" t="n">
        <f aca="false">AVERAGE(C77:C78)</f>
        <v>1.19</v>
      </c>
      <c r="G81" s="121"/>
      <c r="I81" s="60"/>
      <c r="K81" s="121"/>
      <c r="M81" s="123"/>
    </row>
    <row r="82" customFormat="false" ht="12.75" hidden="false" customHeight="false" outlineLevel="0" collapsed="false">
      <c r="A82" s="26" t="s">
        <v>68</v>
      </c>
      <c r="B82" s="125" t="s">
        <v>160</v>
      </c>
      <c r="C82" s="63" t="n">
        <f aca="false">AVERAGE(C76:C78)</f>
        <v>1.19</v>
      </c>
      <c r="G82" s="26"/>
      <c r="I82" s="67"/>
      <c r="K82" s="26"/>
      <c r="M82" s="68"/>
    </row>
    <row r="83" customFormat="false" ht="12.75" hidden="false" customHeight="false" outlineLevel="0" collapsed="false">
      <c r="G83" s="26"/>
      <c r="I83" s="63"/>
      <c r="K83" s="26"/>
      <c r="M83" s="64"/>
    </row>
    <row r="84" customFormat="false" ht="12.75" hidden="false" customHeight="false" outlineLevel="0" collapsed="false">
      <c r="G84" s="26"/>
      <c r="H84" s="66"/>
      <c r="I84" s="67"/>
      <c r="K84" s="26"/>
      <c r="L84" s="66"/>
      <c r="M84" s="67"/>
    </row>
    <row r="85" customFormat="false" ht="12.75" hidden="false" customHeight="false" outlineLevel="0" collapsed="false">
      <c r="G85" s="26"/>
      <c r="H85" s="66"/>
      <c r="I85" s="67"/>
      <c r="K85" s="26"/>
      <c r="L85" s="66"/>
      <c r="M85" s="67"/>
    </row>
    <row r="86" customFormat="false" ht="12.75" hidden="false" customHeight="false" outlineLevel="0" collapsed="false">
      <c r="G86" s="26"/>
      <c r="H86" s="66"/>
      <c r="I86" s="67"/>
      <c r="K86" s="26"/>
      <c r="L86" s="66"/>
      <c r="M86" s="67"/>
    </row>
    <row r="89" customFormat="false" ht="15" hidden="false" customHeight="false" outlineLevel="0" collapsed="false">
      <c r="G89" s="124"/>
      <c r="I89" s="26"/>
    </row>
    <row r="90" customFormat="false" ht="12.75" hidden="false" customHeight="false" outlineLevel="0" collapsed="false">
      <c r="G90" s="121"/>
      <c r="H90" s="62"/>
      <c r="I90" s="63"/>
    </row>
    <row r="91" customFormat="false" ht="12.75" hidden="false" customHeight="false" outlineLevel="0" collapsed="false">
      <c r="G91" s="121"/>
      <c r="I91" s="63"/>
    </row>
    <row r="92" customFormat="false" ht="12.75" hidden="false" customHeight="false" outlineLevel="0" collapsed="false">
      <c r="G92" s="121"/>
      <c r="I92" s="63"/>
    </row>
    <row r="93" customFormat="false" ht="12.75" hidden="false" customHeight="false" outlineLevel="0" collapsed="false">
      <c r="G93" s="26"/>
      <c r="I93" s="63"/>
    </row>
    <row r="94" customFormat="false" ht="12.75" hidden="false" customHeight="false" outlineLevel="0" collapsed="false">
      <c r="G94" s="26"/>
      <c r="H94" s="125"/>
      <c r="I94" s="63"/>
    </row>
    <row r="95" customFormat="false" ht="12.75" hidden="false" customHeight="false" outlineLevel="0" collapsed="false">
      <c r="G95" s="26"/>
      <c r="H95" s="125"/>
      <c r="I95" s="6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3" min="3" style="0" width="11.13"/>
    <col collapsed="false" customWidth="true" hidden="false" outlineLevel="0" max="4" min="4" style="0" width="12.99"/>
    <col collapsed="false" customWidth="true" hidden="false" outlineLevel="0" max="5" min="5" style="0" width="13.28"/>
    <col collapsed="false" customWidth="true" hidden="false" outlineLevel="0" max="6" min="6" style="0" width="14.56"/>
    <col collapsed="false" customWidth="true" hidden="false" outlineLevel="0" max="7" min="7" style="0" width="12.28"/>
    <col collapsed="false" customWidth="true" hidden="false" outlineLevel="0" max="8" min="8" style="0" width="15.7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153</v>
      </c>
      <c r="C3" s="148"/>
      <c r="D3" s="148"/>
      <c r="E3" s="148"/>
      <c r="F3" s="148"/>
      <c r="G3" s="79"/>
      <c r="H3" s="80"/>
      <c r="I3" s="158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85" t="s">
        <v>84</v>
      </c>
      <c r="B11" s="86" t="n">
        <v>36698</v>
      </c>
      <c r="C11" s="87" t="s">
        <v>161</v>
      </c>
      <c r="D11" s="89" t="n">
        <v>31.37</v>
      </c>
      <c r="E11" s="89" t="n">
        <v>29.9</v>
      </c>
      <c r="F11" s="22"/>
      <c r="G11" s="25"/>
      <c r="H11" s="25"/>
    </row>
    <row r="12" customFormat="false" ht="12.75" hidden="false" customHeight="false" outlineLevel="0" collapsed="false">
      <c r="A12" s="85" t="s">
        <v>86</v>
      </c>
      <c r="B12" s="86" t="n">
        <v>36699</v>
      </c>
      <c r="C12" s="87" t="s">
        <v>161</v>
      </c>
      <c r="D12" s="89" t="n">
        <v>32.19</v>
      </c>
      <c r="E12" s="89" t="n">
        <v>30.67</v>
      </c>
      <c r="F12" s="22"/>
      <c r="G12" s="25"/>
      <c r="H12" s="25"/>
    </row>
    <row r="13" customFormat="false" ht="12.75" hidden="false" customHeight="false" outlineLevel="0" collapsed="false">
      <c r="A13" s="85" t="s">
        <v>87</v>
      </c>
      <c r="B13" s="86" t="n">
        <v>36700</v>
      </c>
      <c r="C13" s="87" t="s">
        <v>161</v>
      </c>
      <c r="D13" s="89" t="n">
        <v>32.25</v>
      </c>
      <c r="E13" s="89" t="n">
        <v>30.85</v>
      </c>
      <c r="F13" s="159"/>
      <c r="G13" s="25"/>
      <c r="H13" s="25"/>
    </row>
    <row r="14" customFormat="false" ht="12.75" hidden="false" customHeight="false" outlineLevel="0" collapsed="false">
      <c r="A14" s="85" t="s">
        <v>88</v>
      </c>
      <c r="B14" s="86" t="n">
        <v>36703</v>
      </c>
      <c r="C14" s="87" t="s">
        <v>161</v>
      </c>
      <c r="D14" s="89" t="n">
        <v>31.63</v>
      </c>
      <c r="E14" s="89" t="n">
        <v>30.41</v>
      </c>
      <c r="F14" s="159"/>
      <c r="G14" s="25"/>
      <c r="H14" s="25"/>
      <c r="I14" s="159"/>
    </row>
    <row r="15" customFormat="false" ht="12.75" hidden="false" customHeight="false" outlineLevel="0" collapsed="false">
      <c r="A15" s="85" t="s">
        <v>89</v>
      </c>
      <c r="B15" s="86" t="n">
        <v>36704</v>
      </c>
      <c r="C15" s="87" t="s">
        <v>161</v>
      </c>
      <c r="D15" s="89" t="n">
        <v>32.06</v>
      </c>
      <c r="E15" s="89" t="n">
        <v>30.88</v>
      </c>
      <c r="F15" s="87"/>
      <c r="G15" s="25"/>
      <c r="H15" s="149"/>
      <c r="I15" s="87"/>
    </row>
    <row r="16" customFormat="false" ht="12.75" hidden="false" customHeight="false" outlineLevel="0" collapsed="false">
      <c r="A16" s="85" t="s">
        <v>90</v>
      </c>
      <c r="B16" s="86" t="n">
        <v>36705</v>
      </c>
      <c r="C16" s="87" t="s">
        <v>161</v>
      </c>
      <c r="D16" s="89" t="n">
        <v>31.9</v>
      </c>
      <c r="E16" s="89" t="n">
        <v>30.65</v>
      </c>
      <c r="F16" s="87"/>
      <c r="G16" s="25"/>
      <c r="H16" s="149"/>
      <c r="I16" s="87"/>
    </row>
    <row r="17" customFormat="false" ht="12.75" hidden="false" customHeight="false" outlineLevel="0" collapsed="false">
      <c r="A17" s="85" t="s">
        <v>91</v>
      </c>
      <c r="B17" s="86" t="n">
        <v>36706</v>
      </c>
      <c r="C17" s="160" t="n">
        <v>36739</v>
      </c>
      <c r="D17" s="161" t="n">
        <v>32.72</v>
      </c>
      <c r="E17" s="161" t="n">
        <v>31.25</v>
      </c>
      <c r="F17" s="162" t="s">
        <v>161</v>
      </c>
      <c r="G17" s="163" t="n">
        <v>4.423</v>
      </c>
      <c r="H17" s="164"/>
    </row>
    <row r="18" customFormat="false" ht="12.75" hidden="false" customHeight="false" outlineLevel="0" collapsed="false">
      <c r="A18" s="85" t="s">
        <v>92</v>
      </c>
      <c r="B18" s="86" t="n">
        <v>36707</v>
      </c>
      <c r="C18" s="160" t="n">
        <v>36739</v>
      </c>
      <c r="D18" s="161" t="n">
        <v>32.5</v>
      </c>
      <c r="E18" s="161" t="n">
        <v>31.13</v>
      </c>
      <c r="F18" s="162" t="s">
        <v>161</v>
      </c>
      <c r="G18" s="165" t="n">
        <v>4.476</v>
      </c>
      <c r="H18" s="164"/>
    </row>
    <row r="19" customFormat="false" ht="12.75" hidden="false" customHeight="false" outlineLevel="0" collapsed="false">
      <c r="A19" s="20"/>
      <c r="B19" s="86"/>
      <c r="C19" s="160"/>
      <c r="D19" s="166"/>
      <c r="E19" s="166"/>
      <c r="F19" s="159"/>
      <c r="G19" s="30"/>
      <c r="H19" s="30"/>
      <c r="I19" s="159"/>
    </row>
    <row r="20" customFormat="false" ht="12.75" hidden="false" customHeight="false" outlineLevel="0" collapsed="false">
      <c r="A20" s="85" t="s">
        <v>93</v>
      </c>
      <c r="B20" s="86" t="n">
        <v>36712</v>
      </c>
      <c r="C20" s="87" t="s">
        <v>161</v>
      </c>
      <c r="D20" s="161" t="n">
        <v>30.67</v>
      </c>
      <c r="E20" s="161" t="n">
        <v>29.6</v>
      </c>
      <c r="F20" s="87" t="s">
        <v>161</v>
      </c>
      <c r="G20" s="149" t="n">
        <v>4.109</v>
      </c>
      <c r="H20" s="149"/>
    </row>
    <row r="21" customFormat="false" ht="12.75" hidden="false" customHeight="false" outlineLevel="0" collapsed="false">
      <c r="A21" s="85" t="s">
        <v>94</v>
      </c>
      <c r="B21" s="86" t="n">
        <v>36713</v>
      </c>
      <c r="C21" s="87" t="s">
        <v>161</v>
      </c>
      <c r="D21" s="161" t="n">
        <v>29.99</v>
      </c>
      <c r="E21" s="161" t="n">
        <v>29.04</v>
      </c>
      <c r="F21" s="87" t="s">
        <v>161</v>
      </c>
      <c r="G21" s="149" t="n">
        <v>4.066</v>
      </c>
      <c r="H21" s="149"/>
    </row>
    <row r="22" customFormat="false" ht="12.75" hidden="false" customHeight="false" outlineLevel="0" collapsed="false">
      <c r="A22" s="85" t="s">
        <v>95</v>
      </c>
      <c r="B22" s="86" t="n">
        <v>36714</v>
      </c>
      <c r="C22" s="87" t="s">
        <v>161</v>
      </c>
      <c r="D22" s="161" t="n">
        <v>30.28</v>
      </c>
      <c r="E22" s="161" t="n">
        <v>29.18</v>
      </c>
      <c r="F22" s="87" t="s">
        <v>161</v>
      </c>
      <c r="G22" s="149" t="n">
        <v>4.262</v>
      </c>
      <c r="H22" s="149"/>
    </row>
    <row r="23" customFormat="false" ht="12.75" hidden="false" customHeight="false" outlineLevel="0" collapsed="false">
      <c r="A23" s="85" t="s">
        <v>96</v>
      </c>
      <c r="B23" s="86" t="n">
        <v>36717</v>
      </c>
      <c r="C23" s="87" t="s">
        <v>161</v>
      </c>
      <c r="D23" s="161" t="n">
        <v>29.69</v>
      </c>
      <c r="E23" s="161" t="n">
        <v>28.83</v>
      </c>
      <c r="F23" s="87" t="s">
        <v>161</v>
      </c>
      <c r="G23" s="149" t="n">
        <v>4.228</v>
      </c>
      <c r="H23" s="149"/>
    </row>
    <row r="24" customFormat="false" ht="12.75" hidden="false" customHeight="false" outlineLevel="0" collapsed="false">
      <c r="A24" s="85" t="s">
        <v>97</v>
      </c>
      <c r="B24" s="86" t="n">
        <v>36718</v>
      </c>
      <c r="C24" s="87" t="s">
        <v>161</v>
      </c>
      <c r="D24" s="161" t="n">
        <v>29.7</v>
      </c>
      <c r="E24" s="161" t="n">
        <v>29.06</v>
      </c>
      <c r="F24" s="87" t="s">
        <v>161</v>
      </c>
      <c r="G24" s="149" t="n">
        <v>4.257</v>
      </c>
      <c r="H24" s="149"/>
    </row>
    <row r="25" customFormat="false" ht="12.75" hidden="false" customHeight="false" outlineLevel="0" collapsed="false">
      <c r="A25" s="85" t="s">
        <v>98</v>
      </c>
      <c r="B25" s="86" t="n">
        <v>36719</v>
      </c>
      <c r="C25" s="87" t="s">
        <v>161</v>
      </c>
      <c r="D25" s="161" t="n">
        <v>30.32</v>
      </c>
      <c r="E25" s="161" t="n">
        <v>29.64</v>
      </c>
      <c r="F25" s="87" t="s">
        <v>161</v>
      </c>
      <c r="G25" s="149" t="n">
        <v>4.031</v>
      </c>
      <c r="H25" s="149"/>
    </row>
    <row r="26" customFormat="false" ht="12.75" hidden="false" customHeight="false" outlineLevel="0" collapsed="false">
      <c r="A26" s="85" t="s">
        <v>99</v>
      </c>
      <c r="B26" s="86" t="n">
        <v>36720</v>
      </c>
      <c r="C26" s="87" t="s">
        <v>161</v>
      </c>
      <c r="D26" s="161" t="n">
        <v>31.47</v>
      </c>
      <c r="E26" s="161" t="n">
        <v>30.41</v>
      </c>
      <c r="F26" s="87" t="s">
        <v>161</v>
      </c>
      <c r="G26" s="149" t="n">
        <v>4.166</v>
      </c>
      <c r="H26" s="149"/>
    </row>
    <row r="27" customFormat="false" ht="12.75" hidden="false" customHeight="false" outlineLevel="0" collapsed="false">
      <c r="A27" s="85" t="s">
        <v>100</v>
      </c>
      <c r="B27" s="86" t="n">
        <v>36721</v>
      </c>
      <c r="C27" s="87" t="s">
        <v>161</v>
      </c>
      <c r="D27" s="161" t="n">
        <v>31.4</v>
      </c>
      <c r="E27" s="161" t="n">
        <v>30.43</v>
      </c>
      <c r="F27" s="87" t="s">
        <v>161</v>
      </c>
      <c r="G27" s="149" t="n">
        <v>4.15</v>
      </c>
      <c r="H27" s="149"/>
    </row>
    <row r="28" customFormat="false" ht="12.75" hidden="false" customHeight="false" outlineLevel="0" collapsed="false">
      <c r="A28" s="85" t="s">
        <v>101</v>
      </c>
      <c r="B28" s="86" t="n">
        <v>36724</v>
      </c>
      <c r="C28" s="87" t="s">
        <v>161</v>
      </c>
      <c r="D28" s="161" t="n">
        <v>30.83</v>
      </c>
      <c r="E28" s="161" t="n">
        <v>29.76</v>
      </c>
      <c r="F28" s="87" t="s">
        <v>161</v>
      </c>
      <c r="G28" s="149" t="n">
        <v>4.002</v>
      </c>
      <c r="H28" s="149"/>
    </row>
    <row r="29" customFormat="false" ht="12.75" hidden="false" customHeight="false" outlineLevel="0" collapsed="false">
      <c r="A29" s="85" t="s">
        <v>102</v>
      </c>
      <c r="B29" s="86" t="n">
        <v>36725</v>
      </c>
      <c r="C29" s="87" t="s">
        <v>161</v>
      </c>
      <c r="D29" s="161" t="n">
        <v>31.94</v>
      </c>
      <c r="E29" s="161" t="n">
        <v>30.64</v>
      </c>
      <c r="F29" s="87" t="s">
        <v>161</v>
      </c>
      <c r="G29" s="149" t="n">
        <v>4.044</v>
      </c>
      <c r="H29" s="149"/>
    </row>
    <row r="30" customFormat="false" ht="12.75" hidden="false" customHeight="false" outlineLevel="0" collapsed="false">
      <c r="A30" s="85" t="s">
        <v>103</v>
      </c>
      <c r="B30" s="86" t="n">
        <v>36726</v>
      </c>
      <c r="C30" s="87" t="s">
        <v>161</v>
      </c>
      <c r="D30" s="161" t="n">
        <v>31.42</v>
      </c>
      <c r="E30" s="161" t="n">
        <v>30.35</v>
      </c>
      <c r="F30" s="87" t="s">
        <v>161</v>
      </c>
      <c r="G30" s="149" t="n">
        <v>3.884</v>
      </c>
      <c r="H30" s="149"/>
    </row>
    <row r="31" customFormat="false" ht="12.75" hidden="false" customHeight="false" outlineLevel="0" collapsed="false">
      <c r="A31" s="85" t="s">
        <v>104</v>
      </c>
      <c r="B31" s="86" t="n">
        <v>36727</v>
      </c>
      <c r="C31" s="87" t="s">
        <v>161</v>
      </c>
      <c r="D31" s="161" t="n">
        <v>30.93</v>
      </c>
      <c r="E31" s="161" t="n">
        <v>29.77</v>
      </c>
      <c r="F31" s="87" t="s">
        <v>161</v>
      </c>
      <c r="G31" s="149" t="n">
        <v>3.86</v>
      </c>
      <c r="H31" s="149"/>
    </row>
    <row r="32" customFormat="false" ht="12.75" hidden="false" customHeight="false" outlineLevel="0" collapsed="false">
      <c r="A32" s="85" t="s">
        <v>105</v>
      </c>
      <c r="B32" s="86" t="n">
        <v>36728</v>
      </c>
      <c r="C32" s="97" t="s">
        <v>158</v>
      </c>
      <c r="D32" s="161" t="n">
        <v>28.56</v>
      </c>
      <c r="E32" s="161" t="n">
        <v>28.36</v>
      </c>
      <c r="F32" s="87" t="s">
        <v>161</v>
      </c>
      <c r="G32" s="149" t="n">
        <v>3.834</v>
      </c>
      <c r="H32" s="149"/>
    </row>
    <row r="33" customFormat="false" ht="12.75" hidden="false" customHeight="false" outlineLevel="0" collapsed="false">
      <c r="A33" s="85" t="s">
        <v>106</v>
      </c>
      <c r="B33" s="86" t="n">
        <v>36731</v>
      </c>
      <c r="C33" s="97" t="s">
        <v>158</v>
      </c>
      <c r="D33" s="89" t="n">
        <v>28.02</v>
      </c>
      <c r="E33" s="89" t="n">
        <v>27.8</v>
      </c>
      <c r="F33" s="87" t="s">
        <v>161</v>
      </c>
      <c r="G33" s="149" t="n">
        <v>3.715</v>
      </c>
      <c r="H33" s="149"/>
    </row>
    <row r="34" customFormat="false" ht="12.75" hidden="false" customHeight="false" outlineLevel="0" collapsed="false">
      <c r="A34" s="85" t="s">
        <v>108</v>
      </c>
      <c r="B34" s="86" t="n">
        <v>36732</v>
      </c>
      <c r="C34" s="97" t="s">
        <v>158</v>
      </c>
      <c r="D34" s="89" t="n">
        <v>27.95</v>
      </c>
      <c r="E34" s="89" t="n">
        <v>27.73</v>
      </c>
      <c r="F34" s="87" t="s">
        <v>161</v>
      </c>
      <c r="G34" s="149" t="n">
        <v>3.66</v>
      </c>
      <c r="H34" s="149"/>
    </row>
    <row r="35" customFormat="false" ht="12.75" hidden="false" customHeight="false" outlineLevel="0" collapsed="false">
      <c r="A35" s="85" t="s">
        <v>109</v>
      </c>
      <c r="B35" s="86" t="n">
        <v>36733</v>
      </c>
      <c r="C35" s="97" t="s">
        <v>158</v>
      </c>
      <c r="D35" s="89" t="n">
        <v>27.81</v>
      </c>
      <c r="E35" s="89" t="n">
        <v>27.63</v>
      </c>
      <c r="F35" s="87" t="s">
        <v>161</v>
      </c>
      <c r="G35" s="149" t="n">
        <v>3.763</v>
      </c>
      <c r="H35" s="149"/>
    </row>
    <row r="36" customFormat="false" ht="12.75" hidden="false" customHeight="false" outlineLevel="0" collapsed="false">
      <c r="A36" s="85" t="s">
        <v>110</v>
      </c>
      <c r="B36" s="86" t="n">
        <v>36734</v>
      </c>
      <c r="C36" s="97" t="s">
        <v>158</v>
      </c>
      <c r="D36" s="89" t="n">
        <v>28.02</v>
      </c>
      <c r="E36" s="89" t="n">
        <v>27.8</v>
      </c>
      <c r="F36" s="87" t="s">
        <v>161</v>
      </c>
      <c r="G36" s="149" t="n">
        <v>3.82</v>
      </c>
      <c r="H36" s="149"/>
      <c r="I36" s="167"/>
    </row>
    <row r="37" customFormat="false" ht="12.75" hidden="false" customHeight="false" outlineLevel="0" collapsed="false">
      <c r="A37" s="85" t="s">
        <v>111</v>
      </c>
      <c r="B37" s="86" t="n">
        <v>36735</v>
      </c>
      <c r="C37" s="97" t="s">
        <v>158</v>
      </c>
      <c r="D37" s="89" t="n">
        <v>28.18</v>
      </c>
      <c r="E37" s="89" t="n">
        <v>27.91</v>
      </c>
      <c r="F37" s="97" t="s">
        <v>158</v>
      </c>
      <c r="G37" s="149" t="n">
        <v>3.845</v>
      </c>
      <c r="H37" s="149"/>
    </row>
    <row r="38" customFormat="false" ht="12.75" hidden="false" customHeight="false" outlineLevel="0" collapsed="false">
      <c r="A38" s="85" t="s">
        <v>112</v>
      </c>
      <c r="B38" s="86" t="n">
        <v>36738</v>
      </c>
      <c r="C38" s="97" t="s">
        <v>158</v>
      </c>
      <c r="D38" s="89" t="n">
        <v>27.43</v>
      </c>
      <c r="E38" s="89" t="n">
        <v>27.31</v>
      </c>
      <c r="F38" s="97" t="s">
        <v>158</v>
      </c>
      <c r="G38" s="149" t="n">
        <v>3.774</v>
      </c>
      <c r="H38" s="149"/>
      <c r="I38" s="159"/>
    </row>
    <row r="39" customFormat="false" ht="12.75" hidden="false" customHeight="false" outlineLevel="0" collapsed="false">
      <c r="A39" s="85"/>
      <c r="B39" s="168"/>
      <c r="D39" s="120"/>
      <c r="G39" s="30"/>
      <c r="H39" s="30"/>
      <c r="I39" s="159"/>
    </row>
    <row r="40" customFormat="false" ht="12.75" hidden="false" customHeight="false" outlineLevel="0" collapsed="false">
      <c r="A40" s="20"/>
      <c r="C40" s="169"/>
      <c r="D40" s="131"/>
      <c r="E40" s="30"/>
      <c r="F40" s="169"/>
      <c r="G40" s="30"/>
      <c r="H40" s="30"/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36727</v>
      </c>
      <c r="E41" s="30"/>
      <c r="F41" s="22"/>
      <c r="G41" s="30"/>
      <c r="H41" s="30"/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36734</v>
      </c>
      <c r="E42" s="30"/>
      <c r="F42" s="22"/>
      <c r="G42" s="30"/>
      <c r="H42" s="30"/>
    </row>
    <row r="43" customFormat="false" ht="12.75" hidden="false" customHeight="false" outlineLevel="0" collapsed="false">
      <c r="A43" s="20" t="s">
        <v>22</v>
      </c>
      <c r="B43" s="21"/>
      <c r="D43" s="29" t="n">
        <v>36734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ROUND((AVERAGE(D11:D31)),3)</f>
        <v>31.263</v>
      </c>
      <c r="E47" s="105" t="n">
        <f aca="false">ROUND((AVERAGE(E11:E31)),3)</f>
        <v>30.123</v>
      </c>
      <c r="F47" s="40" t="s">
        <v>29</v>
      </c>
      <c r="G47" s="106" t="n">
        <f aca="false">ROUND((AVERAGE(G17:G36)),5)</f>
        <v>4.03947</v>
      </c>
      <c r="H47" s="106" t="e">
        <f aca="false">ROUND((AVERAGE(H16:H38)),5)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162</v>
      </c>
      <c r="D48" s="113" t="n">
        <f aca="false">ROUND((AVERAGE(D20:D38)),3)</f>
        <v>29.716</v>
      </c>
      <c r="E48" s="111" t="n">
        <f aca="false">ROUND((AVERAGE(E20:E38)),3)</f>
        <v>29.013</v>
      </c>
      <c r="F48" s="47" t="s">
        <v>33</v>
      </c>
      <c r="G48" s="112" t="n">
        <f aca="false">ROUND((AVERAGE(G20:G38)),5)</f>
        <v>3.97211</v>
      </c>
      <c r="H48" s="112" t="e">
        <f aca="false">ROUND((AVERAGE(H20:H38)),5)</f>
        <v>#DIV/0!</v>
      </c>
      <c r="I48" s="107" t="s">
        <v>34</v>
      </c>
      <c r="J48" s="130"/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ROUND((((SUM(D20:D38))-D31+E31)/19),3)</f>
        <v>29.655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D31</f>
        <v>30.93</v>
      </c>
      <c r="E50" s="46" t="s">
        <v>36</v>
      </c>
      <c r="F50" s="115" t="s">
        <v>49</v>
      </c>
      <c r="G50" s="112" t="n">
        <f aca="false">G36</f>
        <v>3.82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ROUND((SUM(D30:D31)/2),3)</f>
        <v>31.175</v>
      </c>
      <c r="E51" s="116" t="s">
        <v>36</v>
      </c>
      <c r="F51" s="56" t="s">
        <v>43</v>
      </c>
      <c r="G51" s="112" t="n">
        <f aca="false">ROUND(SUM(G35:G36)/2,5)</f>
        <v>3.7915</v>
      </c>
      <c r="H51" s="112" t="n">
        <f aca="false">SUM(H38)/2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ROUND((SUM(D29:D31)/3),3)</f>
        <v>31.43</v>
      </c>
      <c r="E52" s="46" t="s">
        <v>36</v>
      </c>
      <c r="F52" s="51" t="s">
        <v>40</v>
      </c>
      <c r="G52" s="112" t="n">
        <f aca="false">ROUND(AVERAGE(G34:G36),5)</f>
        <v>3.74767</v>
      </c>
      <c r="H52" s="112" t="e">
        <f aca="false">ROUND(AVERAGE(H37:H38),5)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3.7395</v>
      </c>
      <c r="H53" s="112" t="e">
        <f aca="false">ROUND(AVERAGE(H33:H36),5)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ROUND((SUM(D27:D31)/5),3)</f>
        <v>31.304</v>
      </c>
      <c r="E54" s="53" t="s">
        <v>36</v>
      </c>
      <c r="F54" s="51" t="s">
        <v>38</v>
      </c>
      <c r="G54" s="112" t="n">
        <f aca="false">ROUND(AVERAGE(G32:G36),5)</f>
        <v>3.7584</v>
      </c>
      <c r="H54" s="112" t="e">
        <f aca="false">ROUND(AVERAGE(H35:H38),5)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3.763</v>
      </c>
      <c r="H55" s="112" t="n">
        <f aca="false">H35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3.66</v>
      </c>
      <c r="H56" s="106" t="n">
        <f aca="false">H34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3.7115</v>
      </c>
      <c r="H57" s="112" t="e">
        <f aca="false">ROUND(AVERAGE(H38),5)</f>
        <v>#DIV/0!</v>
      </c>
    </row>
    <row r="58" customFormat="false" ht="12.75" hidden="false" customHeight="false" outlineLevel="0" collapsed="false">
      <c r="A58" s="26"/>
      <c r="B58" s="26"/>
      <c r="C58" s="26"/>
      <c r="D58" s="170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171"/>
      <c r="E59" s="26"/>
      <c r="F59" s="26"/>
      <c r="G59" s="26"/>
      <c r="H59" s="26"/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36731</v>
      </c>
      <c r="C61" s="60" t="n">
        <v>168</v>
      </c>
      <c r="D61" s="120"/>
      <c r="E61" s="121" t="n">
        <v>36731</v>
      </c>
      <c r="F61" s="59"/>
      <c r="G61" s="122" t="n">
        <v>200</v>
      </c>
      <c r="H61" s="60"/>
    </row>
    <row r="62" customFormat="false" ht="12.75" hidden="false" customHeight="false" outlineLevel="0" collapsed="false">
      <c r="A62" s="121" t="n">
        <v>36732</v>
      </c>
      <c r="B62" s="66" t="s">
        <v>59</v>
      </c>
      <c r="C62" s="60" t="n">
        <v>183</v>
      </c>
      <c r="D62" s="120"/>
      <c r="E62" s="121" t="n">
        <v>36732</v>
      </c>
      <c r="F62" s="66" t="s">
        <v>60</v>
      </c>
      <c r="G62" s="123" t="n">
        <v>210</v>
      </c>
      <c r="H62" s="60"/>
    </row>
    <row r="63" customFormat="false" ht="12.75" hidden="false" customHeight="false" outlineLevel="0" collapsed="false">
      <c r="A63" s="121" t="n">
        <v>36733</v>
      </c>
      <c r="C63" s="60" t="n">
        <v>189</v>
      </c>
      <c r="E63" s="121" t="n">
        <v>36733</v>
      </c>
      <c r="G63" s="123" t="n">
        <v>205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189</v>
      </c>
      <c r="E66" s="26" t="s">
        <v>62</v>
      </c>
      <c r="F66" s="66" t="s">
        <v>64</v>
      </c>
      <c r="G66" s="67" t="n">
        <f aca="false">G63</f>
        <v>205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186</v>
      </c>
      <c r="E67" s="26" t="s">
        <v>65</v>
      </c>
      <c r="F67" s="66" t="s">
        <v>67</v>
      </c>
      <c r="G67" s="67" t="n">
        <f aca="false">AVERAGE(G62:G63)</f>
        <v>207.5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180</v>
      </c>
      <c r="E68" s="26" t="s">
        <v>68</v>
      </c>
      <c r="F68" s="66" t="s">
        <v>70</v>
      </c>
      <c r="G68" s="67" t="n">
        <f aca="false">AVERAGE(G61:G63)</f>
        <v>205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36732</v>
      </c>
      <c r="B72" s="62"/>
      <c r="C72" s="63" t="n">
        <v>1.19</v>
      </c>
    </row>
    <row r="73" customFormat="false" ht="12.75" hidden="false" customHeight="false" outlineLevel="0" collapsed="false">
      <c r="A73" s="121" t="n">
        <v>36733</v>
      </c>
      <c r="C73" s="63" t="n">
        <v>1.19</v>
      </c>
    </row>
    <row r="74" customFormat="false" ht="12.75" hidden="false" customHeight="false" outlineLevel="0" collapsed="false">
      <c r="A74" s="121" t="n">
        <v>36734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1"/>
  <sheetViews>
    <sheetView showFormulas="false" showGridLines="true" showRowColHeaders="true" showZeros="true" rightToLeft="false" tabSelected="false" showOutlineSymbols="true" defaultGridColor="true" view="pageBreakPreview" topLeftCell="A24" colorId="64" zoomScale="100" zoomScaleNormal="100" zoomScalePageLayoutView="100" workbookViewId="0">
      <selection pane="topLeft" activeCell="H61" activeCellId="0" sqref="H61"/>
    </sheetView>
  </sheetViews>
  <sheetFormatPr defaultColWidth="9.13671875" defaultRowHeight="12.75" customHeight="true" zeroHeight="false" outlineLevelRow="0" outlineLevelCol="0"/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163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36669</v>
      </c>
      <c r="C11" s="87" t="s">
        <v>164</v>
      </c>
      <c r="D11" s="89" t="n">
        <v>28.78</v>
      </c>
      <c r="E11" s="89" t="n">
        <v>28.28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36670</v>
      </c>
      <c r="C12" s="87" t="s">
        <v>164</v>
      </c>
      <c r="D12" s="89" t="n">
        <v>29.93</v>
      </c>
      <c r="E12" s="89" t="n">
        <v>29.18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36671</v>
      </c>
      <c r="C13" s="87" t="s">
        <v>164</v>
      </c>
      <c r="D13" s="89" t="n">
        <v>30.51</v>
      </c>
      <c r="E13" s="89" t="n">
        <v>29.63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36672</v>
      </c>
      <c r="C14" s="87" t="s">
        <v>164</v>
      </c>
      <c r="D14" s="89" t="n">
        <v>30</v>
      </c>
      <c r="E14" s="89" t="n">
        <v>29.07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36676</v>
      </c>
      <c r="C15" s="87" t="s">
        <v>164</v>
      </c>
      <c r="D15" s="89" t="n">
        <v>30.35</v>
      </c>
      <c r="E15" s="89" t="n">
        <v>29.41</v>
      </c>
      <c r="F15" s="87" t="s">
        <v>164</v>
      </c>
      <c r="G15" s="25" t="n">
        <v>4.354</v>
      </c>
      <c r="H15" s="149"/>
      <c r="I15" s="87"/>
    </row>
    <row r="16" customFormat="false" ht="12.75" hidden="false" customHeight="false" outlineLevel="0" collapsed="false">
      <c r="A16" s="20" t="n">
        <f aca="false">A15+1</f>
        <v>6</v>
      </c>
      <c r="B16" s="86" t="n">
        <v>36677</v>
      </c>
      <c r="C16" s="87" t="s">
        <v>164</v>
      </c>
      <c r="D16" s="89" t="n">
        <v>29.01</v>
      </c>
      <c r="E16" s="89" t="n">
        <v>28.42</v>
      </c>
      <c r="F16" s="87" t="s">
        <v>164</v>
      </c>
      <c r="G16" s="25" t="n">
        <v>4.356</v>
      </c>
      <c r="H16" s="149"/>
      <c r="I16" s="87"/>
    </row>
    <row r="17" customFormat="false" ht="12.75" hidden="false" customHeight="false" outlineLevel="0" collapsed="false">
      <c r="A17" s="20"/>
      <c r="B17" s="86"/>
      <c r="C17" s="160"/>
      <c r="D17" s="30"/>
      <c r="E17" s="30"/>
    </row>
    <row r="18" customFormat="false" ht="12.75" hidden="false" customHeight="false" outlineLevel="0" collapsed="false">
      <c r="A18" s="20"/>
      <c r="B18" s="86"/>
      <c r="C18" s="160"/>
      <c r="D18" s="30"/>
      <c r="E18" s="30"/>
    </row>
    <row r="19" customFormat="false" ht="12.75" hidden="false" customHeight="false" outlineLevel="0" collapsed="false">
      <c r="A19" s="20"/>
      <c r="B19" s="86"/>
      <c r="C19" s="160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7</v>
      </c>
      <c r="B20" s="86" t="n">
        <v>36678</v>
      </c>
      <c r="C20" s="87" t="s">
        <v>164</v>
      </c>
      <c r="D20" s="149" t="n">
        <v>30.14</v>
      </c>
      <c r="E20" s="149" t="n">
        <v>29.31</v>
      </c>
      <c r="F20" s="87" t="s">
        <v>164</v>
      </c>
      <c r="G20" s="149" t="n">
        <v>4.064</v>
      </c>
      <c r="H20" s="149"/>
    </row>
    <row r="21" customFormat="false" ht="12.75" hidden="false" customHeight="false" outlineLevel="0" collapsed="false">
      <c r="A21" s="20" t="n">
        <f aca="false">A20+1</f>
        <v>8</v>
      </c>
      <c r="B21" s="86" t="n">
        <v>36679</v>
      </c>
      <c r="C21" s="87" t="s">
        <v>164</v>
      </c>
      <c r="D21" s="149" t="n">
        <v>30.35</v>
      </c>
      <c r="E21" s="149" t="n">
        <v>29.44</v>
      </c>
      <c r="F21" s="87" t="s">
        <v>164</v>
      </c>
      <c r="G21" s="149" t="n">
        <v>4.043</v>
      </c>
      <c r="H21" s="149"/>
    </row>
    <row r="22" customFormat="false" ht="12.75" hidden="false" customHeight="false" outlineLevel="0" collapsed="false">
      <c r="A22" s="20" t="n">
        <f aca="false">A21+1</f>
        <v>9</v>
      </c>
      <c r="B22" s="86" t="n">
        <v>36682</v>
      </c>
      <c r="C22" s="87" t="s">
        <v>164</v>
      </c>
      <c r="D22" s="149" t="n">
        <v>29.7</v>
      </c>
      <c r="E22" s="149" t="n">
        <v>28.92</v>
      </c>
      <c r="F22" s="87" t="s">
        <v>164</v>
      </c>
      <c r="G22" s="149" t="n">
        <v>4.398</v>
      </c>
      <c r="H22" s="149"/>
    </row>
    <row r="23" customFormat="false" ht="12.75" hidden="false" customHeight="false" outlineLevel="0" collapsed="false">
      <c r="A23" s="20" t="n">
        <f aca="false">A22+1</f>
        <v>10</v>
      </c>
      <c r="B23" s="86" t="n">
        <v>36683</v>
      </c>
      <c r="C23" s="87" t="s">
        <v>164</v>
      </c>
      <c r="D23" s="149" t="n">
        <v>29.75</v>
      </c>
      <c r="E23" s="149" t="n">
        <v>28.97</v>
      </c>
      <c r="F23" s="87" t="s">
        <v>164</v>
      </c>
      <c r="G23" s="149" t="n">
        <v>4.294</v>
      </c>
      <c r="H23" s="149"/>
    </row>
    <row r="24" customFormat="false" ht="12.75" hidden="false" customHeight="false" outlineLevel="0" collapsed="false">
      <c r="A24" s="20" t="n">
        <f aca="false">A23+1</f>
        <v>11</v>
      </c>
      <c r="B24" s="86" t="n">
        <v>36684</v>
      </c>
      <c r="C24" s="87" t="s">
        <v>164</v>
      </c>
      <c r="D24" s="149" t="n">
        <v>29.95</v>
      </c>
      <c r="E24" s="149" t="n">
        <v>29.28</v>
      </c>
      <c r="F24" s="87" t="s">
        <v>164</v>
      </c>
      <c r="G24" s="149" t="n">
        <v>3.945</v>
      </c>
      <c r="H24" s="149"/>
    </row>
    <row r="25" customFormat="false" ht="12.75" hidden="false" customHeight="false" outlineLevel="0" collapsed="false">
      <c r="A25" s="20" t="n">
        <f aca="false">A24+1</f>
        <v>12</v>
      </c>
      <c r="B25" s="86" t="n">
        <v>36685</v>
      </c>
      <c r="C25" s="87" t="s">
        <v>164</v>
      </c>
      <c r="D25" s="149" t="n">
        <v>29.78</v>
      </c>
      <c r="E25" s="149" t="n">
        <v>29.08</v>
      </c>
      <c r="F25" s="87" t="s">
        <v>164</v>
      </c>
      <c r="G25" s="149" t="n">
        <v>4.133</v>
      </c>
      <c r="H25" s="149"/>
    </row>
    <row r="26" customFormat="false" ht="12.75" hidden="false" customHeight="false" outlineLevel="0" collapsed="false">
      <c r="A26" s="20" t="n">
        <f aca="false">A25+1</f>
        <v>13</v>
      </c>
      <c r="B26" s="86" t="n">
        <v>36686</v>
      </c>
      <c r="C26" s="87" t="s">
        <v>164</v>
      </c>
      <c r="D26" s="149" t="n">
        <v>30.2</v>
      </c>
      <c r="E26" s="149" t="n">
        <v>29.26</v>
      </c>
      <c r="F26" s="87" t="s">
        <v>164</v>
      </c>
      <c r="G26" s="149" t="n">
        <v>4.16</v>
      </c>
      <c r="H26" s="149"/>
    </row>
    <row r="27" customFormat="false" ht="12.75" hidden="false" customHeight="false" outlineLevel="0" collapsed="false">
      <c r="A27" s="20" t="n">
        <f aca="false">A26+1</f>
        <v>14</v>
      </c>
      <c r="B27" s="86" t="n">
        <v>36689</v>
      </c>
      <c r="C27" s="87" t="s">
        <v>164</v>
      </c>
      <c r="D27" s="149" t="n">
        <v>31.74</v>
      </c>
      <c r="E27" s="149" t="n">
        <v>30.43</v>
      </c>
      <c r="F27" s="87" t="s">
        <v>164</v>
      </c>
      <c r="G27" s="149" t="n">
        <v>4.212</v>
      </c>
      <c r="H27" s="149"/>
    </row>
    <row r="28" customFormat="false" ht="12.75" hidden="false" customHeight="false" outlineLevel="0" collapsed="false">
      <c r="A28" s="20" t="n">
        <f aca="false">A27+1</f>
        <v>15</v>
      </c>
      <c r="B28" s="86" t="n">
        <v>36690</v>
      </c>
      <c r="C28" s="87" t="s">
        <v>164</v>
      </c>
      <c r="D28" s="149" t="n">
        <v>32.56</v>
      </c>
      <c r="E28" s="149" t="n">
        <v>31.2</v>
      </c>
      <c r="F28" s="87" t="s">
        <v>164</v>
      </c>
      <c r="G28" s="149" t="n">
        <v>4.158</v>
      </c>
      <c r="H28" s="149"/>
    </row>
    <row r="29" customFormat="false" ht="12.75" hidden="false" customHeight="false" outlineLevel="0" collapsed="false">
      <c r="A29" s="20" t="n">
        <f aca="false">A28+1</f>
        <v>16</v>
      </c>
      <c r="B29" s="86" t="n">
        <v>36691</v>
      </c>
      <c r="C29" s="87" t="s">
        <v>164</v>
      </c>
      <c r="D29" s="149" t="n">
        <v>32.85</v>
      </c>
      <c r="E29" s="149" t="n">
        <v>31.17</v>
      </c>
      <c r="F29" s="87" t="s">
        <v>164</v>
      </c>
      <c r="G29" s="149" t="n">
        <v>4.256</v>
      </c>
      <c r="H29" s="149"/>
    </row>
    <row r="30" customFormat="false" ht="12.75" hidden="false" customHeight="false" outlineLevel="0" collapsed="false">
      <c r="A30" s="20" t="n">
        <f aca="false">A29+1</f>
        <v>17</v>
      </c>
      <c r="B30" s="86" t="n">
        <v>36692</v>
      </c>
      <c r="C30" s="87" t="s">
        <v>164</v>
      </c>
      <c r="D30" s="149" t="n">
        <v>32.95</v>
      </c>
      <c r="E30" s="149" t="n">
        <v>30.95</v>
      </c>
      <c r="F30" s="87" t="s">
        <v>164</v>
      </c>
      <c r="G30" s="149" t="n">
        <v>4.463</v>
      </c>
      <c r="H30" s="149"/>
    </row>
    <row r="31" customFormat="false" ht="12.75" hidden="false" customHeight="false" outlineLevel="0" collapsed="false">
      <c r="A31" s="20" t="n">
        <f aca="false">A30+1</f>
        <v>18</v>
      </c>
      <c r="B31" s="86" t="n">
        <v>36693</v>
      </c>
      <c r="C31" s="87" t="s">
        <v>164</v>
      </c>
      <c r="D31" s="149" t="n">
        <v>32.33</v>
      </c>
      <c r="E31" s="149" t="n">
        <v>30.02</v>
      </c>
      <c r="F31" s="87" t="s">
        <v>164</v>
      </c>
      <c r="G31" s="149" t="n">
        <v>4.488</v>
      </c>
      <c r="H31" s="149"/>
    </row>
    <row r="32" customFormat="false" ht="12.75" hidden="false" customHeight="false" outlineLevel="0" collapsed="false">
      <c r="A32" s="20" t="n">
        <f aca="false">A31+1</f>
        <v>19</v>
      </c>
      <c r="B32" s="86" t="n">
        <v>36696</v>
      </c>
      <c r="C32" s="87" t="s">
        <v>164</v>
      </c>
      <c r="D32" s="149" t="n">
        <v>31.69</v>
      </c>
      <c r="E32" s="149" t="n">
        <v>29.64</v>
      </c>
      <c r="F32" s="87" t="s">
        <v>164</v>
      </c>
      <c r="G32" s="149" t="n">
        <v>4.063</v>
      </c>
      <c r="H32" s="149"/>
    </row>
    <row r="33" customFormat="false" ht="12.75" hidden="false" customHeight="false" outlineLevel="0" collapsed="false">
      <c r="A33" s="20" t="n">
        <f aca="false">A32+1</f>
        <v>20</v>
      </c>
      <c r="B33" s="86" t="n">
        <v>36697</v>
      </c>
      <c r="C33" s="87" t="s">
        <v>164</v>
      </c>
      <c r="D33" s="89" t="n">
        <v>33.05</v>
      </c>
      <c r="E33" s="89" t="n">
        <v>30.65</v>
      </c>
      <c r="F33" s="87" t="s">
        <v>164</v>
      </c>
      <c r="G33" s="149" t="n">
        <v>4.107</v>
      </c>
      <c r="H33" s="149"/>
    </row>
    <row r="34" customFormat="false" ht="12.75" hidden="false" customHeight="false" outlineLevel="0" collapsed="false">
      <c r="A34" s="20" t="n">
        <f aca="false">A33+1</f>
        <v>21</v>
      </c>
      <c r="B34" s="86" t="n">
        <v>36698</v>
      </c>
      <c r="C34" s="97" t="s">
        <v>161</v>
      </c>
      <c r="D34" s="89" t="n">
        <v>31.37</v>
      </c>
      <c r="E34" s="89" t="n">
        <v>29.9</v>
      </c>
      <c r="F34" s="87" t="s">
        <v>164</v>
      </c>
      <c r="G34" s="149" t="n">
        <v>4.378</v>
      </c>
      <c r="H34" s="149"/>
    </row>
    <row r="35" customFormat="false" ht="12.75" hidden="false" customHeight="false" outlineLevel="0" collapsed="false">
      <c r="A35" s="20" t="n">
        <f aca="false">A34+1</f>
        <v>22</v>
      </c>
      <c r="B35" s="86" t="n">
        <v>36699</v>
      </c>
      <c r="C35" s="97" t="s">
        <v>161</v>
      </c>
      <c r="D35" s="89" t="n">
        <v>32.19</v>
      </c>
      <c r="E35" s="89" t="n">
        <v>30.67</v>
      </c>
      <c r="F35" s="87" t="s">
        <v>164</v>
      </c>
      <c r="G35" s="149" t="n">
        <v>4.551</v>
      </c>
      <c r="H35" s="149"/>
    </row>
    <row r="36" customFormat="false" ht="12.75" hidden="false" customHeight="false" outlineLevel="0" collapsed="false">
      <c r="A36" s="20" t="n">
        <f aca="false">A35+1</f>
        <v>23</v>
      </c>
      <c r="B36" s="86" t="n">
        <v>36700</v>
      </c>
      <c r="C36" s="97" t="s">
        <v>161</v>
      </c>
      <c r="D36" s="89" t="n">
        <v>32.25</v>
      </c>
      <c r="E36" s="89" t="n">
        <v>30.85</v>
      </c>
      <c r="F36" s="87" t="s">
        <v>164</v>
      </c>
      <c r="G36" s="149" t="n">
        <v>4.448</v>
      </c>
      <c r="H36" s="149"/>
      <c r="I36" s="167"/>
    </row>
    <row r="37" customFormat="false" ht="12.75" hidden="false" customHeight="false" outlineLevel="0" collapsed="false">
      <c r="A37" s="20" t="n">
        <f aca="false">A36+1</f>
        <v>24</v>
      </c>
      <c r="B37" s="86" t="n">
        <v>36703</v>
      </c>
      <c r="C37" s="97" t="s">
        <v>161</v>
      </c>
      <c r="D37" s="89" t="n">
        <v>31.63</v>
      </c>
      <c r="E37" s="89" t="n">
        <v>30.41</v>
      </c>
      <c r="F37" s="87" t="s">
        <v>164</v>
      </c>
      <c r="G37" s="149" t="n">
        <v>4.56</v>
      </c>
      <c r="H37" s="149"/>
    </row>
    <row r="38" customFormat="false" ht="12.75" hidden="false" customHeight="false" outlineLevel="0" collapsed="false">
      <c r="A38" s="20" t="n">
        <f aca="false">A37+1</f>
        <v>25</v>
      </c>
      <c r="B38" s="86" t="n">
        <v>36704</v>
      </c>
      <c r="C38" s="97" t="s">
        <v>161</v>
      </c>
      <c r="D38" s="89" t="n">
        <v>32.06</v>
      </c>
      <c r="E38" s="89" t="n">
        <v>30.88</v>
      </c>
      <c r="F38" s="87" t="s">
        <v>164</v>
      </c>
      <c r="G38" s="149" t="n">
        <v>4.686</v>
      </c>
      <c r="H38" s="149"/>
      <c r="I38" s="159"/>
    </row>
    <row r="39" customFormat="false" ht="12.75" hidden="false" customHeight="false" outlineLevel="0" collapsed="false">
      <c r="A39" s="20" t="n">
        <f aca="false">A38+1</f>
        <v>26</v>
      </c>
      <c r="B39" s="86" t="n">
        <v>36705</v>
      </c>
      <c r="C39" s="97" t="s">
        <v>161</v>
      </c>
      <c r="D39" s="89" t="n">
        <v>31.9</v>
      </c>
      <c r="E39" s="89" t="n">
        <v>30.65</v>
      </c>
      <c r="F39" s="87" t="s">
        <v>164</v>
      </c>
      <c r="G39" s="149" t="n">
        <v>4.369</v>
      </c>
      <c r="H39" s="149"/>
      <c r="I39" s="159"/>
    </row>
    <row r="40" customFormat="false" ht="12.75" hidden="false" customHeight="false" outlineLevel="0" collapsed="false">
      <c r="A40" s="20" t="n">
        <f aca="false">A39+1</f>
        <v>27</v>
      </c>
      <c r="B40" s="86" t="n">
        <v>36706</v>
      </c>
      <c r="C40" s="97" t="s">
        <v>161</v>
      </c>
      <c r="D40" s="89" t="n">
        <v>32.72</v>
      </c>
      <c r="E40" s="89" t="n">
        <v>31.25</v>
      </c>
      <c r="F40" s="97" t="s">
        <v>161</v>
      </c>
      <c r="G40" s="149" t="n">
        <v>4.423</v>
      </c>
      <c r="H40" s="149"/>
      <c r="I40" s="159"/>
    </row>
    <row r="41" customFormat="false" ht="12.75" hidden="false" customHeight="false" outlineLevel="0" collapsed="false">
      <c r="A41" s="20" t="n">
        <f aca="false">A40+1</f>
        <v>28</v>
      </c>
      <c r="B41" s="86" t="n">
        <v>36707</v>
      </c>
      <c r="C41" s="97" t="s">
        <v>161</v>
      </c>
      <c r="D41" s="89" t="n">
        <v>32.5</v>
      </c>
      <c r="E41" s="89" t="n">
        <v>31.13</v>
      </c>
      <c r="F41" s="97" t="s">
        <v>161</v>
      </c>
      <c r="G41" s="149" t="n">
        <v>4.476</v>
      </c>
      <c r="H41" s="149"/>
      <c r="I41" s="159"/>
    </row>
    <row r="42" customFormat="false" ht="12.75" hidden="false" customHeight="false" outlineLevel="0" collapsed="false">
      <c r="A42" s="20"/>
      <c r="G42" s="30"/>
      <c r="H42" s="30"/>
      <c r="I42" s="159"/>
    </row>
    <row r="43" customFormat="false" ht="12.75" hidden="false" customHeight="false" outlineLevel="0" collapsed="false">
      <c r="A43" s="20"/>
      <c r="C43" s="169"/>
      <c r="D43" s="30"/>
      <c r="E43" s="30"/>
      <c r="F43" s="169"/>
      <c r="G43" s="30"/>
      <c r="H43" s="30"/>
    </row>
    <row r="44" customFormat="false" ht="12.75" hidden="false" customHeight="false" outlineLevel="0" collapsed="false">
      <c r="A44" s="20" t="s">
        <v>20</v>
      </c>
      <c r="B44" s="21"/>
      <c r="C44" s="22"/>
      <c r="D44" s="29" t="n">
        <v>36698</v>
      </c>
      <c r="E44" s="30"/>
      <c r="F44" s="22"/>
      <c r="G44" s="30"/>
      <c r="H44" s="30"/>
    </row>
    <row r="45" customFormat="false" ht="12.75" hidden="false" customHeight="false" outlineLevel="0" collapsed="false">
      <c r="A45" s="20" t="s">
        <v>21</v>
      </c>
      <c r="B45" s="21"/>
      <c r="C45" s="22"/>
      <c r="D45" s="31" t="n">
        <v>36706</v>
      </c>
      <c r="E45" s="30"/>
      <c r="F45" s="22"/>
      <c r="G45" s="30"/>
      <c r="H45" s="30"/>
    </row>
    <row r="46" customFormat="false" ht="12.75" hidden="false" customHeight="false" outlineLevel="0" collapsed="false">
      <c r="A46" s="20" t="s">
        <v>22</v>
      </c>
      <c r="B46" s="21"/>
      <c r="D46" s="31" t="n">
        <v>36706</v>
      </c>
    </row>
    <row r="47" customFormat="false" ht="12.75" hidden="false" customHeight="false" outlineLevel="0" collapsed="false">
      <c r="A47" s="32" t="s">
        <v>23</v>
      </c>
      <c r="B47" s="21"/>
      <c r="C47" s="33"/>
      <c r="D47" s="13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100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100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105" t="n">
        <f aca="false">ROUND((AVERAGE(D11:D33)),3)</f>
        <v>30.781</v>
      </c>
      <c r="E50" s="105" t="n">
        <f aca="false">ROUND((AVERAGE(E11:E33)),3)</f>
        <v>29.616</v>
      </c>
      <c r="F50" s="40" t="s">
        <v>29</v>
      </c>
      <c r="G50" s="106" t="n">
        <f aca="false">ROUND((AVERAGE(G11:G39)),5)</f>
        <v>4.29482</v>
      </c>
      <c r="H50" s="106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75" t="s">
        <v>165</v>
      </c>
      <c r="D51" s="111" t="n">
        <f aca="false">ROUND((AVERAGE(D20:D41)),3)</f>
        <v>31.53</v>
      </c>
      <c r="E51" s="111" t="n">
        <f aca="false">ROUND((AVERAGE(E20:E41)),3)</f>
        <v>30.185</v>
      </c>
      <c r="F51" s="47" t="s">
        <v>33</v>
      </c>
      <c r="G51" s="112" t="n">
        <f aca="false">ROUND((AVERAGE(G20:G41)),5)</f>
        <v>4.30341</v>
      </c>
      <c r="H51" s="112" t="e">
        <f aca="false">ROUND((AVERAGE(H20:H41)),5)</f>
        <v>#DIV/0!</v>
      </c>
      <c r="I51" s="107" t="s">
        <v>34</v>
      </c>
      <c r="J51" s="130"/>
    </row>
    <row r="52" customFormat="false" ht="12.75" hidden="false" customHeight="false" outlineLevel="0" collapsed="false">
      <c r="A52" s="43" t="s">
        <v>35</v>
      </c>
      <c r="B52" s="108"/>
      <c r="C52" s="49"/>
      <c r="D52" s="111" t="n">
        <f aca="false">ROUND((((SUM(D20:D41))-D33+E33)/23),3)</f>
        <v>30.055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111" t="n">
        <f aca="false">D33</f>
        <v>33.05</v>
      </c>
      <c r="E53" s="46" t="s">
        <v>36</v>
      </c>
      <c r="F53" s="115" t="s">
        <v>49</v>
      </c>
      <c r="G53" s="112" t="n">
        <f aca="false">G39</f>
        <v>4.369</v>
      </c>
      <c r="H53" s="112" t="n">
        <f aca="false">H39</f>
        <v>0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111" t="n">
        <f aca="false">ROUND((SUM(D32:D33)/2),3)</f>
        <v>32.37</v>
      </c>
      <c r="E54" s="116" t="s">
        <v>36</v>
      </c>
      <c r="F54" s="56" t="s">
        <v>43</v>
      </c>
      <c r="G54" s="112" t="n">
        <f aca="false">ROUND(SUM(G38:G39)/2,5)</f>
        <v>4.5275</v>
      </c>
      <c r="H54" s="112" t="n">
        <f aca="false">SUM(H38:H39)/2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111" t="n">
        <f aca="false">ROUND((SUM(D31:D33)/3),3)</f>
        <v>32.357</v>
      </c>
      <c r="E55" s="46" t="s">
        <v>36</v>
      </c>
      <c r="F55" s="51" t="s">
        <v>40</v>
      </c>
      <c r="G55" s="112" t="n">
        <f aca="false">ROUND(AVERAGE(G37:G39),5)</f>
        <v>4.53833</v>
      </c>
      <c r="H55" s="112" t="e">
        <f aca="false">ROUND(AVERAGE(H37:H39),5)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53" t="s">
        <v>36</v>
      </c>
      <c r="E56" s="53" t="s">
        <v>36</v>
      </c>
      <c r="F56" s="56" t="s">
        <v>53</v>
      </c>
      <c r="G56" s="112" t="n">
        <f aca="false">ROUND(AVERAGE(G36:G39),5)</f>
        <v>4.51575</v>
      </c>
      <c r="H56" s="112" t="e">
        <f aca="false">ROUND(AVERAGE(H36:H39),5)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111" t="n">
        <f aca="false">ROUND((SUM(D29:D33)/5),3)</f>
        <v>32.574</v>
      </c>
      <c r="E57" s="53" t="s">
        <v>36</v>
      </c>
      <c r="F57" s="51" t="s">
        <v>38</v>
      </c>
      <c r="G57" s="112" t="n">
        <f aca="false">ROUND(AVERAGE(G35:G39),5)</f>
        <v>4.5228</v>
      </c>
      <c r="H57" s="112" t="e">
        <f aca="false">ROUND(AVERAGE(H35:H39),5)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53" t="s">
        <v>36</v>
      </c>
      <c r="E58" s="46" t="s">
        <v>36</v>
      </c>
      <c r="F58" s="51" t="s">
        <v>47</v>
      </c>
      <c r="G58" s="112" t="n">
        <f aca="false">G38</f>
        <v>4.686</v>
      </c>
      <c r="H58" s="112" t="n">
        <f aca="false">H38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55" t="s">
        <v>36</v>
      </c>
      <c r="E59" s="55" t="s">
        <v>36</v>
      </c>
      <c r="F59" s="56" t="s">
        <v>115</v>
      </c>
      <c r="G59" s="106" t="n">
        <f aca="false">G37</f>
        <v>4.56</v>
      </c>
      <c r="H59" s="106" t="n">
        <f aca="false">H37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53" t="s">
        <v>36</v>
      </c>
      <c r="E60" s="53" t="s">
        <v>36</v>
      </c>
      <c r="F60" s="56"/>
      <c r="G60" s="112" t="n">
        <f aca="false">ROUND(AVERAGE(G38:G39),5)</f>
        <v>4.5275</v>
      </c>
      <c r="H60" s="112" t="e">
        <f aca="false">ROUND(AVERAGE(H38:H39),5)</f>
        <v>#DIV/0!</v>
      </c>
    </row>
    <row r="61" customFormat="false" ht="12.75" hidden="false" customHeight="false" outlineLevel="0" collapsed="false">
      <c r="A61" s="26"/>
      <c r="B61" s="26"/>
      <c r="C61" s="26"/>
      <c r="D61" s="58"/>
      <c r="E61" s="58"/>
      <c r="F61" s="26"/>
      <c r="G61" s="26"/>
      <c r="H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</row>
    <row r="63" customFormat="false" ht="18" hidden="false" customHeight="false" outlineLevel="0" collapsed="false">
      <c r="A63" s="119" t="s">
        <v>55</v>
      </c>
      <c r="C63" s="26"/>
      <c r="E63" s="119" t="s">
        <v>56</v>
      </c>
      <c r="F63" s="59"/>
      <c r="G63" s="60"/>
      <c r="H63" s="60"/>
    </row>
    <row r="64" customFormat="false" ht="12.75" hidden="false" customHeight="false" outlineLevel="0" collapsed="false">
      <c r="A64" s="121" t="n">
        <v>36700</v>
      </c>
      <c r="C64" s="60" t="n">
        <v>103.5</v>
      </c>
      <c r="E64" s="121" t="n">
        <v>36700</v>
      </c>
      <c r="F64" s="59"/>
      <c r="G64" s="122" t="n">
        <v>115</v>
      </c>
      <c r="H64" s="60"/>
    </row>
    <row r="65" customFormat="false" ht="12.75" hidden="false" customHeight="false" outlineLevel="0" collapsed="false">
      <c r="A65" s="121" t="n">
        <v>36703</v>
      </c>
      <c r="B65" s="66" t="s">
        <v>59</v>
      </c>
      <c r="C65" s="60" t="n">
        <v>110.26</v>
      </c>
      <c r="E65" s="121" t="n">
        <v>36703</v>
      </c>
      <c r="F65" s="66" t="s">
        <v>60</v>
      </c>
      <c r="G65" s="123" t="n">
        <v>135</v>
      </c>
      <c r="H65" s="60"/>
    </row>
    <row r="66" customFormat="false" ht="12.75" hidden="false" customHeight="false" outlineLevel="0" collapsed="false">
      <c r="A66" s="121" t="n">
        <v>36704</v>
      </c>
      <c r="C66" s="60" t="n">
        <v>120</v>
      </c>
      <c r="E66" s="121" t="n">
        <v>36704</v>
      </c>
      <c r="G66" s="123" t="n">
        <v>132.1</v>
      </c>
      <c r="H66" s="60"/>
    </row>
    <row r="67" customFormat="false" ht="12.75" hidden="false" customHeight="false" outlineLevel="0" collapsed="false">
      <c r="A67" s="26"/>
      <c r="C67" s="67"/>
      <c r="E67" s="26"/>
      <c r="G67" s="68"/>
      <c r="H67" s="60"/>
    </row>
    <row r="68" customFormat="false" ht="12.75" hidden="false" customHeight="false" outlineLevel="0" collapsed="false">
      <c r="A68" s="26"/>
      <c r="C68" s="63"/>
      <c r="E68" s="26"/>
      <c r="G68" s="64"/>
      <c r="H68" s="60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C66</f>
        <v>120</v>
      </c>
      <c r="E69" s="26" t="s">
        <v>62</v>
      </c>
      <c r="F69" s="66" t="s">
        <v>64</v>
      </c>
      <c r="G69" s="67" t="n">
        <f aca="false">G66</f>
        <v>132.1</v>
      </c>
      <c r="H69" s="60"/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AVERAGE(C65:C66)</f>
        <v>115.13</v>
      </c>
      <c r="E70" s="26" t="s">
        <v>65</v>
      </c>
      <c r="F70" s="66" t="s">
        <v>67</v>
      </c>
      <c r="G70" s="67" t="n">
        <f aca="false">AVERAGE(G65:G66)</f>
        <v>133.55</v>
      </c>
      <c r="H70" s="60"/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AVERAGE(C64:C66)</f>
        <v>111.253333333333</v>
      </c>
      <c r="E71" s="26" t="s">
        <v>68</v>
      </c>
      <c r="F71" s="66" t="s">
        <v>70</v>
      </c>
      <c r="G71" s="67" t="n">
        <f aca="false">AVERAGE(G64:G66)</f>
        <v>127.366666666667</v>
      </c>
      <c r="H71" s="60"/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36700</v>
      </c>
      <c r="B75" s="62"/>
      <c r="C75" s="63" t="n">
        <v>1.19</v>
      </c>
    </row>
    <row r="76" customFormat="false" ht="12.75" hidden="false" customHeight="false" outlineLevel="0" collapsed="false">
      <c r="A76" s="121" t="n">
        <v>36703</v>
      </c>
      <c r="C76" s="63" t="n">
        <v>1.19</v>
      </c>
    </row>
    <row r="77" customFormat="false" ht="12.75" hidden="false" customHeight="false" outlineLevel="0" collapsed="false">
      <c r="A77" s="121" t="n">
        <v>36704</v>
      </c>
      <c r="C77" s="63" t="n">
        <v>1.19</v>
      </c>
    </row>
    <row r="78" customFormat="false" ht="12.75" hidden="false" customHeight="false" outlineLevel="0" collapsed="false">
      <c r="A78" s="26"/>
      <c r="C78" s="63"/>
    </row>
    <row r="79" customFormat="false" ht="12.75" hidden="false" customHeight="false" outlineLevel="0" collapsed="false">
      <c r="A79" s="26" t="s">
        <v>62</v>
      </c>
      <c r="B79" s="125" t="s">
        <v>120</v>
      </c>
      <c r="C79" s="63" t="n">
        <f aca="false">C77</f>
        <v>1.19</v>
      </c>
    </row>
    <row r="80" customFormat="false" ht="12.75" hidden="false" customHeight="false" outlineLevel="0" collapsed="false">
      <c r="A80" s="26" t="s">
        <v>65</v>
      </c>
      <c r="B80" s="125" t="s">
        <v>121</v>
      </c>
      <c r="C80" s="63" t="n">
        <f aca="false">AVERAGE(C76:C77)</f>
        <v>1.19</v>
      </c>
    </row>
    <row r="81" customFormat="false" ht="12.75" hidden="false" customHeight="false" outlineLevel="0" collapsed="false">
      <c r="A81" s="26" t="s">
        <v>68</v>
      </c>
      <c r="B81" s="125" t="s">
        <v>160</v>
      </c>
      <c r="C81" s="63" t="n">
        <f aca="false">AVERAGE(C75:C77)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H61" activeCellId="0" sqref="H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3.28"/>
    <col collapsed="false" customWidth="true" hidden="false" outlineLevel="0" max="4" min="3" style="0" width="13.41"/>
    <col collapsed="false" customWidth="true" hidden="false" outlineLevel="0" max="5" min="5" style="0" width="15.13"/>
    <col collapsed="false" customWidth="true" hidden="false" outlineLevel="0" max="6" min="6" style="0" width="14.14"/>
    <col collapsed="false" customWidth="true" hidden="false" outlineLevel="0" max="7" min="7" style="0" width="13.28"/>
    <col collapsed="false" customWidth="true" hidden="false" outlineLevel="0" max="8" min="8" style="0" width="13.41"/>
    <col collapsed="false" customWidth="true" hidden="false" outlineLevel="0" max="9" min="9" style="0" width="10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166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36636</v>
      </c>
      <c r="C11" s="87" t="s">
        <v>167</v>
      </c>
      <c r="D11" s="25" t="n">
        <v>25.88</v>
      </c>
      <c r="E11" s="25" t="n">
        <v>25.34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36640</v>
      </c>
      <c r="C12" s="87" t="s">
        <v>167</v>
      </c>
      <c r="D12" s="25" t="n">
        <v>26.04</v>
      </c>
      <c r="E12" s="25" t="n">
        <v>25.55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36641</v>
      </c>
      <c r="C13" s="87" t="s">
        <v>167</v>
      </c>
      <c r="D13" s="25" t="n">
        <v>25.33</v>
      </c>
      <c r="E13" s="25" t="n">
        <v>25.02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36642</v>
      </c>
      <c r="C14" s="87" t="s">
        <v>167</v>
      </c>
      <c r="D14" s="25" t="n">
        <v>24.65</v>
      </c>
      <c r="E14" s="25" t="n">
        <v>24.53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36643</v>
      </c>
      <c r="C15" s="87" t="s">
        <v>167</v>
      </c>
      <c r="D15" s="25" t="n">
        <v>25.42</v>
      </c>
      <c r="E15" s="25" t="n">
        <v>25.21</v>
      </c>
      <c r="F15" s="87" t="s">
        <v>167</v>
      </c>
      <c r="G15" s="25" t="n">
        <v>3.055</v>
      </c>
      <c r="H15" s="149"/>
      <c r="I15" s="97" t="s">
        <v>167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36644</v>
      </c>
      <c r="C16" s="87" t="s">
        <v>167</v>
      </c>
      <c r="D16" s="25" t="n">
        <v>25.74</v>
      </c>
      <c r="E16" s="25" t="n">
        <v>25.48</v>
      </c>
      <c r="F16" s="87" t="s">
        <v>167</v>
      </c>
      <c r="G16" s="25" t="n">
        <v>3.141</v>
      </c>
      <c r="H16" s="149"/>
      <c r="I16" s="97" t="s">
        <v>167</v>
      </c>
    </row>
    <row r="17" customFormat="false" ht="12.75" hidden="false" customHeight="false" outlineLevel="0" collapsed="false">
      <c r="A17" s="20"/>
      <c r="B17" s="86"/>
      <c r="C17" s="160"/>
      <c r="D17" s="30"/>
      <c r="E17" s="30"/>
    </row>
    <row r="18" customFormat="false" ht="12.75" hidden="false" customHeight="false" outlineLevel="0" collapsed="false">
      <c r="A18" s="20"/>
      <c r="B18" s="86"/>
      <c r="C18" s="160"/>
      <c r="D18" s="30"/>
      <c r="E18" s="30"/>
    </row>
    <row r="19" customFormat="false" ht="12.75" hidden="false" customHeight="false" outlineLevel="0" collapsed="false">
      <c r="A19" s="20"/>
      <c r="B19" s="86"/>
      <c r="C19" s="160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7</v>
      </c>
      <c r="B20" s="86" t="n">
        <v>36647</v>
      </c>
      <c r="C20" s="87" t="s">
        <v>167</v>
      </c>
      <c r="D20" s="149" t="n">
        <v>25.87</v>
      </c>
      <c r="E20" s="149" t="n">
        <v>25.6</v>
      </c>
      <c r="F20" s="87" t="s">
        <v>167</v>
      </c>
      <c r="G20" s="149" t="n">
        <v>3.216</v>
      </c>
      <c r="H20" s="149"/>
    </row>
    <row r="21" customFormat="false" ht="12.75" hidden="false" customHeight="false" outlineLevel="0" collapsed="false">
      <c r="A21" s="20" t="n">
        <f aca="false">A20+1</f>
        <v>8</v>
      </c>
      <c r="B21" s="86" t="n">
        <v>36648</v>
      </c>
      <c r="C21" s="87" t="s">
        <v>167</v>
      </c>
      <c r="D21" s="149" t="n">
        <v>26.89</v>
      </c>
      <c r="E21" s="149" t="n">
        <v>26.46</v>
      </c>
      <c r="F21" s="87" t="s">
        <v>167</v>
      </c>
      <c r="G21" s="149" t="n">
        <v>3.217</v>
      </c>
      <c r="H21" s="149"/>
    </row>
    <row r="22" customFormat="false" ht="12.75" hidden="false" customHeight="false" outlineLevel="0" collapsed="false">
      <c r="A22" s="20" t="n">
        <f aca="false">A21+1</f>
        <v>9</v>
      </c>
      <c r="B22" s="86" t="n">
        <v>36649</v>
      </c>
      <c r="C22" s="87" t="s">
        <v>167</v>
      </c>
      <c r="D22" s="149" t="n">
        <v>26.75</v>
      </c>
      <c r="E22" s="149" t="n">
        <v>26.41</v>
      </c>
      <c r="F22" s="87" t="s">
        <v>167</v>
      </c>
      <c r="G22" s="149" t="n">
        <v>3.126</v>
      </c>
      <c r="H22" s="149"/>
    </row>
    <row r="23" customFormat="false" ht="12.75" hidden="false" customHeight="false" outlineLevel="0" collapsed="false">
      <c r="A23" s="20" t="n">
        <f aca="false">A22+1</f>
        <v>10</v>
      </c>
      <c r="B23" s="86" t="n">
        <v>36650</v>
      </c>
      <c r="C23" s="87" t="s">
        <v>167</v>
      </c>
      <c r="D23" s="149" t="n">
        <v>26.98</v>
      </c>
      <c r="E23" s="149" t="n">
        <v>26.56</v>
      </c>
      <c r="F23" s="87" t="s">
        <v>167</v>
      </c>
      <c r="G23" s="149" t="n">
        <v>3.107</v>
      </c>
      <c r="H23" s="149"/>
    </row>
    <row r="24" customFormat="false" ht="12.75" hidden="false" customHeight="false" outlineLevel="0" collapsed="false">
      <c r="A24" s="20" t="n">
        <f aca="false">A23+1</f>
        <v>11</v>
      </c>
      <c r="B24" s="86" t="n">
        <v>36651</v>
      </c>
      <c r="C24" s="87" t="s">
        <v>167</v>
      </c>
      <c r="D24" s="149" t="n">
        <v>27.29</v>
      </c>
      <c r="E24" s="149" t="n">
        <v>26.92</v>
      </c>
      <c r="F24" s="87" t="s">
        <v>167</v>
      </c>
      <c r="G24" s="149" t="n">
        <v>3.025</v>
      </c>
      <c r="H24" s="149"/>
    </row>
    <row r="25" customFormat="false" ht="12.75" hidden="false" customHeight="false" outlineLevel="0" collapsed="false">
      <c r="A25" s="20" t="n">
        <f aca="false">A24+1</f>
        <v>12</v>
      </c>
      <c r="B25" s="86" t="n">
        <v>36654</v>
      </c>
      <c r="C25" s="87" t="s">
        <v>167</v>
      </c>
      <c r="D25" s="149" t="n">
        <v>28.09</v>
      </c>
      <c r="E25" s="149" t="n">
        <v>27.75</v>
      </c>
      <c r="F25" s="87" t="s">
        <v>167</v>
      </c>
      <c r="G25" s="149" t="n">
        <v>3.17</v>
      </c>
      <c r="H25" s="149"/>
    </row>
    <row r="26" customFormat="false" ht="12.75" hidden="false" customHeight="false" outlineLevel="0" collapsed="false">
      <c r="A26" s="20" t="n">
        <f aca="false">A25+1</f>
        <v>13</v>
      </c>
      <c r="B26" s="86" t="n">
        <v>36655</v>
      </c>
      <c r="C26" s="87" t="s">
        <v>167</v>
      </c>
      <c r="D26" s="149" t="n">
        <v>28.65</v>
      </c>
      <c r="E26" s="149" t="n">
        <v>28.4</v>
      </c>
      <c r="F26" s="87" t="s">
        <v>167</v>
      </c>
      <c r="G26" s="149" t="n">
        <v>3.183</v>
      </c>
      <c r="H26" s="149"/>
    </row>
    <row r="27" customFormat="false" ht="12.75" hidden="false" customHeight="false" outlineLevel="0" collapsed="false">
      <c r="A27" s="20" t="n">
        <f aca="false">A26+1</f>
        <v>14</v>
      </c>
      <c r="B27" s="86" t="n">
        <v>36656</v>
      </c>
      <c r="C27" s="87" t="s">
        <v>167</v>
      </c>
      <c r="D27" s="149" t="n">
        <v>28.1</v>
      </c>
      <c r="E27" s="149" t="n">
        <v>28.05</v>
      </c>
      <c r="F27" s="87" t="s">
        <v>167</v>
      </c>
      <c r="G27" s="149" t="n">
        <v>3.317</v>
      </c>
      <c r="H27" s="149"/>
    </row>
    <row r="28" customFormat="false" ht="12.75" hidden="false" customHeight="false" outlineLevel="0" collapsed="false">
      <c r="A28" s="20" t="n">
        <f aca="false">A27+1</f>
        <v>15</v>
      </c>
      <c r="B28" s="86" t="n">
        <v>36657</v>
      </c>
      <c r="C28" s="87" t="s">
        <v>167</v>
      </c>
      <c r="D28" s="149" t="n">
        <v>29.11</v>
      </c>
      <c r="E28" s="149" t="n">
        <v>28.94</v>
      </c>
      <c r="F28" s="87" t="s">
        <v>167</v>
      </c>
      <c r="G28" s="149" t="n">
        <v>3.352</v>
      </c>
      <c r="H28" s="149"/>
    </row>
    <row r="29" customFormat="false" ht="12.75" hidden="false" customHeight="false" outlineLevel="0" collapsed="false">
      <c r="A29" s="20" t="n">
        <f aca="false">A28+1</f>
        <v>16</v>
      </c>
      <c r="B29" s="86" t="n">
        <v>36658</v>
      </c>
      <c r="C29" s="87" t="s">
        <v>167</v>
      </c>
      <c r="D29" s="149" t="n">
        <v>29.62</v>
      </c>
      <c r="E29" s="149" t="n">
        <v>29.39</v>
      </c>
      <c r="F29" s="87" t="s">
        <v>167</v>
      </c>
      <c r="G29" s="149" t="n">
        <v>3.354</v>
      </c>
      <c r="H29" s="149"/>
    </row>
    <row r="30" customFormat="false" ht="12.75" hidden="false" customHeight="false" outlineLevel="0" collapsed="false">
      <c r="A30" s="20" t="n">
        <f aca="false">A29+1</f>
        <v>17</v>
      </c>
      <c r="B30" s="86" t="n">
        <v>36661</v>
      </c>
      <c r="C30" s="87" t="s">
        <v>167</v>
      </c>
      <c r="D30" s="149" t="n">
        <v>29.92</v>
      </c>
      <c r="E30" s="149" t="n">
        <v>29.73</v>
      </c>
      <c r="F30" s="87" t="s">
        <v>167</v>
      </c>
      <c r="G30" s="149" t="n">
        <v>3.396</v>
      </c>
      <c r="H30" s="149"/>
    </row>
    <row r="31" customFormat="false" ht="12.75" hidden="false" customHeight="false" outlineLevel="0" collapsed="false">
      <c r="A31" s="20" t="n">
        <f aca="false">A30+1</f>
        <v>18</v>
      </c>
      <c r="B31" s="86" t="n">
        <v>36662</v>
      </c>
      <c r="C31" s="87" t="s">
        <v>167</v>
      </c>
      <c r="D31" s="149" t="n">
        <v>29.73</v>
      </c>
      <c r="E31" s="149" t="n">
        <v>29.65</v>
      </c>
      <c r="F31" s="87" t="s">
        <v>167</v>
      </c>
      <c r="G31" s="149" t="n">
        <v>3.448</v>
      </c>
      <c r="H31" s="149"/>
    </row>
    <row r="32" customFormat="false" ht="12.75" hidden="false" customHeight="false" outlineLevel="0" collapsed="false">
      <c r="A32" s="20" t="n">
        <f aca="false">A31+1</f>
        <v>19</v>
      </c>
      <c r="B32" s="86" t="n">
        <v>36663</v>
      </c>
      <c r="C32" s="87" t="s">
        <v>167</v>
      </c>
      <c r="D32" s="149" t="n">
        <v>29.32</v>
      </c>
      <c r="E32" s="149" t="n">
        <v>29.44</v>
      </c>
      <c r="F32" s="87" t="s">
        <v>167</v>
      </c>
      <c r="G32" s="149" t="n">
        <v>3.689</v>
      </c>
      <c r="H32" s="149"/>
    </row>
    <row r="33" customFormat="false" ht="12.75" hidden="false" customHeight="false" outlineLevel="0" collapsed="false">
      <c r="A33" s="20" t="n">
        <f aca="false">A32+1</f>
        <v>20</v>
      </c>
      <c r="B33" s="86" t="n">
        <v>36664</v>
      </c>
      <c r="C33" s="87" t="s">
        <v>167</v>
      </c>
      <c r="D33" s="89" t="n">
        <v>30.33</v>
      </c>
      <c r="E33" s="89" t="n">
        <v>30.22</v>
      </c>
      <c r="F33" s="87" t="s">
        <v>167</v>
      </c>
      <c r="G33" s="149" t="n">
        <v>3.71</v>
      </c>
      <c r="H33" s="149"/>
    </row>
    <row r="34" customFormat="false" ht="12.75" hidden="false" customHeight="false" outlineLevel="0" collapsed="false">
      <c r="A34" s="20" t="n">
        <f aca="false">A33+1</f>
        <v>21</v>
      </c>
      <c r="B34" s="86" t="n">
        <v>36665</v>
      </c>
      <c r="C34" s="87" t="s">
        <v>167</v>
      </c>
      <c r="D34" s="89" t="n">
        <v>29.89</v>
      </c>
      <c r="E34" s="89" t="n">
        <v>29.85</v>
      </c>
      <c r="F34" s="87" t="s">
        <v>167</v>
      </c>
      <c r="G34" s="149" t="n">
        <v>3.825</v>
      </c>
      <c r="H34" s="149"/>
    </row>
    <row r="35" customFormat="false" ht="12.75" hidden="false" customHeight="false" outlineLevel="0" collapsed="false">
      <c r="A35" s="20" t="n">
        <f aca="false">A34+1</f>
        <v>22</v>
      </c>
      <c r="B35" s="86" t="n">
        <v>36668</v>
      </c>
      <c r="C35" s="87" t="s">
        <v>167</v>
      </c>
      <c r="D35" s="89" t="n">
        <v>28.61</v>
      </c>
      <c r="E35" s="89" t="n">
        <v>28.73</v>
      </c>
      <c r="F35" s="87" t="s">
        <v>167</v>
      </c>
      <c r="G35" s="149" t="n">
        <v>3.747</v>
      </c>
      <c r="H35" s="149"/>
    </row>
    <row r="36" customFormat="false" ht="12.75" hidden="false" customHeight="false" outlineLevel="0" collapsed="false">
      <c r="A36" s="20" t="n">
        <f aca="false">A35+1</f>
        <v>23</v>
      </c>
      <c r="B36" s="86" t="n">
        <v>36669</v>
      </c>
      <c r="C36" s="97" t="s">
        <v>164</v>
      </c>
      <c r="D36" s="89" t="n">
        <v>28.78</v>
      </c>
      <c r="E36" s="89" t="n">
        <v>28.28</v>
      </c>
      <c r="F36" s="87" t="s">
        <v>167</v>
      </c>
      <c r="G36" s="149" t="n">
        <v>3.814</v>
      </c>
      <c r="H36" s="149"/>
    </row>
    <row r="37" customFormat="false" ht="12.75" hidden="false" customHeight="false" outlineLevel="0" collapsed="false">
      <c r="A37" s="20" t="n">
        <f aca="false">A36+1</f>
        <v>24</v>
      </c>
      <c r="B37" s="86" t="n">
        <v>36670</v>
      </c>
      <c r="C37" s="97" t="s">
        <v>164</v>
      </c>
      <c r="D37" s="89" t="n">
        <v>29.93</v>
      </c>
      <c r="E37" s="89" t="n">
        <v>29.18</v>
      </c>
      <c r="F37" s="87" t="s">
        <v>167</v>
      </c>
      <c r="G37" s="149" t="n">
        <v>4.073</v>
      </c>
      <c r="H37" s="149"/>
    </row>
    <row r="38" customFormat="false" ht="12.75" hidden="false" customHeight="false" outlineLevel="0" collapsed="false">
      <c r="A38" s="20" t="n">
        <f aca="false">A37+1</f>
        <v>25</v>
      </c>
      <c r="B38" s="86" t="n">
        <v>36671</v>
      </c>
      <c r="C38" s="97" t="s">
        <v>164</v>
      </c>
      <c r="D38" s="89" t="n">
        <v>30.51</v>
      </c>
      <c r="E38" s="89" t="n">
        <v>29.63</v>
      </c>
      <c r="F38" s="87" t="s">
        <v>167</v>
      </c>
      <c r="G38" s="149" t="n">
        <v>4.236</v>
      </c>
      <c r="H38" s="149"/>
      <c r="I38" s="159"/>
    </row>
    <row r="39" customFormat="false" ht="12.75" hidden="false" customHeight="false" outlineLevel="0" collapsed="false">
      <c r="A39" s="20" t="n">
        <f aca="false">A38+1</f>
        <v>26</v>
      </c>
      <c r="B39" s="86" t="n">
        <v>36672</v>
      </c>
      <c r="C39" s="97" t="s">
        <v>164</v>
      </c>
      <c r="D39" s="89" t="n">
        <v>30</v>
      </c>
      <c r="E39" s="89" t="n">
        <v>29.07</v>
      </c>
      <c r="F39" s="87" t="s">
        <v>167</v>
      </c>
      <c r="G39" s="149" t="n">
        <v>4.406</v>
      </c>
      <c r="H39" s="149"/>
      <c r="I39" s="159"/>
    </row>
    <row r="40" customFormat="false" ht="12.75" hidden="false" customHeight="false" outlineLevel="0" collapsed="false">
      <c r="A40" s="20" t="n">
        <f aca="false">A39+1</f>
        <v>27</v>
      </c>
      <c r="B40" s="86" t="n">
        <v>36676</v>
      </c>
      <c r="C40" s="97" t="s">
        <v>164</v>
      </c>
      <c r="D40" s="89" t="n">
        <v>30.35</v>
      </c>
      <c r="E40" s="89" t="n">
        <v>29.41</v>
      </c>
      <c r="F40" s="97" t="s">
        <v>164</v>
      </c>
      <c r="G40" s="149" t="n">
        <v>4.354</v>
      </c>
      <c r="H40" s="149"/>
      <c r="I40" s="159"/>
    </row>
    <row r="41" customFormat="false" ht="12.75" hidden="false" customHeight="false" outlineLevel="0" collapsed="false">
      <c r="A41" s="20" t="n">
        <f aca="false">A40+1</f>
        <v>28</v>
      </c>
      <c r="B41" s="86" t="n">
        <v>36677</v>
      </c>
      <c r="C41" s="97" t="s">
        <v>164</v>
      </c>
      <c r="D41" s="89" t="n">
        <v>29.01</v>
      </c>
      <c r="E41" s="89" t="n">
        <v>28.42</v>
      </c>
      <c r="F41" s="97" t="s">
        <v>164</v>
      </c>
      <c r="G41" s="149" t="n">
        <v>4.356</v>
      </c>
      <c r="H41" s="149"/>
      <c r="I41" s="159"/>
    </row>
    <row r="42" customFormat="false" ht="12.75" hidden="false" customHeight="false" outlineLevel="0" collapsed="false">
      <c r="A42" s="20"/>
      <c r="G42" s="30"/>
      <c r="H42" s="30"/>
      <c r="I42" s="159"/>
    </row>
    <row r="43" customFormat="false" ht="13.5" hidden="false" customHeight="true" outlineLevel="0" collapsed="false">
      <c r="A43" s="20"/>
      <c r="C43" s="169"/>
      <c r="D43" s="30"/>
      <c r="E43" s="30"/>
      <c r="F43" s="169"/>
      <c r="G43" s="30"/>
      <c r="H43" s="30"/>
    </row>
    <row r="44" customFormat="false" ht="12.75" hidden="false" customHeight="false" outlineLevel="0" collapsed="false">
      <c r="A44" s="20" t="s">
        <v>20</v>
      </c>
      <c r="B44" s="21"/>
      <c r="C44" s="22"/>
      <c r="D44" s="29" t="n">
        <v>36668</v>
      </c>
      <c r="E44" s="30"/>
      <c r="F44" s="22"/>
      <c r="G44" s="30"/>
      <c r="H44" s="30"/>
    </row>
    <row r="45" customFormat="false" ht="12.75" hidden="false" customHeight="false" outlineLevel="0" collapsed="false">
      <c r="A45" s="20" t="s">
        <v>21</v>
      </c>
      <c r="B45" s="21"/>
      <c r="C45" s="22"/>
      <c r="D45" s="31" t="n">
        <v>36676</v>
      </c>
      <c r="E45" s="30"/>
      <c r="F45" s="22"/>
      <c r="G45" s="30"/>
      <c r="H45" s="30"/>
    </row>
    <row r="46" customFormat="false" ht="12.75" hidden="false" customHeight="false" outlineLevel="0" collapsed="false">
      <c r="A46" s="20" t="s">
        <v>22</v>
      </c>
      <c r="B46" s="21"/>
      <c r="D46" s="31" t="n">
        <v>36676</v>
      </c>
    </row>
    <row r="47" customFormat="false" ht="12.75" hidden="false" customHeight="false" outlineLevel="0" collapsed="false">
      <c r="A47" s="32" t="s">
        <v>23</v>
      </c>
      <c r="B47" s="21"/>
      <c r="C47" s="33"/>
      <c r="D47" s="13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100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100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39" t="n">
        <f aca="false">ROUND((AVERAGE(D11:D35)),3)</f>
        <v>27.646</v>
      </c>
      <c r="E50" s="39" t="n">
        <f aca="false">ROUND((AVERAGE(E11:E35)),3)</f>
        <v>27.42</v>
      </c>
      <c r="F50" s="40" t="s">
        <v>29</v>
      </c>
      <c r="G50" s="41" t="n">
        <f aca="false">ROUND((AVERAGE(G11:G39)),5)</f>
        <v>3.48214</v>
      </c>
      <c r="H50" s="41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76" t="s">
        <v>168</v>
      </c>
      <c r="D51" s="177" t="n">
        <f aca="false">ROUND((AVERAGE(D20:D41)),3)</f>
        <v>28.806</v>
      </c>
      <c r="E51" s="177" t="n">
        <f aca="false">ROUND((AVERAGE(E20:E41)),3)</f>
        <v>28.459</v>
      </c>
      <c r="F51" s="47" t="s">
        <v>33</v>
      </c>
      <c r="G51" s="48" t="n">
        <f aca="false">ROUND((AVERAGE(G20:G41)),5)</f>
        <v>3.59641</v>
      </c>
      <c r="H51" s="48" t="e">
        <f aca="false">ROUND((AVERAGE(H20:H42)),5)</f>
        <v>#DIV/0!</v>
      </c>
      <c r="I51" s="107" t="s">
        <v>34</v>
      </c>
    </row>
    <row r="52" customFormat="false" ht="12.75" hidden="false" customHeight="false" outlineLevel="0" collapsed="false">
      <c r="A52" s="43" t="s">
        <v>35</v>
      </c>
      <c r="B52" s="108"/>
      <c r="C52" s="49"/>
      <c r="D52" s="46" t="n">
        <f aca="false">ROUND((((SUM(D20:D41))-D35+E35)/23),3)</f>
        <v>27.559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46" t="n">
        <f aca="false">D35</f>
        <v>28.61</v>
      </c>
      <c r="E53" s="46" t="s">
        <v>36</v>
      </c>
      <c r="F53" s="115" t="s">
        <v>49</v>
      </c>
      <c r="G53" s="48" t="n">
        <f aca="false">G39</f>
        <v>4.406</v>
      </c>
      <c r="H53" s="48" t="n">
        <f aca="false">H39</f>
        <v>0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46" t="n">
        <f aca="false">ROUND((SUM(D34:D35)/2),3)</f>
        <v>29.25</v>
      </c>
      <c r="E54" s="116" t="s">
        <v>36</v>
      </c>
      <c r="F54" s="56" t="s">
        <v>43</v>
      </c>
      <c r="G54" s="48" t="n">
        <f aca="false">ROUND(SUM(G38:G39)/2,5)</f>
        <v>4.321</v>
      </c>
      <c r="H54" s="48" t="n">
        <f aca="false">SUM(H38:H39)/2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46" t="n">
        <f aca="false">ROUND((SUM(D33:D35)/3),3)</f>
        <v>29.61</v>
      </c>
      <c r="E55" s="46" t="s">
        <v>36</v>
      </c>
      <c r="F55" s="51" t="s">
        <v>40</v>
      </c>
      <c r="G55" s="48" t="n">
        <f aca="false">ROUND(AVERAGE(G37:G39),5)</f>
        <v>4.23833</v>
      </c>
      <c r="H55" s="48" t="e">
        <f aca="false">ROUND(AVERAGE(H37:H39),5)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53" t="s">
        <v>36</v>
      </c>
      <c r="E56" s="53" t="s">
        <v>36</v>
      </c>
      <c r="F56" s="56" t="s">
        <v>53</v>
      </c>
      <c r="G56" s="48" t="n">
        <f aca="false">ROUND(AVERAGE(G36:G39),5)</f>
        <v>4.13225</v>
      </c>
      <c r="H56" s="48" t="e">
        <f aca="false">ROUND(AVERAGE(H36:H39),5)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46" t="n">
        <f aca="false">ROUND((SUM(D31:D35)/5),3)</f>
        <v>29.576</v>
      </c>
      <c r="E57" s="53" t="s">
        <v>36</v>
      </c>
      <c r="F57" s="51" t="s">
        <v>38</v>
      </c>
      <c r="G57" s="48" t="n">
        <f aca="false">ROUND(AVERAGE(G35:G39),5)</f>
        <v>4.0552</v>
      </c>
      <c r="H57" s="48" t="e">
        <f aca="false">ROUND(AVERAGE(H35:H39),5)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53" t="s">
        <v>36</v>
      </c>
      <c r="E58" s="46" t="s">
        <v>36</v>
      </c>
      <c r="F58" s="51" t="s">
        <v>47</v>
      </c>
      <c r="G58" s="48" t="n">
        <f aca="false">G38</f>
        <v>4.236</v>
      </c>
      <c r="H58" s="48" t="n">
        <f aca="false">H38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55" t="s">
        <v>36</v>
      </c>
      <c r="E59" s="55" t="s">
        <v>36</v>
      </c>
      <c r="F59" s="56" t="s">
        <v>115</v>
      </c>
      <c r="G59" s="41" t="n">
        <f aca="false">G37</f>
        <v>4.073</v>
      </c>
      <c r="H59" s="41" t="n">
        <f aca="false">H37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53" t="s">
        <v>36</v>
      </c>
      <c r="E60" s="53" t="s">
        <v>36</v>
      </c>
      <c r="F60" s="56"/>
      <c r="G60" s="48" t="n">
        <f aca="false">ROUND(AVERAGE(G38:G39),5)</f>
        <v>4.321</v>
      </c>
      <c r="H60" s="48" t="e">
        <f aca="false">ROUND(AVERAGE(H38:H39),5)</f>
        <v>#DIV/0!</v>
      </c>
    </row>
    <row r="61" customFormat="false" ht="12.75" hidden="false" customHeight="false" outlineLevel="0" collapsed="false">
      <c r="A61" s="26"/>
      <c r="B61" s="26"/>
      <c r="C61" s="26"/>
      <c r="D61" s="58"/>
      <c r="E61" s="58"/>
      <c r="F61" s="26"/>
      <c r="G61" s="26"/>
      <c r="H61" s="26"/>
    </row>
    <row r="62" customFormat="false" ht="12.75" hidden="false" customHeight="false" outlineLevel="0" collapsed="false">
      <c r="A62" s="26"/>
      <c r="B62" s="26"/>
      <c r="C62" s="26"/>
      <c r="D62" s="26"/>
      <c r="E62" s="26"/>
      <c r="F62" s="26"/>
      <c r="G62" s="26"/>
      <c r="H62" s="26"/>
    </row>
    <row r="63" customFormat="false" ht="18" hidden="false" customHeight="false" outlineLevel="0" collapsed="false">
      <c r="A63" s="119" t="s">
        <v>55</v>
      </c>
      <c r="C63" s="26"/>
      <c r="E63" s="119" t="s">
        <v>56</v>
      </c>
      <c r="F63" s="59"/>
      <c r="G63" s="60"/>
      <c r="H63" s="60"/>
    </row>
    <row r="64" customFormat="false" ht="12.75" hidden="false" customHeight="false" outlineLevel="0" collapsed="false">
      <c r="A64" s="121" t="n">
        <v>36669</v>
      </c>
      <c r="C64" s="60" t="n">
        <v>59</v>
      </c>
      <c r="E64" s="121" t="n">
        <v>36669</v>
      </c>
      <c r="F64" s="59"/>
      <c r="G64" s="122" t="n">
        <v>68.35</v>
      </c>
      <c r="H64" s="60"/>
    </row>
    <row r="65" customFormat="false" ht="12.75" hidden="false" customHeight="false" outlineLevel="0" collapsed="false">
      <c r="A65" s="121" t="n">
        <v>36670</v>
      </c>
      <c r="B65" s="66" t="s">
        <v>59</v>
      </c>
      <c r="C65" s="60" t="n">
        <v>54</v>
      </c>
      <c r="E65" s="121" t="n">
        <v>36670</v>
      </c>
      <c r="F65" s="66" t="s">
        <v>60</v>
      </c>
      <c r="G65" s="123" t="n">
        <v>64.75</v>
      </c>
      <c r="H65" s="60"/>
    </row>
    <row r="66" customFormat="false" ht="12.75" hidden="false" customHeight="false" outlineLevel="0" collapsed="false">
      <c r="A66" s="121" t="n">
        <v>36671</v>
      </c>
      <c r="C66" s="60" t="n">
        <v>58.75</v>
      </c>
      <c r="E66" s="121" t="n">
        <v>36671</v>
      </c>
      <c r="G66" s="123" t="n">
        <v>69</v>
      </c>
      <c r="H66" s="60"/>
    </row>
    <row r="67" customFormat="false" ht="12.75" hidden="false" customHeight="false" outlineLevel="0" collapsed="false">
      <c r="A67" s="26"/>
      <c r="C67" s="67"/>
      <c r="E67" s="26"/>
      <c r="G67" s="68"/>
      <c r="H67" s="60"/>
    </row>
    <row r="68" customFormat="false" ht="12.75" hidden="false" customHeight="false" outlineLevel="0" collapsed="false">
      <c r="A68" s="26"/>
      <c r="C68" s="63"/>
      <c r="E68" s="26"/>
      <c r="G68" s="64"/>
      <c r="H68" s="60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C66</f>
        <v>58.75</v>
      </c>
      <c r="E69" s="26" t="s">
        <v>62</v>
      </c>
      <c r="F69" s="66" t="s">
        <v>64</v>
      </c>
      <c r="G69" s="67" t="n">
        <f aca="false">G66</f>
        <v>69</v>
      </c>
      <c r="H69" s="60"/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AVERAGE(C65:C66)</f>
        <v>56.375</v>
      </c>
      <c r="E70" s="26" t="s">
        <v>65</v>
      </c>
      <c r="F70" s="66" t="s">
        <v>67</v>
      </c>
      <c r="G70" s="67" t="n">
        <f aca="false">AVERAGE(G65:G66)</f>
        <v>66.875</v>
      </c>
      <c r="H70" s="60"/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AVERAGE(C64:C66)</f>
        <v>57.25</v>
      </c>
      <c r="E71" s="26" t="s">
        <v>68</v>
      </c>
      <c r="F71" s="66" t="s">
        <v>70</v>
      </c>
      <c r="G71" s="67" t="n">
        <f aca="false">AVERAGE(G64:G66)</f>
        <v>67.3666666666667</v>
      </c>
      <c r="H71" s="60"/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36669</v>
      </c>
      <c r="B75" s="62"/>
      <c r="C75" s="63" t="n">
        <v>1.19</v>
      </c>
    </row>
    <row r="76" customFormat="false" ht="12.75" hidden="false" customHeight="false" outlineLevel="0" collapsed="false">
      <c r="A76" s="178" t="n">
        <v>36670</v>
      </c>
      <c r="C76" s="63" t="n">
        <v>1.19</v>
      </c>
    </row>
    <row r="77" customFormat="false" ht="12.75" hidden="false" customHeight="false" outlineLevel="0" collapsed="false">
      <c r="A77" s="121" t="n">
        <v>36671</v>
      </c>
      <c r="C77" s="63" t="n">
        <v>1.19</v>
      </c>
    </row>
    <row r="78" customFormat="false" ht="12.75" hidden="false" customHeight="false" outlineLevel="0" collapsed="false">
      <c r="A78" s="26"/>
      <c r="C78" s="63"/>
    </row>
    <row r="79" customFormat="false" ht="12.75" hidden="false" customHeight="false" outlineLevel="0" collapsed="false">
      <c r="A79" s="26" t="s">
        <v>62</v>
      </c>
      <c r="B79" s="125" t="s">
        <v>120</v>
      </c>
      <c r="C79" s="63" t="n">
        <f aca="false">C77</f>
        <v>1.19</v>
      </c>
    </row>
    <row r="80" customFormat="false" ht="12.75" hidden="false" customHeight="false" outlineLevel="0" collapsed="false">
      <c r="A80" s="26" t="s">
        <v>65</v>
      </c>
      <c r="B80" s="125" t="s">
        <v>121</v>
      </c>
      <c r="C80" s="63" t="n">
        <f aca="false">AVERAGE(C76:C77)</f>
        <v>1.19</v>
      </c>
    </row>
    <row r="81" customFormat="false" ht="12.75" hidden="false" customHeight="false" outlineLevel="0" collapsed="false">
      <c r="A81" s="26" t="s">
        <v>68</v>
      </c>
      <c r="B81" s="125" t="s">
        <v>160</v>
      </c>
      <c r="C81" s="63" t="n">
        <f aca="false">AVERAGE(C75:C77)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28"/>
    <col collapsed="false" customWidth="true" hidden="false" outlineLevel="0" max="3" min="3" style="0" width="14.7"/>
    <col collapsed="false" customWidth="true" hidden="false" outlineLevel="0" max="4" min="4" style="0" width="16.7"/>
    <col collapsed="false" customWidth="true" hidden="false" outlineLevel="0" max="5" min="5" style="0" width="15.56"/>
    <col collapsed="false" customWidth="true" hidden="false" outlineLevel="0" max="7" min="7" style="0" width="17.85"/>
    <col collapsed="false" customWidth="true" hidden="false" outlineLevel="0" max="8" min="8" style="0" width="15.56"/>
    <col collapsed="false" customWidth="true" hidden="false" outlineLevel="0" max="9" min="9" style="0" width="17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146"/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169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36607</v>
      </c>
      <c r="C11" s="159" t="s">
        <v>170</v>
      </c>
      <c r="D11" s="25" t="n">
        <v>27.46</v>
      </c>
      <c r="E11" s="25" t="n">
        <v>26.76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36608</v>
      </c>
      <c r="C12" s="159" t="s">
        <v>170</v>
      </c>
      <c r="D12" s="25" t="n">
        <v>27.31</v>
      </c>
      <c r="E12" s="25" t="n">
        <v>26.7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36609</v>
      </c>
      <c r="C13" s="159" t="s">
        <v>170</v>
      </c>
      <c r="D13" s="25" t="n">
        <v>28.02</v>
      </c>
      <c r="E13" s="25" t="n">
        <v>27.28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36612</v>
      </c>
      <c r="C14" s="159" t="s">
        <v>170</v>
      </c>
      <c r="D14" s="25" t="n">
        <v>27.79</v>
      </c>
      <c r="E14" s="25" t="n">
        <v>27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36613</v>
      </c>
      <c r="C15" s="159" t="s">
        <v>170</v>
      </c>
      <c r="D15" s="25" t="n">
        <v>27.09</v>
      </c>
      <c r="E15" s="25" t="n">
        <v>26.35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36614</v>
      </c>
      <c r="C16" s="159" t="s">
        <v>170</v>
      </c>
      <c r="D16" s="149" t="n">
        <v>26.45</v>
      </c>
      <c r="E16" s="149" t="n">
        <v>25.87</v>
      </c>
      <c r="F16" s="159"/>
      <c r="G16" s="149"/>
      <c r="H16" s="149"/>
      <c r="I16" s="159"/>
    </row>
    <row r="17" customFormat="false" ht="12.75" hidden="false" customHeight="false" outlineLevel="0" collapsed="false">
      <c r="A17" s="20" t="n">
        <f aca="false">A16+1</f>
        <v>7</v>
      </c>
      <c r="B17" s="86" t="n">
        <v>36615</v>
      </c>
      <c r="C17" s="159" t="s">
        <v>170</v>
      </c>
      <c r="D17" s="149" t="n">
        <v>26.7</v>
      </c>
      <c r="E17" s="149" t="n">
        <v>26.07</v>
      </c>
      <c r="F17" s="159" t="s">
        <v>170</v>
      </c>
      <c r="G17" s="149" t="n">
        <v>2.873</v>
      </c>
      <c r="H17" s="149"/>
      <c r="I17" s="159" t="s">
        <v>170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36616</v>
      </c>
      <c r="C18" s="159" t="s">
        <v>170</v>
      </c>
      <c r="D18" s="149" t="n">
        <v>26.9</v>
      </c>
      <c r="E18" s="149" t="n">
        <v>26.38</v>
      </c>
      <c r="F18" s="159" t="s">
        <v>170</v>
      </c>
      <c r="G18" s="149" t="n">
        <v>2.945</v>
      </c>
      <c r="H18" s="149"/>
      <c r="I18" s="159" t="s">
        <v>170</v>
      </c>
    </row>
    <row r="19" customFormat="false" ht="12.75" hidden="false" customHeight="false" outlineLevel="0" collapsed="false">
      <c r="A19" s="20"/>
      <c r="B19" s="86"/>
      <c r="C19" s="159"/>
      <c r="D19" s="30"/>
      <c r="E19" s="30"/>
      <c r="F19" s="159"/>
      <c r="G19" s="30"/>
      <c r="H19" s="30"/>
      <c r="I19" s="159"/>
    </row>
    <row r="20" customFormat="false" ht="12.75" hidden="false" customHeight="false" outlineLevel="0" collapsed="false">
      <c r="A20" s="20" t="n">
        <v>9</v>
      </c>
      <c r="B20" s="86" t="n">
        <v>36619</v>
      </c>
      <c r="C20" s="160" t="s">
        <v>170</v>
      </c>
      <c r="D20" s="149" t="n">
        <v>26.43</v>
      </c>
      <c r="E20" s="149" t="n">
        <v>25.94</v>
      </c>
      <c r="F20" s="160" t="s">
        <v>170</v>
      </c>
      <c r="G20" s="149" t="n">
        <v>2.889</v>
      </c>
      <c r="H20" s="149"/>
    </row>
    <row r="21" customFormat="false" ht="12.75" hidden="false" customHeight="false" outlineLevel="0" collapsed="false">
      <c r="A21" s="20" t="n">
        <f aca="false">A20+1</f>
        <v>10</v>
      </c>
      <c r="B21" s="86" t="n">
        <v>36620</v>
      </c>
      <c r="C21" s="160" t="s">
        <v>170</v>
      </c>
      <c r="D21" s="25" t="n">
        <v>25.45</v>
      </c>
      <c r="E21" s="25" t="n">
        <v>25.13</v>
      </c>
      <c r="F21" s="160" t="s">
        <v>170</v>
      </c>
      <c r="G21" s="25" t="n">
        <v>2.882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36621</v>
      </c>
      <c r="C22" s="160" t="s">
        <v>170</v>
      </c>
      <c r="D22" s="25" t="n">
        <v>25.83</v>
      </c>
      <c r="E22" s="25" t="n">
        <v>25.31</v>
      </c>
      <c r="F22" s="160" t="s">
        <v>170</v>
      </c>
      <c r="G22" s="25" t="n">
        <v>2.888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36622</v>
      </c>
      <c r="C23" s="160" t="s">
        <v>170</v>
      </c>
      <c r="D23" s="25" t="n">
        <v>25.69</v>
      </c>
      <c r="E23" s="25" t="n">
        <v>25.12</v>
      </c>
      <c r="F23" s="160" t="s">
        <v>170</v>
      </c>
      <c r="G23" s="25" t="n">
        <v>2.956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36623</v>
      </c>
      <c r="C24" s="160" t="s">
        <v>170</v>
      </c>
      <c r="D24" s="25" t="n">
        <v>25.04</v>
      </c>
      <c r="E24" s="25" t="n">
        <v>24.47</v>
      </c>
      <c r="F24" s="160" t="s">
        <v>170</v>
      </c>
      <c r="G24" s="25" t="n">
        <v>2.971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36626</v>
      </c>
      <c r="C25" s="160" t="s">
        <v>170</v>
      </c>
      <c r="D25" s="25" t="n">
        <v>23.85</v>
      </c>
      <c r="E25" s="25" t="n">
        <v>23.23</v>
      </c>
      <c r="F25" s="160" t="s">
        <v>170</v>
      </c>
      <c r="G25" s="25" t="n">
        <v>2.971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36627</v>
      </c>
      <c r="C26" s="160" t="s">
        <v>170</v>
      </c>
      <c r="D26" s="25" t="n">
        <v>24.14</v>
      </c>
      <c r="E26" s="25" t="n">
        <v>23.39</v>
      </c>
      <c r="F26" s="160" t="s">
        <v>170</v>
      </c>
      <c r="G26" s="25" t="n">
        <v>2.949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36628</v>
      </c>
      <c r="C27" s="160" t="s">
        <v>170</v>
      </c>
      <c r="D27" s="25" t="n">
        <v>25.41</v>
      </c>
      <c r="E27" s="25" t="n">
        <v>24.74</v>
      </c>
      <c r="F27" s="160" t="s">
        <v>170</v>
      </c>
      <c r="G27" s="25" t="n">
        <v>3.021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36629</v>
      </c>
      <c r="C28" s="160" t="s">
        <v>170</v>
      </c>
      <c r="D28" s="25" t="n">
        <v>25.38</v>
      </c>
      <c r="E28" s="25" t="n">
        <v>24.62</v>
      </c>
      <c r="F28" s="160" t="s">
        <v>170</v>
      </c>
      <c r="G28" s="25" t="n">
        <v>3.087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36630</v>
      </c>
      <c r="C29" s="160" t="s">
        <v>170</v>
      </c>
      <c r="D29" s="25" t="n">
        <v>25.57</v>
      </c>
      <c r="E29" s="25" t="n">
        <v>24.33</v>
      </c>
      <c r="F29" s="160" t="s">
        <v>170</v>
      </c>
      <c r="G29" s="25" t="n">
        <v>3.078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36633</v>
      </c>
      <c r="C30" s="160" t="s">
        <v>170</v>
      </c>
      <c r="D30" s="25" t="n">
        <v>25.89</v>
      </c>
      <c r="E30" s="25" t="n">
        <v>24.57</v>
      </c>
      <c r="F30" s="160" t="s">
        <v>170</v>
      </c>
      <c r="G30" s="25" t="n">
        <v>3.158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36634</v>
      </c>
      <c r="C31" s="160" t="s">
        <v>170</v>
      </c>
      <c r="D31" s="25" t="n">
        <v>26.11</v>
      </c>
      <c r="E31" s="25" t="n">
        <v>24.83</v>
      </c>
      <c r="F31" s="160" t="s">
        <v>170</v>
      </c>
      <c r="G31" s="25" t="n">
        <v>3.098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36635</v>
      </c>
      <c r="C32" s="160" t="s">
        <v>170</v>
      </c>
      <c r="D32" s="25" t="n">
        <v>27.35</v>
      </c>
      <c r="E32" s="25" t="n">
        <v>25.8</v>
      </c>
      <c r="F32" s="160" t="s">
        <v>170</v>
      </c>
      <c r="G32" s="25" t="n">
        <v>3.055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36636</v>
      </c>
      <c r="C33" s="97" t="s">
        <v>167</v>
      </c>
      <c r="D33" s="25" t="n">
        <v>25.88</v>
      </c>
      <c r="E33" s="25" t="n">
        <v>25.34</v>
      </c>
      <c r="F33" s="160" t="s">
        <v>170</v>
      </c>
      <c r="G33" s="25" t="n">
        <v>3.073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36640</v>
      </c>
      <c r="C34" s="97" t="s">
        <v>167</v>
      </c>
      <c r="D34" s="25" t="n">
        <v>26.04</v>
      </c>
      <c r="E34" s="25" t="n">
        <v>25.55</v>
      </c>
      <c r="F34" s="160" t="s">
        <v>170</v>
      </c>
      <c r="G34" s="25" t="n">
        <v>3.137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36641</v>
      </c>
      <c r="C35" s="97" t="s">
        <v>167</v>
      </c>
      <c r="D35" s="25" t="n">
        <v>25.33</v>
      </c>
      <c r="E35" s="25" t="n">
        <v>25.02</v>
      </c>
      <c r="F35" s="160" t="s">
        <v>170</v>
      </c>
      <c r="G35" s="25" t="n">
        <v>3.11</v>
      </c>
      <c r="H35" s="25"/>
    </row>
    <row r="36" customFormat="false" ht="12.75" hidden="false" customHeight="false" outlineLevel="0" collapsed="false">
      <c r="A36" s="20" t="n">
        <f aca="false">A35+1</f>
        <v>25</v>
      </c>
      <c r="B36" s="86" t="n">
        <v>36642</v>
      </c>
      <c r="C36" s="97" t="s">
        <v>167</v>
      </c>
      <c r="D36" s="25" t="n">
        <v>24.65</v>
      </c>
      <c r="E36" s="25" t="n">
        <v>24.53</v>
      </c>
      <c r="F36" s="160" t="s">
        <v>170</v>
      </c>
      <c r="G36" s="25" t="n">
        <v>3.089</v>
      </c>
      <c r="H36" s="25"/>
    </row>
    <row r="37" customFormat="false" ht="12.75" hidden="false" customHeight="false" outlineLevel="0" collapsed="false">
      <c r="A37" s="20" t="n">
        <f aca="false">A36+1</f>
        <v>26</v>
      </c>
      <c r="B37" s="86" t="n">
        <v>36643</v>
      </c>
      <c r="C37" s="97" t="s">
        <v>167</v>
      </c>
      <c r="D37" s="25" t="n">
        <v>25.42</v>
      </c>
      <c r="E37" s="25" t="n">
        <v>25.21</v>
      </c>
      <c r="F37" s="97" t="s">
        <v>167</v>
      </c>
      <c r="G37" s="25" t="n">
        <v>3.055</v>
      </c>
      <c r="H37" s="25"/>
    </row>
    <row r="38" customFormat="false" ht="12.75" hidden="false" customHeight="false" outlineLevel="0" collapsed="false">
      <c r="A38" s="20" t="n">
        <f aca="false">A37+1</f>
        <v>27</v>
      </c>
      <c r="B38" s="86" t="n">
        <v>36644</v>
      </c>
      <c r="C38" s="97" t="s">
        <v>167</v>
      </c>
      <c r="D38" s="25" t="n">
        <v>25.74</v>
      </c>
      <c r="E38" s="25" t="n">
        <v>25.48</v>
      </c>
      <c r="F38" s="97" t="s">
        <v>167</v>
      </c>
      <c r="G38" s="25" t="n">
        <v>3.141</v>
      </c>
      <c r="H38" s="25"/>
      <c r="I38" s="159"/>
    </row>
    <row r="39" customFormat="false" ht="12.75" hidden="false" customHeight="false" outlineLevel="0" collapsed="false">
      <c r="A39" s="20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36635</v>
      </c>
      <c r="E40" s="30"/>
      <c r="F40" s="22"/>
      <c r="G40" s="30"/>
      <c r="H40" s="30"/>
    </row>
    <row r="41" customFormat="false" ht="12.75" hidden="false" customHeight="false" outlineLevel="0" collapsed="false">
      <c r="A41" s="20" t="s">
        <v>21</v>
      </c>
      <c r="B41" s="21"/>
      <c r="C41" s="22"/>
      <c r="D41" s="31" t="n">
        <v>36642</v>
      </c>
      <c r="E41" s="30"/>
      <c r="F41" s="22"/>
      <c r="G41" s="30"/>
      <c r="H41" s="30"/>
    </row>
    <row r="42" customFormat="false" ht="12.75" hidden="false" customHeight="false" outlineLevel="0" collapsed="false">
      <c r="A42" s="20" t="s">
        <v>22</v>
      </c>
      <c r="B42" s="21"/>
      <c r="D42" s="31" t="n">
        <v>36642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102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ROUND((AVERAGE(D9:D32)),3)</f>
        <v>26.184</v>
      </c>
      <c r="E46" s="39" t="n">
        <f aca="false">ROUND((AVERAGE(E11:E32)),3)</f>
        <v>25.423</v>
      </c>
      <c r="F46" s="40" t="s">
        <v>29</v>
      </c>
      <c r="G46" s="41" t="n">
        <f aca="false">ROUND((AVERAGE(G12:G36)),5)</f>
        <v>3.01211</v>
      </c>
      <c r="H46" s="41" t="e">
        <f aca="false">ROUND((AVERAGE(H14:H38)),5)</f>
        <v>#DIV/0!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171</v>
      </c>
      <c r="D47" s="177" t="n">
        <f aca="false">ROUND((AVERAGE(D20:D38)),3)</f>
        <v>25.537</v>
      </c>
      <c r="E47" s="177" t="n">
        <f aca="false">ROUND((AVERAGE(E20:E38)),3)</f>
        <v>24.874</v>
      </c>
      <c r="F47" s="47" t="s">
        <v>33</v>
      </c>
      <c r="G47" s="48" t="n">
        <f aca="false">ROUND((AVERAGE(G20:G38)),5)</f>
        <v>3.032</v>
      </c>
      <c r="H47" s="48" t="e">
        <f aca="false">ROUND((AVERAGE(H20:H38)),5)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ROUND((((SUM(D20:D38))-D32+E32)/23),3)</f>
        <v>21.028</v>
      </c>
      <c r="E48" s="46" t="s">
        <v>36</v>
      </c>
      <c r="F48" s="50"/>
      <c r="G48" s="46" t="s">
        <v>36</v>
      </c>
      <c r="H48" s="114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D32</f>
        <v>27.35</v>
      </c>
      <c r="E49" s="46" t="s">
        <v>36</v>
      </c>
      <c r="F49" s="115" t="s">
        <v>49</v>
      </c>
      <c r="G49" s="48" t="n">
        <f aca="false">G36</f>
        <v>3.089</v>
      </c>
      <c r="H49" s="48" t="n">
        <f aca="false">H36</f>
        <v>0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ROUND((SUM(D31:D32)/2),3)</f>
        <v>26.73</v>
      </c>
      <c r="E50" s="116" t="s">
        <v>36</v>
      </c>
      <c r="F50" s="56" t="s">
        <v>43</v>
      </c>
      <c r="G50" s="48" t="n">
        <f aca="false">ROUND(SUM(G35:G36)/2,5)</f>
        <v>3.0995</v>
      </c>
      <c r="H50" s="48" t="n">
        <f aca="false">SUM(H35:H36)/2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ROUND((SUM(D30:D32)/3),3)</f>
        <v>26.45</v>
      </c>
      <c r="E51" s="46" t="s">
        <v>36</v>
      </c>
      <c r="F51" s="51" t="s">
        <v>40</v>
      </c>
      <c r="G51" s="48" t="n">
        <f aca="false">ROUND(AVERAGE(G34:G36),5)</f>
        <v>3.112</v>
      </c>
      <c r="H51" s="48" t="e">
        <f aca="false">ROUND(AVERAGE(H38),5)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3.10225</v>
      </c>
      <c r="H52" s="48" t="e">
        <f aca="false">ROUND(AVERAGE(H33:H36),5)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ROUND((SUM(D28:D32)/5),3)</f>
        <v>26.06</v>
      </c>
      <c r="E53" s="53" t="s">
        <v>36</v>
      </c>
      <c r="F53" s="51" t="s">
        <v>38</v>
      </c>
      <c r="G53" s="48" t="n">
        <f aca="false">ROUND(AVERAGE(G32:G36),5)</f>
        <v>3.0928</v>
      </c>
      <c r="H53" s="48" t="e">
        <f aca="false">ROUND(AVERAGE(H32:H36),5)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3.11</v>
      </c>
      <c r="H54" s="48" t="n">
        <f aca="false">H35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3.137</v>
      </c>
      <c r="H55" s="41" t="n">
        <f aca="false">H34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3.1235</v>
      </c>
      <c r="H56" s="48" t="e">
        <f aca="false">ROUND(AVERAGE(H34:H35),5)</f>
        <v>#DIV/0!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8" hidden="false" customHeight="false" outlineLevel="0" collapsed="false">
      <c r="A59" s="119" t="s">
        <v>55</v>
      </c>
      <c r="C59" s="26"/>
      <c r="E59" s="119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36636</v>
      </c>
      <c r="C60" s="60" t="n">
        <v>29.5</v>
      </c>
      <c r="E60" s="121" t="n">
        <v>36636</v>
      </c>
      <c r="F60" s="59"/>
      <c r="G60" s="122" t="n">
        <v>34.55</v>
      </c>
      <c r="H60" s="60"/>
    </row>
    <row r="61" customFormat="false" ht="12.75" hidden="false" customHeight="false" outlineLevel="0" collapsed="false">
      <c r="A61" s="121" t="n">
        <v>36640</v>
      </c>
      <c r="B61" s="66" t="s">
        <v>59</v>
      </c>
      <c r="C61" s="60" t="n">
        <v>29.5</v>
      </c>
      <c r="E61" s="121" t="n">
        <v>36640</v>
      </c>
      <c r="F61" s="66" t="s">
        <v>60</v>
      </c>
      <c r="G61" s="123" t="n">
        <v>34.65</v>
      </c>
      <c r="H61" s="60"/>
    </row>
    <row r="62" customFormat="false" ht="12.75" hidden="false" customHeight="false" outlineLevel="0" collapsed="false">
      <c r="A62" s="121" t="n">
        <v>36641</v>
      </c>
      <c r="C62" s="60" t="n">
        <v>30.5</v>
      </c>
      <c r="E62" s="121" t="n">
        <v>36641</v>
      </c>
      <c r="G62" s="123" t="n">
        <v>35.65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30.5</v>
      </c>
      <c r="E65" s="26" t="s">
        <v>62</v>
      </c>
      <c r="F65" s="66" t="s">
        <v>64</v>
      </c>
      <c r="G65" s="67" t="n">
        <f aca="false">G62</f>
        <v>35.65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30</v>
      </c>
      <c r="E66" s="26" t="s">
        <v>65</v>
      </c>
      <c r="F66" s="66" t="s">
        <v>67</v>
      </c>
      <c r="G66" s="67" t="n">
        <f aca="false">AVERAGE(G61:G62)</f>
        <v>35.15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29.8333333333333</v>
      </c>
      <c r="E67" s="26" t="s">
        <v>68</v>
      </c>
      <c r="F67" s="66" t="s">
        <v>70</v>
      </c>
      <c r="G67" s="67" t="n">
        <f aca="false">AVERAGE(G60:G62)</f>
        <v>34.95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36640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36641</v>
      </c>
      <c r="C72" s="63" t="n">
        <v>1.19</v>
      </c>
    </row>
    <row r="73" customFormat="false" ht="12.75" hidden="false" customHeight="false" outlineLevel="0" collapsed="false">
      <c r="A73" s="121" t="n">
        <v>36642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2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K41" activeCellId="0" sqref="K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83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37125</v>
      </c>
      <c r="C11" s="87" t="s">
        <v>85</v>
      </c>
      <c r="D11" s="88" t="n">
        <v>26.37</v>
      </c>
      <c r="E11" s="89" t="n">
        <v>26.35</v>
      </c>
    </row>
    <row r="12" customFormat="false" ht="12.75" hidden="false" customHeight="false" outlineLevel="0" collapsed="false">
      <c r="A12" s="85" t="s">
        <v>86</v>
      </c>
      <c r="B12" s="86" t="n">
        <v>37126</v>
      </c>
      <c r="C12" s="87" t="s">
        <v>85</v>
      </c>
      <c r="D12" s="88" t="n">
        <v>26.63</v>
      </c>
      <c r="E12" s="89" t="n">
        <v>26.6</v>
      </c>
    </row>
    <row r="13" customFormat="false" ht="12.75" hidden="false" customHeight="false" outlineLevel="0" collapsed="false">
      <c r="A13" s="85" t="s">
        <v>87</v>
      </c>
      <c r="B13" s="86" t="n">
        <v>37127</v>
      </c>
      <c r="C13" s="87" t="s">
        <v>85</v>
      </c>
      <c r="D13" s="88" t="n">
        <v>26.9</v>
      </c>
      <c r="E13" s="89" t="n">
        <v>26.91</v>
      </c>
    </row>
    <row r="14" customFormat="false" ht="12.75" hidden="false" customHeight="false" outlineLevel="0" collapsed="false">
      <c r="A14" s="85" t="s">
        <v>88</v>
      </c>
      <c r="B14" s="86" t="n">
        <v>37130</v>
      </c>
      <c r="C14" s="87" t="s">
        <v>85</v>
      </c>
      <c r="D14" s="88" t="n">
        <v>26.67</v>
      </c>
      <c r="E14" s="89" t="n">
        <v>26.78</v>
      </c>
    </row>
    <row r="15" customFormat="false" ht="12.75" hidden="false" customHeight="false" outlineLevel="0" collapsed="false">
      <c r="A15" s="85" t="s">
        <v>89</v>
      </c>
      <c r="B15" s="86" t="n">
        <v>37131</v>
      </c>
      <c r="C15" s="87" t="s">
        <v>85</v>
      </c>
      <c r="D15" s="88" t="n">
        <v>27.17</v>
      </c>
      <c r="E15" s="89" t="n">
        <v>27.21</v>
      </c>
    </row>
    <row r="16" customFormat="false" ht="12.75" hidden="false" customHeight="false" outlineLevel="0" collapsed="false">
      <c r="A16" s="85" t="s">
        <v>90</v>
      </c>
      <c r="B16" s="86" t="n">
        <v>37132</v>
      </c>
      <c r="C16" s="87" t="s">
        <v>85</v>
      </c>
      <c r="D16" s="88" t="n">
        <v>27.05</v>
      </c>
      <c r="E16" s="89" t="n">
        <v>27.14</v>
      </c>
    </row>
    <row r="17" customFormat="false" ht="12.75" hidden="false" customHeight="false" outlineLevel="0" collapsed="false">
      <c r="A17" s="85" t="s">
        <v>91</v>
      </c>
      <c r="B17" s="86" t="n">
        <v>37133</v>
      </c>
      <c r="C17" s="87" t="s">
        <v>85</v>
      </c>
      <c r="D17" s="88" t="n">
        <v>26.55</v>
      </c>
      <c r="E17" s="89" t="n">
        <v>26.73</v>
      </c>
      <c r="F17" s="87" t="s">
        <v>85</v>
      </c>
      <c r="G17" s="90" t="n">
        <v>2.395</v>
      </c>
    </row>
    <row r="18" customFormat="false" ht="12.75" hidden="false" customHeight="false" outlineLevel="0" collapsed="false">
      <c r="A18" s="85" t="s">
        <v>92</v>
      </c>
      <c r="B18" s="86" t="n">
        <v>37134</v>
      </c>
      <c r="C18" s="87" t="s">
        <v>85</v>
      </c>
      <c r="D18" s="88" t="n">
        <v>27.2</v>
      </c>
      <c r="E18" s="89" t="n">
        <v>27.35</v>
      </c>
      <c r="F18" s="87" t="s">
        <v>85</v>
      </c>
      <c r="G18" s="90" t="n">
        <v>2.38</v>
      </c>
    </row>
    <row r="19" customFormat="false" ht="12.75" hidden="false" customHeight="false" outlineLevel="0" collapsed="false">
      <c r="B19" s="86"/>
    </row>
    <row r="20" customFormat="false" ht="12.75" hidden="false" customHeight="false" outlineLevel="0" collapsed="false">
      <c r="A20" s="85" t="s">
        <v>93</v>
      </c>
      <c r="B20" s="91" t="n">
        <v>37138</v>
      </c>
      <c r="C20" s="87" t="s">
        <v>85</v>
      </c>
      <c r="D20" s="88" t="n">
        <v>26.93</v>
      </c>
      <c r="E20" s="89" t="n">
        <v>27.07</v>
      </c>
      <c r="F20" s="87" t="s">
        <v>85</v>
      </c>
      <c r="G20" s="90" t="n">
        <v>2.359</v>
      </c>
    </row>
    <row r="21" customFormat="false" ht="12.75" hidden="false" customHeight="false" outlineLevel="0" collapsed="false">
      <c r="A21" s="85" t="s">
        <v>94</v>
      </c>
      <c r="B21" s="86" t="n">
        <v>37139</v>
      </c>
      <c r="C21" s="87" t="s">
        <v>85</v>
      </c>
      <c r="D21" s="88" t="n">
        <v>26.95</v>
      </c>
      <c r="E21" s="89" t="n">
        <v>27.13</v>
      </c>
      <c r="F21" s="87" t="s">
        <v>85</v>
      </c>
      <c r="G21" s="90" t="n">
        <v>2.42</v>
      </c>
    </row>
    <row r="22" customFormat="false" ht="12.75" hidden="false" customHeight="false" outlineLevel="0" collapsed="false">
      <c r="A22" s="85" t="s">
        <v>95</v>
      </c>
      <c r="B22" s="86" t="n">
        <v>37140</v>
      </c>
      <c r="C22" s="87" t="s">
        <v>85</v>
      </c>
      <c r="D22" s="88" t="n">
        <v>27.58</v>
      </c>
      <c r="E22" s="89" t="n">
        <v>27.67</v>
      </c>
      <c r="F22" s="87" t="s">
        <v>85</v>
      </c>
      <c r="G22" s="90" t="n">
        <v>2.44</v>
      </c>
    </row>
    <row r="23" customFormat="false" ht="12.75" hidden="false" customHeight="false" outlineLevel="0" collapsed="false">
      <c r="A23" s="85" t="s">
        <v>96</v>
      </c>
      <c r="B23" s="86" t="n">
        <v>37141</v>
      </c>
      <c r="C23" s="87" t="s">
        <v>85</v>
      </c>
      <c r="D23" s="88" t="n">
        <v>28.03</v>
      </c>
      <c r="E23" s="89" t="n">
        <v>28.19</v>
      </c>
      <c r="F23" s="87" t="s">
        <v>85</v>
      </c>
      <c r="G23" s="90" t="n">
        <v>2.5</v>
      </c>
    </row>
    <row r="24" customFormat="false" ht="12.75" hidden="false" customHeight="false" outlineLevel="0" collapsed="false">
      <c r="A24" s="85" t="s">
        <v>97</v>
      </c>
      <c r="B24" s="86" t="n">
        <v>37144</v>
      </c>
      <c r="C24" s="87" t="s">
        <v>85</v>
      </c>
      <c r="D24" s="88" t="n">
        <v>27.63</v>
      </c>
      <c r="E24" s="89" t="n">
        <v>27.85</v>
      </c>
      <c r="F24" s="87" t="s">
        <v>85</v>
      </c>
      <c r="G24" s="90" t="n">
        <v>2.392</v>
      </c>
    </row>
    <row r="25" customFormat="false" ht="12.75" hidden="false" customHeight="false" outlineLevel="0" collapsed="false">
      <c r="A25" s="85" t="s">
        <v>98</v>
      </c>
      <c r="B25" s="86" t="n">
        <v>37145</v>
      </c>
      <c r="C25" s="87" t="s">
        <v>85</v>
      </c>
      <c r="D25" s="88" t="n">
        <v>29.53</v>
      </c>
      <c r="E25" s="89" t="n">
        <v>27.85</v>
      </c>
      <c r="F25" s="87" t="s">
        <v>85</v>
      </c>
      <c r="G25" s="90" t="n">
        <v>2.392</v>
      </c>
    </row>
    <row r="26" customFormat="false" ht="12.75" hidden="false" customHeight="false" outlineLevel="0" collapsed="false">
      <c r="A26" s="85" t="s">
        <v>99</v>
      </c>
      <c r="B26" s="86" t="n">
        <v>37146</v>
      </c>
      <c r="C26" s="87" t="s">
        <v>85</v>
      </c>
      <c r="D26" s="88" t="n">
        <v>29.53</v>
      </c>
      <c r="E26" s="89" t="n">
        <v>27.85</v>
      </c>
      <c r="F26" s="87" t="s">
        <v>85</v>
      </c>
      <c r="G26" s="90" t="n">
        <v>2.55</v>
      </c>
    </row>
    <row r="27" customFormat="false" ht="12.75" hidden="false" customHeight="false" outlineLevel="0" collapsed="false">
      <c r="A27" s="85" t="s">
        <v>100</v>
      </c>
      <c r="B27" s="86" t="n">
        <v>37147</v>
      </c>
      <c r="C27" s="87" t="s">
        <v>85</v>
      </c>
      <c r="D27" s="92" t="n">
        <v>29.53</v>
      </c>
      <c r="E27" s="89" t="n">
        <v>27.85</v>
      </c>
      <c r="F27" s="87" t="s">
        <v>85</v>
      </c>
      <c r="G27" s="90" t="n">
        <v>2.55</v>
      </c>
    </row>
    <row r="28" customFormat="false" ht="12.75" hidden="false" customHeight="false" outlineLevel="0" collapsed="false">
      <c r="A28" s="85" t="s">
        <v>101</v>
      </c>
      <c r="B28" s="86" t="n">
        <v>37148</v>
      </c>
      <c r="C28" s="87" t="s">
        <v>85</v>
      </c>
      <c r="D28" s="88" t="n">
        <v>29.53</v>
      </c>
      <c r="E28" s="93" t="n">
        <v>29.88</v>
      </c>
      <c r="F28" s="87" t="s">
        <v>85</v>
      </c>
      <c r="G28" s="90" t="n">
        <v>2.6</v>
      </c>
    </row>
    <row r="29" customFormat="false" ht="12.75" hidden="false" customHeight="false" outlineLevel="0" collapsed="false">
      <c r="A29" s="85" t="s">
        <v>102</v>
      </c>
      <c r="B29" s="86" t="n">
        <v>37151</v>
      </c>
      <c r="C29" s="87" t="s">
        <v>85</v>
      </c>
      <c r="D29" s="94" t="n">
        <v>28.81</v>
      </c>
      <c r="E29" s="95" t="n">
        <v>29.17</v>
      </c>
      <c r="F29" s="87" t="s">
        <v>85</v>
      </c>
      <c r="G29" s="90" t="n">
        <v>2.369</v>
      </c>
    </row>
    <row r="30" customFormat="false" ht="12.75" hidden="false" customHeight="false" outlineLevel="0" collapsed="false">
      <c r="A30" s="85" t="s">
        <v>103</v>
      </c>
      <c r="B30" s="86" t="n">
        <v>37152</v>
      </c>
      <c r="C30" s="87" t="s">
        <v>85</v>
      </c>
      <c r="D30" s="96" t="n">
        <v>27.7</v>
      </c>
      <c r="E30" s="89" t="n">
        <v>28.09</v>
      </c>
      <c r="F30" s="87" t="s">
        <v>85</v>
      </c>
      <c r="G30" s="90" t="n">
        <v>2.225</v>
      </c>
    </row>
    <row r="31" customFormat="false" ht="12.75" hidden="false" customHeight="false" outlineLevel="0" collapsed="false">
      <c r="A31" s="85" t="s">
        <v>104</v>
      </c>
      <c r="B31" s="86" t="n">
        <v>37153</v>
      </c>
      <c r="C31" s="87" t="s">
        <v>85</v>
      </c>
      <c r="D31" s="88" t="n">
        <v>26.72</v>
      </c>
      <c r="E31" s="89" t="n">
        <v>27.11</v>
      </c>
      <c r="F31" s="87" t="s">
        <v>85</v>
      </c>
      <c r="G31" s="90" t="n">
        <v>2.102</v>
      </c>
    </row>
    <row r="32" customFormat="false" ht="12.75" hidden="false" customHeight="false" outlineLevel="0" collapsed="false">
      <c r="A32" s="85" t="s">
        <v>105</v>
      </c>
      <c r="B32" s="86" t="n">
        <v>37154</v>
      </c>
      <c r="C32" s="87" t="s">
        <v>85</v>
      </c>
      <c r="D32" s="88" t="n">
        <v>26.59</v>
      </c>
      <c r="E32" s="89" t="n">
        <v>26.73</v>
      </c>
      <c r="F32" s="87" t="s">
        <v>85</v>
      </c>
      <c r="G32" s="90" t="n">
        <v>2.137</v>
      </c>
    </row>
    <row r="33" customFormat="false" ht="12.75" hidden="false" customHeight="false" outlineLevel="0" collapsed="false">
      <c r="A33" s="85" t="s">
        <v>106</v>
      </c>
      <c r="B33" s="86" t="n">
        <v>37155</v>
      </c>
      <c r="C33" s="97" t="s">
        <v>107</v>
      </c>
      <c r="D33" s="88" t="n">
        <v>25.97</v>
      </c>
      <c r="E33" s="89" t="n">
        <v>26.26</v>
      </c>
      <c r="F33" s="87" t="s">
        <v>85</v>
      </c>
      <c r="G33" s="90" t="n">
        <v>2.103</v>
      </c>
    </row>
    <row r="34" customFormat="false" ht="12.75" hidden="false" customHeight="false" outlineLevel="0" collapsed="false">
      <c r="A34" s="85" t="s">
        <v>108</v>
      </c>
      <c r="B34" s="86" t="n">
        <v>37158</v>
      </c>
      <c r="C34" s="97" t="s">
        <v>107</v>
      </c>
      <c r="D34" s="88" t="n">
        <v>22.01</v>
      </c>
      <c r="E34" s="89" t="n">
        <v>22.44</v>
      </c>
      <c r="F34" s="87" t="s">
        <v>85</v>
      </c>
      <c r="G34" s="90" t="n">
        <v>1.91</v>
      </c>
    </row>
    <row r="35" customFormat="false" ht="12.75" hidden="false" customHeight="false" outlineLevel="0" collapsed="false">
      <c r="A35" s="85" t="s">
        <v>109</v>
      </c>
      <c r="B35" s="86" t="n">
        <v>37159</v>
      </c>
      <c r="C35" s="97" t="s">
        <v>107</v>
      </c>
      <c r="D35" s="88" t="n">
        <v>21.81</v>
      </c>
      <c r="E35" s="89" t="n">
        <v>22.21</v>
      </c>
      <c r="F35" s="87" t="s">
        <v>85</v>
      </c>
      <c r="G35" s="90" t="n">
        <v>1.925</v>
      </c>
    </row>
    <row r="36" customFormat="false" ht="12.75" hidden="false" customHeight="false" outlineLevel="0" collapsed="false">
      <c r="A36" s="85" t="s">
        <v>110</v>
      </c>
      <c r="B36" s="86" t="n">
        <v>37160</v>
      </c>
      <c r="C36" s="97" t="s">
        <v>107</v>
      </c>
      <c r="D36" s="88" t="n">
        <v>22.38</v>
      </c>
      <c r="E36" s="89" t="n">
        <v>22.73</v>
      </c>
      <c r="F36" s="87" t="s">
        <v>85</v>
      </c>
      <c r="G36" s="90" t="n">
        <v>1.83</v>
      </c>
    </row>
    <row r="37" customFormat="false" ht="12.75" hidden="false" customHeight="false" outlineLevel="0" collapsed="false">
      <c r="A37" s="85" t="s">
        <v>111</v>
      </c>
      <c r="B37" s="86" t="n">
        <v>37161</v>
      </c>
      <c r="C37" s="97" t="s">
        <v>107</v>
      </c>
      <c r="D37" s="88" t="n">
        <v>22.74</v>
      </c>
      <c r="E37" s="89" t="n">
        <v>23.05</v>
      </c>
      <c r="F37" s="97" t="s">
        <v>107</v>
      </c>
      <c r="G37" s="90" t="n">
        <v>2.253</v>
      </c>
    </row>
    <row r="38" customFormat="false" ht="12.75" hidden="false" customHeight="false" outlineLevel="0" collapsed="false">
      <c r="A38" s="85" t="s">
        <v>112</v>
      </c>
      <c r="B38" s="86" t="n">
        <v>37162</v>
      </c>
      <c r="C38" s="97" t="s">
        <v>107</v>
      </c>
      <c r="D38" s="88" t="n">
        <v>23.43</v>
      </c>
      <c r="E38" s="89" t="n">
        <v>23.68</v>
      </c>
      <c r="F38" s="97" t="s">
        <v>107</v>
      </c>
      <c r="G38" s="90" t="n">
        <v>2.244</v>
      </c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37154</v>
      </c>
    </row>
    <row r="41" customFormat="false" ht="12.75" hidden="false" customHeight="false" outlineLevel="0" collapsed="false">
      <c r="A41" s="20" t="s">
        <v>21</v>
      </c>
      <c r="B41" s="21"/>
      <c r="C41" s="22"/>
      <c r="D41" s="29" t="n">
        <v>37160</v>
      </c>
    </row>
    <row r="42" customFormat="false" ht="12.75" hidden="false" customHeight="false" outlineLevel="0" collapsed="false">
      <c r="A42" s="20" t="s">
        <v>22</v>
      </c>
      <c r="B42" s="21"/>
      <c r="D42" s="29" t="n">
        <v>37160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ROUND((AVERAGE(D11:D32)),3)</f>
        <v>27.6</v>
      </c>
      <c r="E47" s="105" t="n">
        <f aca="false">ROUND((AVERAGE(E11:E32)),3)</f>
        <v>27.5</v>
      </c>
      <c r="F47" s="40" t="s">
        <v>29</v>
      </c>
      <c r="G47" s="106" t="n">
        <f aca="false">ROUND((AVERAGE(G17:G36)),5)</f>
        <v>2.29363</v>
      </c>
      <c r="H47" s="106" t="e">
        <f aca="false">ROUND((AVERAGE(H13:H36)),5)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113</v>
      </c>
      <c r="D48" s="110" t="n">
        <f aca="false">ROUND((AVERAGE(D20:D38)),3)</f>
        <v>26.495</v>
      </c>
      <c r="E48" s="111" t="n">
        <f aca="false">ROUND((AVERAGE(E20:E38)),3)</f>
        <v>26.464</v>
      </c>
      <c r="F48" s="47" t="s">
        <v>33</v>
      </c>
      <c r="G48" s="112" t="n">
        <f aca="false">ROUND((AVERAGE(G20:G38)),5)</f>
        <v>2.279</v>
      </c>
      <c r="H48" s="112" t="e">
        <f aca="false">ROUND((AVERAGE(H16:H38)),5)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ROUND((((SUM(D20:D38))-D32+E32)/19),3)</f>
        <v>26.502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D32</f>
        <v>26.59</v>
      </c>
      <c r="E50" s="46" t="s">
        <v>36</v>
      </c>
      <c r="F50" s="115" t="s">
        <v>49</v>
      </c>
      <c r="G50" s="112" t="n">
        <f aca="false">G36</f>
        <v>1.83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ROUND((SUM(D31:D32)/2),3)</f>
        <v>26.655</v>
      </c>
      <c r="E51" s="116" t="s">
        <v>36</v>
      </c>
      <c r="F51" s="56" t="s">
        <v>43</v>
      </c>
      <c r="G51" s="112" t="n">
        <f aca="false">ROUND(SUM(G35:G36)/2,5)</f>
        <v>1.8775</v>
      </c>
      <c r="H51" s="112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ROUND((SUM(D30:D32)/3),3)</f>
        <v>27.003</v>
      </c>
      <c r="E52" s="46" t="s">
        <v>36</v>
      </c>
      <c r="F52" s="51" t="s">
        <v>40</v>
      </c>
      <c r="G52" s="112" t="n">
        <f aca="false">ROUND(AVERAGE(G34:G36),5)</f>
        <v>1.88833</v>
      </c>
      <c r="H52" s="112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1.942</v>
      </c>
      <c r="H53" s="112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ROUND((SUM(D28:D32)/5),3)</f>
        <v>27.87</v>
      </c>
      <c r="E54" s="53" t="s">
        <v>36</v>
      </c>
      <c r="F54" s="51" t="s">
        <v>38</v>
      </c>
      <c r="G54" s="112" t="n">
        <f aca="false">ROUND(AVERAGE(G32:G36),5)</f>
        <v>1.981</v>
      </c>
      <c r="H54" s="112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1.925</v>
      </c>
      <c r="H55" s="112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1.91</v>
      </c>
      <c r="H56" s="106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1.9175</v>
      </c>
      <c r="H57" s="112" t="e">
        <f aca="false">ROUND(AVERAGE(H36:H37),5)</f>
        <v>#DIV/0!</v>
      </c>
    </row>
    <row r="59" customFormat="false" ht="18" hidden="false" customHeight="false" outlineLevel="0" collapsed="false">
      <c r="A59" s="119" t="s">
        <v>55</v>
      </c>
      <c r="C59" s="26"/>
      <c r="D59" s="120"/>
      <c r="E59" s="119" t="s">
        <v>56</v>
      </c>
      <c r="F59" s="59"/>
      <c r="G59" s="60"/>
    </row>
    <row r="60" customFormat="false" ht="12.75" hidden="false" customHeight="false" outlineLevel="0" collapsed="false">
      <c r="A60" s="121" t="n">
        <v>37153</v>
      </c>
      <c r="C60" s="60" t="n">
        <v>33</v>
      </c>
      <c r="D60" s="120"/>
      <c r="E60" s="121" t="n">
        <v>37153</v>
      </c>
      <c r="F60" s="59"/>
      <c r="G60" s="122" t="n">
        <v>31.5</v>
      </c>
    </row>
    <row r="61" customFormat="false" ht="12.75" hidden="false" customHeight="false" outlineLevel="0" collapsed="false">
      <c r="A61" s="121" t="n">
        <v>37154</v>
      </c>
      <c r="C61" s="60" t="n">
        <v>33</v>
      </c>
      <c r="D61" s="120"/>
      <c r="E61" s="121" t="n">
        <v>37154</v>
      </c>
      <c r="F61" s="59"/>
      <c r="G61" s="122" t="n">
        <v>31.5</v>
      </c>
    </row>
    <row r="62" customFormat="false" ht="12.75" hidden="false" customHeight="false" outlineLevel="0" collapsed="false">
      <c r="A62" s="121" t="n">
        <v>37155</v>
      </c>
      <c r="C62" s="60" t="n">
        <v>33</v>
      </c>
      <c r="D62" s="120"/>
      <c r="E62" s="121" t="n">
        <v>37155</v>
      </c>
      <c r="F62" s="59"/>
      <c r="G62" s="122" t="n">
        <v>31.5</v>
      </c>
    </row>
    <row r="63" customFormat="false" ht="12.75" hidden="false" customHeight="false" outlineLevel="0" collapsed="false">
      <c r="A63" s="121" t="n">
        <v>37158</v>
      </c>
      <c r="B63" s="66" t="s">
        <v>59</v>
      </c>
      <c r="C63" s="60" t="n">
        <v>33</v>
      </c>
      <c r="D63" s="120"/>
      <c r="E63" s="121" t="n">
        <v>37158</v>
      </c>
      <c r="F63" s="66" t="s">
        <v>60</v>
      </c>
      <c r="G63" s="123" t="n">
        <v>31.5</v>
      </c>
    </row>
    <row r="64" customFormat="false" ht="12.75" hidden="false" customHeight="false" outlineLevel="0" collapsed="false">
      <c r="A64" s="121" t="n">
        <v>37159</v>
      </c>
      <c r="C64" s="60" t="n">
        <v>31.5</v>
      </c>
      <c r="E64" s="121" t="n">
        <v>37159</v>
      </c>
      <c r="G64" s="123" t="n">
        <v>34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31.5</v>
      </c>
      <c r="E67" s="26" t="s">
        <v>62</v>
      </c>
      <c r="F67" s="66" t="s">
        <v>64</v>
      </c>
      <c r="G67" s="67" t="n">
        <v>34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32.25</v>
      </c>
      <c r="E68" s="26" t="s">
        <v>65</v>
      </c>
      <c r="F68" s="66" t="s">
        <v>67</v>
      </c>
      <c r="G68" s="67" t="n">
        <v>32.75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v>32.5</v>
      </c>
      <c r="E69" s="26" t="s">
        <v>68</v>
      </c>
      <c r="F69" s="66" t="s">
        <v>70</v>
      </c>
      <c r="G69" s="67" t="n">
        <v>32.333</v>
      </c>
    </row>
    <row r="70" customFormat="false" ht="12.75" hidden="false" customHeight="false" outlineLevel="0" collapsed="false">
      <c r="A70" s="26" t="s">
        <v>52</v>
      </c>
      <c r="B70" s="66" t="s">
        <v>116</v>
      </c>
      <c r="C70" s="67" t="n">
        <v>32.625</v>
      </c>
      <c r="E70" s="26" t="s">
        <v>52</v>
      </c>
      <c r="F70" s="66" t="s">
        <v>117</v>
      </c>
      <c r="G70" s="67" t="n">
        <v>32.125</v>
      </c>
    </row>
    <row r="71" customFormat="false" ht="12.75" hidden="false" customHeight="false" outlineLevel="0" collapsed="false">
      <c r="A71" s="26" t="s">
        <v>114</v>
      </c>
      <c r="B71" s="66" t="s">
        <v>118</v>
      </c>
      <c r="C71" s="67" t="n">
        <v>32.7</v>
      </c>
      <c r="E71" s="26" t="s">
        <v>114</v>
      </c>
      <c r="F71" s="66" t="s">
        <v>119</v>
      </c>
      <c r="G71" s="67" t="n">
        <v>32</v>
      </c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37153</v>
      </c>
      <c r="B75" s="62"/>
      <c r="C75" s="63" t="n">
        <v>1.19</v>
      </c>
    </row>
    <row r="76" customFormat="false" ht="12.75" hidden="false" customHeight="false" outlineLevel="0" collapsed="false">
      <c r="A76" s="121" t="n">
        <v>37154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37155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37158</v>
      </c>
      <c r="C78" s="63" t="n">
        <v>1.19</v>
      </c>
    </row>
    <row r="79" customFormat="false" ht="12.75" hidden="false" customHeight="false" outlineLevel="0" collapsed="false">
      <c r="A79" s="121" t="n">
        <v>37159</v>
      </c>
      <c r="C79" s="63" t="n">
        <v>1.19</v>
      </c>
    </row>
    <row r="80" customFormat="false" ht="12.75" hidden="false" customHeight="false" outlineLevel="0" collapsed="false">
      <c r="A80" s="26"/>
      <c r="C80" s="63"/>
    </row>
    <row r="81" customFormat="false" ht="12.75" hidden="false" customHeight="false" outlineLevel="0" collapsed="false">
      <c r="A81" s="26" t="s">
        <v>62</v>
      </c>
      <c r="B81" s="125" t="s">
        <v>120</v>
      </c>
      <c r="C81" s="63" t="n">
        <f aca="false">C79</f>
        <v>1.19</v>
      </c>
    </row>
    <row r="82" customFormat="false" ht="12.75" hidden="false" customHeight="false" outlineLevel="0" collapsed="false">
      <c r="A82" s="26" t="s">
        <v>65</v>
      </c>
      <c r="B82" s="125" t="s">
        <v>121</v>
      </c>
      <c r="C82" s="63" t="n">
        <f aca="false">AVERAGE(C78:C79)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28"/>
    <col collapsed="false" customWidth="true" hidden="false" outlineLevel="0" max="3" min="3" style="0" width="14.7"/>
    <col collapsed="false" customWidth="true" hidden="false" outlineLevel="0" max="4" min="4" style="0" width="16.7"/>
    <col collapsed="false" customWidth="true" hidden="false" outlineLevel="0" max="5" min="5" style="0" width="15.56"/>
    <col collapsed="false" customWidth="true" hidden="false" outlineLevel="0" max="6" min="6" style="0" width="17.85"/>
    <col collapsed="false" customWidth="true" hidden="false" outlineLevel="0" max="7" min="7" style="0" width="15.7"/>
    <col collapsed="false" customWidth="true" hidden="false" outlineLevel="0" max="8" min="8" style="0" width="17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172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36579</v>
      </c>
      <c r="C11" s="159" t="s">
        <v>173</v>
      </c>
      <c r="D11" s="25" t="n">
        <v>29.39</v>
      </c>
      <c r="E11" s="25" t="n">
        <v>28.02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36580</v>
      </c>
      <c r="C12" s="159" t="s">
        <v>173</v>
      </c>
      <c r="D12" s="25" t="n">
        <v>29.97</v>
      </c>
      <c r="E12" s="25" t="n">
        <v>28.26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36581</v>
      </c>
      <c r="C13" s="159" t="s">
        <v>173</v>
      </c>
      <c r="D13" s="25" t="n">
        <v>30.35</v>
      </c>
      <c r="E13" s="25" t="n">
        <v>28.61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36584</v>
      </c>
      <c r="C14" s="159" t="s">
        <v>173</v>
      </c>
      <c r="D14" s="25" t="n">
        <v>30.13</v>
      </c>
      <c r="E14" s="25" t="n">
        <v>28.45</v>
      </c>
      <c r="F14" s="159" t="s">
        <v>173</v>
      </c>
      <c r="G14" s="25" t="n">
        <v>2.686</v>
      </c>
      <c r="H14" s="25"/>
      <c r="I14" s="159" t="s">
        <v>173</v>
      </c>
    </row>
    <row r="15" customFormat="false" ht="12.75" hidden="false" customHeight="false" outlineLevel="0" collapsed="false">
      <c r="A15" s="20" t="n">
        <f aca="false">A14+1</f>
        <v>5</v>
      </c>
      <c r="B15" s="86" t="n">
        <v>36585</v>
      </c>
      <c r="C15" s="159" t="s">
        <v>173</v>
      </c>
      <c r="D15" s="25" t="n">
        <v>30.43</v>
      </c>
      <c r="E15" s="25" t="n">
        <v>28.85</v>
      </c>
      <c r="F15" s="159" t="s">
        <v>173</v>
      </c>
      <c r="G15" s="25" t="n">
        <v>2.761</v>
      </c>
      <c r="H15" s="25"/>
      <c r="I15" s="159" t="s">
        <v>173</v>
      </c>
    </row>
    <row r="16" customFormat="false" ht="12.75" hidden="false" customHeight="false" outlineLevel="0" collapsed="false">
      <c r="A16" s="20"/>
      <c r="B16" s="179"/>
      <c r="E16" s="179"/>
    </row>
    <row r="17" customFormat="false" ht="12.75" hidden="false" customHeight="false" outlineLevel="0" collapsed="false">
      <c r="A17" s="20" t="n">
        <v>6</v>
      </c>
      <c r="B17" s="86" t="n">
        <v>36586</v>
      </c>
      <c r="C17" s="160" t="s">
        <v>173</v>
      </c>
      <c r="D17" s="149" t="n">
        <v>31.77</v>
      </c>
      <c r="E17" s="149" t="n">
        <v>30.01</v>
      </c>
      <c r="F17" s="160" t="s">
        <v>173</v>
      </c>
      <c r="G17" s="149" t="n">
        <v>2.815</v>
      </c>
      <c r="H17" s="149"/>
    </row>
    <row r="18" customFormat="false" ht="12.75" hidden="false" customHeight="false" outlineLevel="0" collapsed="false">
      <c r="A18" s="20" t="n">
        <f aca="false">A17+1</f>
        <v>7</v>
      </c>
      <c r="B18" s="86" t="n">
        <v>36587</v>
      </c>
      <c r="C18" s="160" t="s">
        <v>173</v>
      </c>
      <c r="D18" s="25" t="n">
        <v>31.69</v>
      </c>
      <c r="E18" s="25" t="n">
        <v>30.08</v>
      </c>
      <c r="F18" s="160" t="s">
        <v>173</v>
      </c>
      <c r="G18" s="25" t="n">
        <v>2.783</v>
      </c>
      <c r="H18" s="25"/>
    </row>
    <row r="19" customFormat="false" ht="12.75" hidden="false" customHeight="false" outlineLevel="0" collapsed="false">
      <c r="A19" s="20" t="n">
        <f aca="false">A18+1</f>
        <v>8</v>
      </c>
      <c r="B19" s="86" t="n">
        <v>36588</v>
      </c>
      <c r="C19" s="160" t="s">
        <v>173</v>
      </c>
      <c r="D19" s="25" t="n">
        <v>31.51</v>
      </c>
      <c r="E19" s="25" t="n">
        <v>30.02</v>
      </c>
      <c r="F19" s="160" t="s">
        <v>173</v>
      </c>
      <c r="G19" s="25" t="n">
        <v>2.825</v>
      </c>
      <c r="H19" s="25"/>
    </row>
    <row r="20" customFormat="false" ht="12.75" hidden="false" customHeight="false" outlineLevel="0" collapsed="false">
      <c r="A20" s="20" t="n">
        <f aca="false">A19+1</f>
        <v>9</v>
      </c>
      <c r="B20" s="86" t="n">
        <v>36591</v>
      </c>
      <c r="C20" s="160" t="s">
        <v>173</v>
      </c>
      <c r="D20" s="25" t="n">
        <v>32.18</v>
      </c>
      <c r="E20" s="25" t="n">
        <v>30.56</v>
      </c>
      <c r="F20" s="160" t="s">
        <v>173</v>
      </c>
      <c r="G20" s="25" t="n">
        <v>2.85</v>
      </c>
      <c r="H20" s="25"/>
    </row>
    <row r="21" customFormat="false" ht="12.75" hidden="false" customHeight="false" outlineLevel="0" collapsed="false">
      <c r="A21" s="20" t="n">
        <f aca="false">A20+1</f>
        <v>10</v>
      </c>
      <c r="B21" s="86" t="n">
        <v>36592</v>
      </c>
      <c r="C21" s="160" t="s">
        <v>173</v>
      </c>
      <c r="D21" s="25" t="n">
        <v>34.13</v>
      </c>
      <c r="E21" s="25" t="n">
        <v>32.39</v>
      </c>
      <c r="F21" s="160" t="s">
        <v>173</v>
      </c>
      <c r="G21" s="25" t="n">
        <v>2.799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36593</v>
      </c>
      <c r="C22" s="160" t="s">
        <v>173</v>
      </c>
      <c r="D22" s="25" t="n">
        <v>31.26</v>
      </c>
      <c r="E22" s="25" t="n">
        <v>29.47</v>
      </c>
      <c r="F22" s="160" t="s">
        <v>173</v>
      </c>
      <c r="G22" s="25" t="n">
        <v>2.71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36594</v>
      </c>
      <c r="C23" s="160" t="s">
        <v>173</v>
      </c>
      <c r="D23" s="25" t="n">
        <v>31.69</v>
      </c>
      <c r="E23" s="25" t="n">
        <v>29.96</v>
      </c>
      <c r="F23" s="160" t="s">
        <v>173</v>
      </c>
      <c r="G23" s="25" t="n">
        <v>2.786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36595</v>
      </c>
      <c r="C24" s="160" t="s">
        <v>173</v>
      </c>
      <c r="D24" s="25" t="n">
        <v>31.76</v>
      </c>
      <c r="E24" s="25" t="n">
        <v>29.84</v>
      </c>
      <c r="F24" s="160" t="s">
        <v>173</v>
      </c>
      <c r="G24" s="25" t="n">
        <v>2.774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36598</v>
      </c>
      <c r="C25" s="160" t="s">
        <v>173</v>
      </c>
      <c r="D25" s="25" t="n">
        <v>32.02</v>
      </c>
      <c r="E25" s="25" t="n">
        <v>30</v>
      </c>
      <c r="F25" s="160" t="s">
        <v>173</v>
      </c>
      <c r="G25" s="25" t="n">
        <v>2.86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36599</v>
      </c>
      <c r="C26" s="160" t="s">
        <v>173</v>
      </c>
      <c r="D26" s="25" t="n">
        <v>31.69</v>
      </c>
      <c r="E26" s="25" t="n">
        <v>29.72</v>
      </c>
      <c r="F26" s="160" t="s">
        <v>173</v>
      </c>
      <c r="G26" s="25" t="n">
        <v>2.809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36600</v>
      </c>
      <c r="C27" s="160" t="s">
        <v>173</v>
      </c>
      <c r="D27" s="25" t="n">
        <v>30.72</v>
      </c>
      <c r="E27" s="25" t="n">
        <v>29.03</v>
      </c>
      <c r="F27" s="160" t="s">
        <v>173</v>
      </c>
      <c r="G27" s="25" t="n">
        <v>2.866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36601</v>
      </c>
      <c r="C28" s="160" t="s">
        <v>173</v>
      </c>
      <c r="D28" s="25" t="n">
        <v>31.09</v>
      </c>
      <c r="E28" s="25" t="n">
        <v>29.28</v>
      </c>
      <c r="F28" s="160" t="s">
        <v>173</v>
      </c>
      <c r="G28" s="25" t="n">
        <v>2.851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36602</v>
      </c>
      <c r="C29" s="160" t="s">
        <v>173</v>
      </c>
      <c r="D29" s="25" t="n">
        <v>30.91</v>
      </c>
      <c r="E29" s="25" t="n">
        <v>29.08</v>
      </c>
      <c r="F29" s="160" t="s">
        <v>173</v>
      </c>
      <c r="G29" s="25" t="n">
        <v>2.785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36605</v>
      </c>
      <c r="C30" s="160" t="s">
        <v>173</v>
      </c>
      <c r="D30" s="25" t="n">
        <v>29.43</v>
      </c>
      <c r="E30" s="25" t="n">
        <v>27.55</v>
      </c>
      <c r="F30" s="160" t="s">
        <v>173</v>
      </c>
      <c r="G30" s="25" t="n">
        <v>2.714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36606</v>
      </c>
      <c r="C31" s="160" t="s">
        <v>173</v>
      </c>
      <c r="D31" s="25" t="n">
        <v>28</v>
      </c>
      <c r="E31" s="25" t="n">
        <v>27.81</v>
      </c>
      <c r="F31" s="160" t="s">
        <v>173</v>
      </c>
      <c r="G31" s="25" t="n">
        <v>2.751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36607</v>
      </c>
      <c r="C32" s="159" t="s">
        <v>170</v>
      </c>
      <c r="D32" s="25" t="n">
        <v>27.46</v>
      </c>
      <c r="E32" s="25" t="n">
        <v>26.76</v>
      </c>
      <c r="F32" s="160" t="s">
        <v>173</v>
      </c>
      <c r="G32" s="25" t="n">
        <v>2.794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36608</v>
      </c>
      <c r="C33" s="159" t="s">
        <v>170</v>
      </c>
      <c r="D33" s="25" t="n">
        <v>27.31</v>
      </c>
      <c r="E33" s="25" t="n">
        <v>26.7</v>
      </c>
      <c r="F33" s="160" t="s">
        <v>173</v>
      </c>
      <c r="G33" s="25" t="n">
        <v>2.847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36609</v>
      </c>
      <c r="C34" s="159" t="s">
        <v>170</v>
      </c>
      <c r="D34" s="25" t="n">
        <v>28.02</v>
      </c>
      <c r="E34" s="25" t="n">
        <v>27.28</v>
      </c>
      <c r="F34" s="160" t="s">
        <v>173</v>
      </c>
      <c r="G34" s="25" t="n">
        <v>2.836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36612</v>
      </c>
      <c r="C35" s="159" t="s">
        <v>170</v>
      </c>
      <c r="D35" s="25" t="n">
        <v>27.79</v>
      </c>
      <c r="E35" s="25" t="n">
        <v>27</v>
      </c>
      <c r="F35" s="160" t="s">
        <v>173</v>
      </c>
      <c r="G35" s="25" t="n">
        <v>2.914</v>
      </c>
      <c r="H35" s="25"/>
      <c r="I35" s="159"/>
    </row>
    <row r="36" customFormat="false" ht="12.75" hidden="false" customHeight="false" outlineLevel="0" collapsed="false">
      <c r="A36" s="20" t="n">
        <f aca="false">A35+1</f>
        <v>25</v>
      </c>
      <c r="B36" s="86" t="n">
        <v>36613</v>
      </c>
      <c r="C36" s="159" t="s">
        <v>170</v>
      </c>
      <c r="D36" s="25" t="n">
        <v>27.09</v>
      </c>
      <c r="E36" s="25" t="n">
        <v>26.35</v>
      </c>
      <c r="F36" s="160" t="s">
        <v>173</v>
      </c>
      <c r="G36" s="25" t="n">
        <v>2.963</v>
      </c>
      <c r="H36" s="25"/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36614</v>
      </c>
      <c r="C37" s="159" t="s">
        <v>170</v>
      </c>
      <c r="D37" s="149" t="n">
        <v>26.45</v>
      </c>
      <c r="E37" s="149" t="n">
        <v>25.87</v>
      </c>
      <c r="F37" s="160" t="s">
        <v>173</v>
      </c>
      <c r="G37" s="149" t="n">
        <v>2.9</v>
      </c>
      <c r="H37" s="149"/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36615</v>
      </c>
      <c r="C38" s="159" t="s">
        <v>170</v>
      </c>
      <c r="D38" s="149" t="n">
        <v>26.7</v>
      </c>
      <c r="E38" s="149" t="n">
        <v>26.07</v>
      </c>
      <c r="F38" s="159" t="s">
        <v>170</v>
      </c>
      <c r="G38" s="149" t="n">
        <v>2.873</v>
      </c>
      <c r="H38" s="149"/>
      <c r="I38" s="159" t="s">
        <v>170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36616</v>
      </c>
      <c r="C39" s="159" t="s">
        <v>170</v>
      </c>
      <c r="D39" s="149" t="n">
        <v>26.9</v>
      </c>
      <c r="E39" s="149" t="n">
        <v>26.38</v>
      </c>
      <c r="F39" s="159" t="s">
        <v>170</v>
      </c>
      <c r="G39" s="149" t="n">
        <v>2.945</v>
      </c>
      <c r="H39" s="149"/>
      <c r="I39" s="159" t="s">
        <v>170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36606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36614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36614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ROUND((AVERAGE(D11:D31)),3)</f>
        <v>31.006</v>
      </c>
      <c r="E47" s="39" t="n">
        <f aca="false">ROUND((AVERAGE(E11:E31)),3)</f>
        <v>29.35</v>
      </c>
      <c r="F47" s="40" t="s">
        <v>29</v>
      </c>
      <c r="G47" s="41" t="n">
        <f aca="false">ROUND((AVERAGE(G14:G37)),5)</f>
        <v>2.81213</v>
      </c>
      <c r="H47" s="41" t="e">
        <f aca="false">ROUND((AVERAGE(H14:H37)),5)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174</v>
      </c>
      <c r="D48" s="177" t="n">
        <f aca="false">ROUND((AVERAGE(D17:D39)),3)</f>
        <v>29.894</v>
      </c>
      <c r="E48" s="177" t="n">
        <f aca="false">ROUND((AVERAGE(E17:E39)),3)</f>
        <v>28.574</v>
      </c>
      <c r="F48" s="47" t="s">
        <v>33</v>
      </c>
      <c r="G48" s="48" t="n">
        <f aca="false">ROUND((AVERAGE(G17:G39)),5)</f>
        <v>2.82826</v>
      </c>
      <c r="H48" s="48" t="e">
        <f aca="false">ROUND((AVERAGE(H17:H39)),5)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ROUND((((SUM(D17:D39))-D31+E31)/23),3)</f>
        <v>29.886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D31</f>
        <v>28</v>
      </c>
      <c r="E50" s="46" t="s">
        <v>36</v>
      </c>
      <c r="F50" s="51" t="s">
        <v>49</v>
      </c>
      <c r="G50" s="48" t="n">
        <f aca="false">G37</f>
        <v>2.9</v>
      </c>
      <c r="H50" s="48" t="n">
        <f aca="false">H37</f>
        <v>0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ROUND((SUM(D30:D31)/2),3)</f>
        <v>28.715</v>
      </c>
      <c r="E51" s="52" t="s">
        <v>36</v>
      </c>
      <c r="F51" s="51" t="s">
        <v>43</v>
      </c>
      <c r="G51" s="48" t="n">
        <f aca="false">ROUND(SUM(G36:G37)/2,5)</f>
        <v>2.9315</v>
      </c>
      <c r="H51" s="48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ROUND((SUM(D29:D31)/3),3)</f>
        <v>29.447</v>
      </c>
      <c r="E52" s="46" t="s">
        <v>36</v>
      </c>
      <c r="F52" s="51" t="s">
        <v>40</v>
      </c>
      <c r="G52" s="48" t="n">
        <f aca="false">ROUND(AVERAGE(G35:G37),5)</f>
        <v>2.92567</v>
      </c>
      <c r="H52" s="48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2.90325</v>
      </c>
      <c r="H53" s="48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ROUND((SUM(D27:D31)/5),3)</f>
        <v>30.03</v>
      </c>
      <c r="E54" s="53" t="s">
        <v>36</v>
      </c>
      <c r="F54" s="51" t="s">
        <v>38</v>
      </c>
      <c r="G54" s="48" t="n">
        <f aca="false">ROUND(AVERAGE(G33:G37),5)</f>
        <v>2.892</v>
      </c>
      <c r="H54" s="48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2.963</v>
      </c>
      <c r="H55" s="48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2.914</v>
      </c>
      <c r="H56" s="41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2.9385</v>
      </c>
      <c r="H57" s="48" t="e">
        <f aca="false">ROUND(AVERAGE(H35:H36),5)</f>
        <v>#DIV/0!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8" hidden="false" customHeight="false" outlineLevel="0" collapsed="false">
      <c r="A60" s="119" t="s">
        <v>55</v>
      </c>
      <c r="C60" s="26"/>
      <c r="E60" s="119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36609</v>
      </c>
      <c r="C61" s="60" t="n">
        <v>33.7</v>
      </c>
      <c r="E61" s="121" t="n">
        <v>36609</v>
      </c>
      <c r="F61" s="59"/>
      <c r="G61" s="122" t="n">
        <v>36.7</v>
      </c>
      <c r="H61" s="60"/>
    </row>
    <row r="62" customFormat="false" ht="12.75" hidden="false" customHeight="false" outlineLevel="0" collapsed="false">
      <c r="A62" s="121" t="n">
        <v>36612</v>
      </c>
      <c r="B62" s="66" t="s">
        <v>59</v>
      </c>
      <c r="C62" s="60" t="n">
        <v>34.1</v>
      </c>
      <c r="E62" s="121" t="n">
        <v>36612</v>
      </c>
      <c r="F62" s="66" t="s">
        <v>60</v>
      </c>
      <c r="G62" s="123" t="n">
        <v>36.5</v>
      </c>
      <c r="H62" s="60"/>
    </row>
    <row r="63" customFormat="false" ht="12.75" hidden="false" customHeight="false" outlineLevel="0" collapsed="false">
      <c r="A63" s="121" t="n">
        <v>36613</v>
      </c>
      <c r="C63" s="60" t="n">
        <v>34.8</v>
      </c>
      <c r="E63" s="121" t="n">
        <v>36613</v>
      </c>
      <c r="G63" s="123" t="n">
        <v>37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34.8</v>
      </c>
      <c r="E66" s="26" t="s">
        <v>62</v>
      </c>
      <c r="F66" s="66" t="s">
        <v>64</v>
      </c>
      <c r="G66" s="67" t="n">
        <f aca="false">G63</f>
        <v>37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34.45</v>
      </c>
      <c r="E67" s="26" t="s">
        <v>65</v>
      </c>
      <c r="F67" s="66" t="s">
        <v>67</v>
      </c>
      <c r="G67" s="67" t="n">
        <f aca="false">AVERAGE(G62:G63)</f>
        <v>36.75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34.2</v>
      </c>
      <c r="E68" s="26" t="s">
        <v>68</v>
      </c>
      <c r="F68" s="66" t="s">
        <v>70</v>
      </c>
      <c r="G68" s="67" t="n">
        <f aca="false">AVERAGE(G61:G63)</f>
        <v>36.7333333333333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36612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36613</v>
      </c>
      <c r="C73" s="63" t="n">
        <v>1.19</v>
      </c>
    </row>
    <row r="74" customFormat="false" ht="12.75" hidden="false" customHeight="false" outlineLevel="0" collapsed="false">
      <c r="A74" s="121" t="n">
        <v>36614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1.7"/>
    <col collapsed="false" customWidth="true" hidden="false" outlineLevel="0" max="3" min="3" style="0" width="15.56"/>
    <col collapsed="false" customWidth="true" hidden="false" outlineLevel="0" max="4" min="4" style="0" width="14.85"/>
    <col collapsed="false" customWidth="true" hidden="false" outlineLevel="0" max="5" min="5" style="0" width="12.28"/>
    <col collapsed="false" customWidth="true" hidden="false" outlineLevel="0" max="6" min="6" style="0" width="16.13"/>
    <col collapsed="false" customWidth="true" hidden="false" outlineLevel="0" max="7" min="7" style="0" width="14.41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175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36546</v>
      </c>
      <c r="C11" s="159" t="s">
        <v>176</v>
      </c>
      <c r="D11" s="25" t="n">
        <v>28.2</v>
      </c>
      <c r="E11" s="25" t="n">
        <v>27.19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36549</v>
      </c>
      <c r="C12" s="159" t="s">
        <v>176</v>
      </c>
      <c r="D12" s="25" t="n">
        <v>27.83</v>
      </c>
      <c r="E12" s="25" t="n">
        <v>26.91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36550</v>
      </c>
      <c r="C13" s="159" t="s">
        <v>176</v>
      </c>
      <c r="D13" s="25" t="n">
        <v>28.28</v>
      </c>
      <c r="E13" s="25" t="n">
        <v>27.31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36551</v>
      </c>
      <c r="C14" s="159" t="s">
        <v>176</v>
      </c>
      <c r="D14" s="25" t="n">
        <v>27.84</v>
      </c>
      <c r="E14" s="25" t="n">
        <v>26.86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36552</v>
      </c>
      <c r="C15" s="159" t="s">
        <v>176</v>
      </c>
      <c r="D15" s="25" t="n">
        <v>27.32</v>
      </c>
      <c r="E15" s="25" t="n">
        <v>26.35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36553</v>
      </c>
      <c r="C16" s="159" t="s">
        <v>176</v>
      </c>
      <c r="D16" s="25" t="n">
        <v>27.22</v>
      </c>
      <c r="E16" s="25" t="n">
        <v>26.3</v>
      </c>
      <c r="F16" s="159" t="s">
        <v>176</v>
      </c>
      <c r="G16" s="25" t="n">
        <v>2.532</v>
      </c>
      <c r="H16" s="25" t="n">
        <v>2.4425</v>
      </c>
      <c r="I16" s="159" t="s">
        <v>176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36556</v>
      </c>
      <c r="C17" s="159" t="s">
        <v>176</v>
      </c>
      <c r="D17" s="25" t="n">
        <v>27.64</v>
      </c>
      <c r="E17" s="25" t="n">
        <v>26.72</v>
      </c>
      <c r="F17" s="159" t="s">
        <v>176</v>
      </c>
      <c r="G17" s="25" t="n">
        <v>2.662</v>
      </c>
      <c r="H17" s="25" t="n">
        <v>2.5725</v>
      </c>
      <c r="I17" s="159" t="s">
        <v>176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36557</v>
      </c>
      <c r="C19" s="160" t="s">
        <v>176</v>
      </c>
      <c r="D19" s="149" t="n">
        <v>28.22</v>
      </c>
      <c r="E19" s="149" t="n">
        <v>27.26</v>
      </c>
      <c r="F19" s="160" t="s">
        <v>176</v>
      </c>
      <c r="G19" s="149" t="n">
        <v>2.699</v>
      </c>
      <c r="H19" s="149"/>
    </row>
    <row r="20" customFormat="false" ht="12.75" hidden="false" customHeight="false" outlineLevel="0" collapsed="false">
      <c r="A20" s="20" t="n">
        <f aca="false">A19+1</f>
        <v>9</v>
      </c>
      <c r="B20" s="86" t="n">
        <v>36558</v>
      </c>
      <c r="C20" s="160" t="s">
        <v>176</v>
      </c>
      <c r="D20" s="25" t="n">
        <v>27.55</v>
      </c>
      <c r="E20" s="25" t="n">
        <v>26.67</v>
      </c>
      <c r="F20" s="160" t="s">
        <v>176</v>
      </c>
      <c r="G20" s="25" t="n">
        <v>2.759</v>
      </c>
      <c r="H20" s="25"/>
    </row>
    <row r="21" customFormat="false" ht="12.75" hidden="false" customHeight="false" outlineLevel="0" collapsed="false">
      <c r="A21" s="20" t="n">
        <f aca="false">A20+1</f>
        <v>10</v>
      </c>
      <c r="B21" s="86" t="n">
        <v>36559</v>
      </c>
      <c r="C21" s="160" t="s">
        <v>176</v>
      </c>
      <c r="D21" s="25" t="n">
        <v>28.03</v>
      </c>
      <c r="E21" s="25" t="n">
        <v>27.13</v>
      </c>
      <c r="F21" s="160" t="s">
        <v>176</v>
      </c>
      <c r="G21" s="25" t="n">
        <v>2.659</v>
      </c>
      <c r="H21" s="25"/>
    </row>
    <row r="22" customFormat="false" ht="12.75" hidden="false" customHeight="false" outlineLevel="0" collapsed="false">
      <c r="A22" s="20" t="n">
        <f aca="false">A21+1</f>
        <v>11</v>
      </c>
      <c r="B22" s="86" t="n">
        <v>36560</v>
      </c>
      <c r="C22" s="160" t="s">
        <v>176</v>
      </c>
      <c r="D22" s="25" t="n">
        <v>28.82</v>
      </c>
      <c r="E22" s="25" t="n">
        <v>27.82</v>
      </c>
      <c r="F22" s="160" t="s">
        <v>176</v>
      </c>
      <c r="G22" s="25" t="n">
        <v>2.742</v>
      </c>
      <c r="H22" s="25"/>
    </row>
    <row r="23" customFormat="false" ht="12.75" hidden="false" customHeight="false" outlineLevel="0" collapsed="false">
      <c r="A23" s="20" t="n">
        <f aca="false">A22+1</f>
        <v>12</v>
      </c>
      <c r="B23" s="86" t="n">
        <v>36563</v>
      </c>
      <c r="C23" s="160" t="s">
        <v>176</v>
      </c>
      <c r="D23" s="25" t="n">
        <v>28.45</v>
      </c>
      <c r="E23" s="25" t="n">
        <v>27.48</v>
      </c>
      <c r="F23" s="160" t="s">
        <v>176</v>
      </c>
      <c r="G23" s="25" t="n">
        <v>2.562</v>
      </c>
      <c r="H23" s="25"/>
    </row>
    <row r="24" customFormat="false" ht="12.75" hidden="false" customHeight="false" outlineLevel="0" collapsed="false">
      <c r="A24" s="20" t="n">
        <f aca="false">A23+1</f>
        <v>13</v>
      </c>
      <c r="B24" s="86" t="n">
        <v>36564</v>
      </c>
      <c r="C24" s="160" t="s">
        <v>176</v>
      </c>
      <c r="D24" s="25" t="n">
        <v>28.02</v>
      </c>
      <c r="E24" s="25" t="n">
        <v>27.08</v>
      </c>
      <c r="F24" s="160" t="s">
        <v>176</v>
      </c>
      <c r="G24" s="25" t="n">
        <v>2.495</v>
      </c>
      <c r="H24" s="25"/>
    </row>
    <row r="25" customFormat="false" ht="12.75" hidden="false" customHeight="false" outlineLevel="0" collapsed="false">
      <c r="A25" s="20" t="n">
        <f aca="false">A24+1</f>
        <v>14</v>
      </c>
      <c r="B25" s="86" t="n">
        <v>36565</v>
      </c>
      <c r="C25" s="160" t="s">
        <v>176</v>
      </c>
      <c r="D25" s="25" t="n">
        <v>28.77</v>
      </c>
      <c r="E25" s="25" t="n">
        <v>27.75</v>
      </c>
      <c r="F25" s="160" t="s">
        <v>176</v>
      </c>
      <c r="G25" s="25" t="n">
        <v>2.54</v>
      </c>
      <c r="H25" s="25"/>
    </row>
    <row r="26" customFormat="false" ht="12.75" hidden="false" customHeight="false" outlineLevel="0" collapsed="false">
      <c r="A26" s="20" t="n">
        <f aca="false">A25+1</f>
        <v>15</v>
      </c>
      <c r="B26" s="86" t="n">
        <v>36566</v>
      </c>
      <c r="C26" s="160" t="s">
        <v>176</v>
      </c>
      <c r="D26" s="25" t="n">
        <v>29.43</v>
      </c>
      <c r="E26" s="25" t="n">
        <v>28.27</v>
      </c>
      <c r="F26" s="160" t="s">
        <v>176</v>
      </c>
      <c r="G26" s="25" t="n">
        <v>2.592</v>
      </c>
      <c r="H26" s="25"/>
    </row>
    <row r="27" customFormat="false" ht="12.75" hidden="false" customHeight="false" outlineLevel="0" collapsed="false">
      <c r="A27" s="20" t="n">
        <f aca="false">A26+1</f>
        <v>16</v>
      </c>
      <c r="B27" s="86" t="n">
        <v>36567</v>
      </c>
      <c r="C27" s="160" t="s">
        <v>176</v>
      </c>
      <c r="D27" s="25" t="n">
        <v>29.44</v>
      </c>
      <c r="E27" s="25" t="n">
        <v>28.4</v>
      </c>
      <c r="F27" s="160" t="s">
        <v>176</v>
      </c>
      <c r="G27" s="25" t="n">
        <v>2.57</v>
      </c>
      <c r="H27" s="25"/>
    </row>
    <row r="28" customFormat="false" ht="12.75" hidden="false" customHeight="false" outlineLevel="0" collapsed="false">
      <c r="A28" s="20" t="n">
        <f aca="false">A27+1</f>
        <v>17</v>
      </c>
      <c r="B28" s="86" t="n">
        <v>36570</v>
      </c>
      <c r="C28" s="160" t="s">
        <v>176</v>
      </c>
      <c r="D28" s="25" t="n">
        <v>30.25</v>
      </c>
      <c r="E28" s="25" t="n">
        <v>29.26</v>
      </c>
      <c r="F28" s="160" t="s">
        <v>176</v>
      </c>
      <c r="G28" s="25" t="n">
        <v>2.541</v>
      </c>
      <c r="H28" s="25"/>
    </row>
    <row r="29" customFormat="false" ht="12.75" hidden="false" customHeight="false" outlineLevel="0" collapsed="false">
      <c r="A29" s="20" t="n">
        <f aca="false">A28+1</f>
        <v>18</v>
      </c>
      <c r="B29" s="86" t="n">
        <v>36571</v>
      </c>
      <c r="C29" s="160" t="s">
        <v>176</v>
      </c>
      <c r="D29" s="25" t="n">
        <v>30.06</v>
      </c>
      <c r="E29" s="25" t="n">
        <v>29.19</v>
      </c>
      <c r="F29" s="160" t="s">
        <v>176</v>
      </c>
      <c r="G29" s="25" t="n">
        <v>2.618</v>
      </c>
      <c r="H29" s="25"/>
    </row>
    <row r="30" customFormat="false" ht="12.75" hidden="false" customHeight="false" outlineLevel="0" collapsed="false">
      <c r="A30" s="20" t="n">
        <f aca="false">A29+1</f>
        <v>19</v>
      </c>
      <c r="B30" s="86" t="n">
        <v>36572</v>
      </c>
      <c r="C30" s="160" t="s">
        <v>176</v>
      </c>
      <c r="D30" s="25" t="n">
        <v>30.05</v>
      </c>
      <c r="E30" s="25" t="n">
        <v>29.33</v>
      </c>
      <c r="F30" s="160" t="s">
        <v>176</v>
      </c>
      <c r="G30" s="25" t="n">
        <v>2.564</v>
      </c>
      <c r="H30" s="25"/>
    </row>
    <row r="31" customFormat="false" ht="12.75" hidden="false" customHeight="false" outlineLevel="0" collapsed="false">
      <c r="A31" s="20" t="n">
        <f aca="false">A30+1</f>
        <v>20</v>
      </c>
      <c r="B31" s="86" t="n">
        <v>36573</v>
      </c>
      <c r="C31" s="160" t="s">
        <v>176</v>
      </c>
      <c r="D31" s="25" t="n">
        <v>29.46</v>
      </c>
      <c r="E31" s="25" t="n">
        <v>28.55</v>
      </c>
      <c r="F31" s="160" t="s">
        <v>176</v>
      </c>
      <c r="G31" s="25" t="n">
        <v>2.667</v>
      </c>
      <c r="H31" s="25"/>
    </row>
    <row r="32" customFormat="false" ht="12.75" hidden="false" customHeight="false" outlineLevel="0" collapsed="false">
      <c r="A32" s="20" t="n">
        <f aca="false">A31+1</f>
        <v>21</v>
      </c>
      <c r="B32" s="86" t="n">
        <v>36574</v>
      </c>
      <c r="C32" s="160" t="s">
        <v>176</v>
      </c>
      <c r="D32" s="25" t="n">
        <v>29.51</v>
      </c>
      <c r="E32" s="25" t="n">
        <v>28.45</v>
      </c>
      <c r="F32" s="160" t="s">
        <v>176</v>
      </c>
      <c r="G32" s="25" t="n">
        <v>2.633</v>
      </c>
      <c r="H32" s="25"/>
    </row>
    <row r="33" customFormat="false" ht="12.75" hidden="false" customHeight="false" outlineLevel="0" collapsed="false">
      <c r="A33" s="20" t="n">
        <f aca="false">A32+1</f>
        <v>22</v>
      </c>
      <c r="B33" s="86" t="n">
        <v>36578</v>
      </c>
      <c r="C33" s="160" t="s">
        <v>176</v>
      </c>
      <c r="D33" s="25" t="n">
        <v>29.62</v>
      </c>
      <c r="E33" s="25" t="n">
        <v>28.92</v>
      </c>
      <c r="F33" s="160" t="s">
        <v>176</v>
      </c>
      <c r="G33" s="25" t="n">
        <v>2.515</v>
      </c>
      <c r="H33" s="25"/>
    </row>
    <row r="34" customFormat="false" ht="12.75" hidden="false" customHeight="false" outlineLevel="0" collapsed="false">
      <c r="A34" s="20" t="n">
        <f aca="false">A33+1</f>
        <v>23</v>
      </c>
      <c r="B34" s="86" t="n">
        <v>36579</v>
      </c>
      <c r="C34" s="159" t="s">
        <v>173</v>
      </c>
      <c r="D34" s="25" t="n">
        <v>29.39</v>
      </c>
      <c r="E34" s="25" t="n">
        <v>28.02</v>
      </c>
      <c r="F34" s="160" t="s">
        <v>176</v>
      </c>
      <c r="G34" s="25" t="n">
        <v>2.53</v>
      </c>
      <c r="H34" s="25"/>
    </row>
    <row r="35" customFormat="false" ht="12.75" hidden="false" customHeight="false" outlineLevel="0" collapsed="false">
      <c r="A35" s="20" t="n">
        <f aca="false">A34+1</f>
        <v>24</v>
      </c>
      <c r="B35" s="86" t="n">
        <v>36580</v>
      </c>
      <c r="C35" s="159" t="s">
        <v>173</v>
      </c>
      <c r="D35" s="25" t="n">
        <v>29.97</v>
      </c>
      <c r="E35" s="25" t="n">
        <v>28.26</v>
      </c>
      <c r="F35" s="160" t="s">
        <v>176</v>
      </c>
      <c r="G35" s="25" t="n">
        <v>2.549</v>
      </c>
      <c r="H35" s="25"/>
    </row>
    <row r="36" customFormat="false" ht="12.75" hidden="false" customHeight="false" outlineLevel="0" collapsed="false">
      <c r="A36" s="20" t="n">
        <f aca="false">A35+1</f>
        <v>25</v>
      </c>
      <c r="B36" s="86" t="n">
        <v>36581</v>
      </c>
      <c r="C36" s="159" t="s">
        <v>173</v>
      </c>
      <c r="D36" s="25" t="n">
        <v>30.35</v>
      </c>
      <c r="E36" s="25" t="n">
        <v>28.61</v>
      </c>
      <c r="F36" s="160" t="s">
        <v>176</v>
      </c>
      <c r="G36" s="25" t="n">
        <v>2.603</v>
      </c>
      <c r="H36" s="25"/>
    </row>
    <row r="37" customFormat="false" ht="12.75" hidden="false" customHeight="false" outlineLevel="0" collapsed="false">
      <c r="A37" s="20" t="n">
        <f aca="false">A36+1</f>
        <v>26</v>
      </c>
      <c r="B37" s="86" t="n">
        <v>36584</v>
      </c>
      <c r="C37" s="159" t="s">
        <v>173</v>
      </c>
      <c r="D37" s="25" t="n">
        <v>30.13</v>
      </c>
      <c r="E37" s="25" t="n">
        <v>28.45</v>
      </c>
      <c r="F37" s="159" t="s">
        <v>173</v>
      </c>
      <c r="G37" s="25" t="n">
        <v>2.686</v>
      </c>
      <c r="H37" s="25"/>
      <c r="I37" s="159" t="s">
        <v>173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36585</v>
      </c>
      <c r="C38" s="159" t="s">
        <v>173</v>
      </c>
      <c r="D38" s="25" t="n">
        <v>30.43</v>
      </c>
      <c r="E38" s="25" t="n">
        <v>28.85</v>
      </c>
      <c r="F38" s="159" t="s">
        <v>173</v>
      </c>
      <c r="G38" s="25" t="n">
        <v>2.761</v>
      </c>
      <c r="H38" s="25"/>
      <c r="I38" s="159" t="s">
        <v>173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36578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36581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36581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ROUND((AVERAGE(D11:D33)),3)</f>
        <v>28.637</v>
      </c>
      <c r="E46" s="39" t="n">
        <f aca="false">ROUND((AVERAGE(E11:E33)),3)</f>
        <v>27.691</v>
      </c>
      <c r="F46" s="40" t="s">
        <v>29</v>
      </c>
      <c r="G46" s="41" t="n">
        <f aca="false">ROUND((AVERAGE(G16:G36)),5)</f>
        <v>2.6016</v>
      </c>
      <c r="H46" s="41" t="n">
        <f aca="false">ROUND((AVERAGE(H16:H36)),5)</f>
        <v>2.5075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177</v>
      </c>
      <c r="D47" s="177" t="n">
        <f aca="false">ROUND((AVERAGE(D19:D38)),3)</f>
        <v>29.298</v>
      </c>
      <c r="E47" s="177" t="n">
        <f aca="false">ROUND((AVERAGE(E19:E38)),3)</f>
        <v>28.188</v>
      </c>
      <c r="F47" s="47" t="s">
        <v>33</v>
      </c>
      <c r="G47" s="48" t="n">
        <f aca="false">ROUND((AVERAGE(G19:G38)),5)</f>
        <v>2.61425</v>
      </c>
      <c r="H47" s="48" t="e">
        <f aca="false">ROUND((AVERAGE(H19:H38)),5)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ROUND((((SUM(D19:D38))-D33+E33)/20),3)</f>
        <v>29.263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D33</f>
        <v>29.62</v>
      </c>
      <c r="E49" s="46" t="s">
        <v>36</v>
      </c>
      <c r="F49" s="51" t="s">
        <v>49</v>
      </c>
      <c r="G49" s="48" t="n">
        <f aca="false">G36</f>
        <v>2.603</v>
      </c>
      <c r="H49" s="48" t="n">
        <f aca="false">H36</f>
        <v>0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ROUND((SUM(D32:D33)/2),3)</f>
        <v>29.565</v>
      </c>
      <c r="E50" s="52" t="s">
        <v>36</v>
      </c>
      <c r="F50" s="51" t="s">
        <v>43</v>
      </c>
      <c r="G50" s="48" t="n">
        <f aca="false">ROUND(SUM(G35:G36)/2,5)</f>
        <v>2.576</v>
      </c>
      <c r="H50" s="48" t="n">
        <f aca="false">SUM(H35:H36)/2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ROUND((SUM(D31:D33)/3),3)</f>
        <v>29.53</v>
      </c>
      <c r="E51" s="46" t="s">
        <v>36</v>
      </c>
      <c r="F51" s="51" t="s">
        <v>40</v>
      </c>
      <c r="G51" s="48" t="n">
        <f aca="false">ROUND(AVERAGE(G34:G36),5)</f>
        <v>2.56067</v>
      </c>
      <c r="H51" s="48" t="e">
        <f aca="false">ROUND(AVERAGE(H34:H36),5)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2.54925</v>
      </c>
      <c r="H52" s="48" t="e">
        <f aca="false">ROUND(AVERAGE(H33:H36),5)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ROUND((SUM(D29:D33)/5),3)</f>
        <v>29.74</v>
      </c>
      <c r="E53" s="53" t="s">
        <v>36</v>
      </c>
      <c r="F53" s="51" t="s">
        <v>38</v>
      </c>
      <c r="G53" s="48" t="n">
        <f aca="false">ROUND(AVERAGE(G32:G36),5)</f>
        <v>2.566</v>
      </c>
      <c r="H53" s="48" t="e">
        <f aca="false">ROUND(AVERAGE(H32:H36),5)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2.549</v>
      </c>
      <c r="H54" s="48" t="n">
        <f aca="false">H35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2.53</v>
      </c>
      <c r="H55" s="41" t="n">
        <f aca="false">H34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2.5395</v>
      </c>
      <c r="H56" s="48" t="e">
        <f aca="false">ROUND(AVERAGE(H34:H35),5)</f>
        <v>#DIV/0!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36578</v>
      </c>
      <c r="C60" s="60" t="n">
        <v>29.75</v>
      </c>
      <c r="E60" s="121" t="n">
        <v>36578</v>
      </c>
      <c r="F60" s="59"/>
      <c r="G60" s="122" t="n">
        <v>31.5</v>
      </c>
      <c r="H60" s="60"/>
    </row>
    <row r="61" customFormat="false" ht="12.75" hidden="false" customHeight="false" outlineLevel="0" collapsed="false">
      <c r="A61" s="121" t="n">
        <v>36579</v>
      </c>
      <c r="B61" s="66" t="s">
        <v>59</v>
      </c>
      <c r="C61" s="60" t="n">
        <v>29.07</v>
      </c>
      <c r="E61" s="121" t="n">
        <v>36579</v>
      </c>
      <c r="F61" s="66" t="s">
        <v>60</v>
      </c>
      <c r="G61" s="123" t="n">
        <v>30.5</v>
      </c>
      <c r="H61" s="60"/>
    </row>
    <row r="62" customFormat="false" ht="12.75" hidden="false" customHeight="false" outlineLevel="0" collapsed="false">
      <c r="A62" s="121" t="n">
        <v>36580</v>
      </c>
      <c r="C62" s="60" t="n">
        <v>29.25</v>
      </c>
      <c r="E62" s="121" t="n">
        <v>36580</v>
      </c>
      <c r="G62" s="123" t="n">
        <v>30.5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29.25</v>
      </c>
      <c r="E65" s="26" t="s">
        <v>62</v>
      </c>
      <c r="F65" s="66" t="s">
        <v>64</v>
      </c>
      <c r="G65" s="67" t="n">
        <f aca="false">G62</f>
        <v>30.5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29.16</v>
      </c>
      <c r="E66" s="26" t="s">
        <v>65</v>
      </c>
      <c r="F66" s="66" t="s">
        <v>67</v>
      </c>
      <c r="G66" s="67" t="n">
        <f aca="false">AVERAGE(G61:G62)</f>
        <v>30.5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29.3566666666667</v>
      </c>
      <c r="E67" s="26" t="s">
        <v>68</v>
      </c>
      <c r="F67" s="66" t="s">
        <v>70</v>
      </c>
      <c r="G67" s="67" t="n">
        <f aca="false">AVERAGE(G60:G62)</f>
        <v>30.8333333333333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36579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36580</v>
      </c>
      <c r="C72" s="63" t="n">
        <v>1.19</v>
      </c>
    </row>
    <row r="73" customFormat="false" ht="12.75" hidden="false" customHeight="false" outlineLevel="0" collapsed="false">
      <c r="A73" s="121" t="n">
        <v>36581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A34" activeCellId="0" sqref="A34:IV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2.7"/>
    <col collapsed="false" customWidth="true" hidden="false" outlineLevel="0" max="3" min="3" style="0" width="14.28"/>
    <col collapsed="false" customWidth="true" hidden="false" outlineLevel="0" max="4" min="4" style="0" width="12.56"/>
    <col collapsed="false" customWidth="true" hidden="false" outlineLevel="0" max="5" min="5" style="0" width="13.28"/>
    <col collapsed="false" customWidth="true" hidden="false" outlineLevel="0" max="6" min="6" style="0" width="13.7"/>
    <col collapsed="false" customWidth="true" hidden="false" outlineLevel="0" max="7" min="7" style="0" width="14.28"/>
    <col collapsed="false" customWidth="true" hidden="false" outlineLevel="0" max="8" min="8" style="0" width="13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74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72" t="s">
        <v>178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36515</v>
      </c>
      <c r="C11" s="159" t="s">
        <v>179</v>
      </c>
      <c r="D11" s="25" t="n">
        <v>26.26</v>
      </c>
      <c r="E11" s="25" t="n">
        <v>25.54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36516</v>
      </c>
      <c r="C12" s="159" t="s">
        <v>179</v>
      </c>
      <c r="D12" s="25" t="n">
        <v>25.5</v>
      </c>
      <c r="E12" s="25" t="n">
        <v>24.93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36517</v>
      </c>
      <c r="C13" s="159" t="s">
        <v>179</v>
      </c>
      <c r="D13" s="25" t="n">
        <v>25.87</v>
      </c>
      <c r="E13" s="25" t="n">
        <v>25.19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36521</v>
      </c>
      <c r="C14" s="159" t="s">
        <v>179</v>
      </c>
      <c r="D14" s="25" t="n">
        <v>26.33</v>
      </c>
      <c r="E14" s="25" t="n">
        <v>25.5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36522</v>
      </c>
      <c r="C15" s="159" t="s">
        <v>179</v>
      </c>
      <c r="D15" s="25" t="n">
        <v>26.82</v>
      </c>
      <c r="E15" s="25" t="n">
        <v>25.83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36523</v>
      </c>
      <c r="C16" s="159" t="s">
        <v>179</v>
      </c>
      <c r="D16" s="25" t="n">
        <v>26.47</v>
      </c>
      <c r="E16" s="25" t="n">
        <v>25.55</v>
      </c>
      <c r="F16" s="159" t="s">
        <v>179</v>
      </c>
      <c r="G16" s="25" t="n">
        <v>2.394</v>
      </c>
      <c r="H16" s="25" t="n">
        <v>2.3045</v>
      </c>
      <c r="I16" s="159" t="s">
        <v>179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36524</v>
      </c>
      <c r="C17" s="159" t="s">
        <v>179</v>
      </c>
      <c r="D17" s="25" t="n">
        <v>25.6</v>
      </c>
      <c r="E17" s="25" t="n">
        <v>24.79</v>
      </c>
      <c r="F17" s="159" t="s">
        <v>179</v>
      </c>
      <c r="G17" s="25" t="n">
        <v>2.329</v>
      </c>
      <c r="H17" s="25" t="n">
        <v>2.2395</v>
      </c>
      <c r="I17" s="159" t="s">
        <v>179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36529</v>
      </c>
      <c r="C19" s="160" t="s">
        <v>179</v>
      </c>
      <c r="D19" s="149" t="n">
        <v>25.55</v>
      </c>
      <c r="E19" s="149" t="n">
        <v>24.84</v>
      </c>
      <c r="F19" s="160" t="s">
        <v>179</v>
      </c>
      <c r="G19" s="149" t="n">
        <v>2.176</v>
      </c>
      <c r="H19" s="149" t="n">
        <v>2.0865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36530</v>
      </c>
      <c r="C20" s="160" t="s">
        <v>179</v>
      </c>
      <c r="D20" s="25" t="n">
        <v>24.91</v>
      </c>
      <c r="E20" s="25" t="n">
        <v>24.27</v>
      </c>
      <c r="F20" s="160" t="s">
        <v>179</v>
      </c>
      <c r="G20" s="25" t="n">
        <v>2.168</v>
      </c>
      <c r="H20" s="25" t="n">
        <v>2.0785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36531</v>
      </c>
      <c r="C21" s="160" t="s">
        <v>179</v>
      </c>
      <c r="D21" s="25" t="n">
        <v>24.78</v>
      </c>
      <c r="E21" s="25" t="n">
        <v>24.2</v>
      </c>
      <c r="F21" s="160" t="s">
        <v>179</v>
      </c>
      <c r="G21" s="25" t="n">
        <v>2.196</v>
      </c>
      <c r="H21" s="25" t="n">
        <v>2.1065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36532</v>
      </c>
      <c r="C22" s="160" t="s">
        <v>179</v>
      </c>
      <c r="D22" s="25" t="n">
        <v>24.22</v>
      </c>
      <c r="E22" s="25" t="n">
        <v>23.76</v>
      </c>
      <c r="F22" s="160" t="s">
        <v>179</v>
      </c>
      <c r="G22" s="25" t="n">
        <v>2.173</v>
      </c>
      <c r="H22" s="25" t="n">
        <v>2.0835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36535</v>
      </c>
      <c r="C23" s="160" t="s">
        <v>179</v>
      </c>
      <c r="D23" s="25" t="n">
        <v>24.67</v>
      </c>
      <c r="E23" s="25" t="n">
        <v>24.13</v>
      </c>
      <c r="F23" s="160" t="s">
        <v>179</v>
      </c>
      <c r="G23" s="25" t="n">
        <v>2.216</v>
      </c>
      <c r="H23" s="25" t="n">
        <v>2.1265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36536</v>
      </c>
      <c r="C24" s="160" t="s">
        <v>179</v>
      </c>
      <c r="D24" s="25" t="n">
        <v>25.77</v>
      </c>
      <c r="E24" s="25" t="n">
        <v>25.11</v>
      </c>
      <c r="F24" s="160" t="s">
        <v>179</v>
      </c>
      <c r="G24" s="25" t="n">
        <v>2.26</v>
      </c>
      <c r="H24" s="25" t="n">
        <v>2.1705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36537</v>
      </c>
      <c r="C25" s="160" t="s">
        <v>179</v>
      </c>
      <c r="D25" s="25" t="n">
        <v>26.28</v>
      </c>
      <c r="E25" s="25" t="n">
        <v>25.66</v>
      </c>
      <c r="F25" s="160" t="s">
        <v>179</v>
      </c>
      <c r="G25" s="25" t="n">
        <v>2.244</v>
      </c>
      <c r="H25" s="25" t="n">
        <v>2.1545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36538</v>
      </c>
      <c r="C26" s="160" t="s">
        <v>179</v>
      </c>
      <c r="D26" s="25" t="n">
        <v>26.69</v>
      </c>
      <c r="E26" s="25" t="n">
        <v>25.92</v>
      </c>
      <c r="F26" s="160" t="s">
        <v>179</v>
      </c>
      <c r="G26" s="25" t="n">
        <v>2.252</v>
      </c>
      <c r="H26" s="25" t="n">
        <v>2.1625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36539</v>
      </c>
      <c r="C27" s="160" t="s">
        <v>179</v>
      </c>
      <c r="D27" s="25" t="n">
        <v>28.02</v>
      </c>
      <c r="E27" s="25" t="n">
        <v>27.14</v>
      </c>
      <c r="F27" s="160" t="s">
        <v>179</v>
      </c>
      <c r="G27" s="25" t="n">
        <v>2.322</v>
      </c>
      <c r="H27" s="25" t="n">
        <v>2.2325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36543</v>
      </c>
      <c r="C28" s="160" t="s">
        <v>179</v>
      </c>
      <c r="D28" s="25" t="n">
        <v>28.85</v>
      </c>
      <c r="E28" s="25" t="n">
        <v>27.8</v>
      </c>
      <c r="F28" s="160" t="s">
        <v>179</v>
      </c>
      <c r="G28" s="25" t="n">
        <v>2.383</v>
      </c>
      <c r="H28" s="25" t="n">
        <v>2.2935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36544</v>
      </c>
      <c r="C29" s="160" t="s">
        <v>179</v>
      </c>
      <c r="D29" s="25" t="n">
        <v>29.54</v>
      </c>
      <c r="E29" s="25" t="n">
        <v>27.88</v>
      </c>
      <c r="F29" s="160" t="s">
        <v>179</v>
      </c>
      <c r="G29" s="25" t="n">
        <v>2.417</v>
      </c>
      <c r="H29" s="25" t="n">
        <v>2.3275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36545</v>
      </c>
      <c r="C30" s="160" t="s">
        <v>179</v>
      </c>
      <c r="D30" s="25" t="n">
        <v>29.66</v>
      </c>
      <c r="E30" s="25" t="n">
        <v>27.97</v>
      </c>
      <c r="F30" s="160" t="s">
        <v>179</v>
      </c>
      <c r="G30" s="25" t="n">
        <v>2.559</v>
      </c>
      <c r="H30" s="25" t="n">
        <v>2.4695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36546</v>
      </c>
      <c r="C31" s="159" t="s">
        <v>176</v>
      </c>
      <c r="D31" s="25" t="n">
        <v>28.2</v>
      </c>
      <c r="E31" s="25" t="n">
        <v>27.19</v>
      </c>
      <c r="F31" s="160" t="s">
        <v>179</v>
      </c>
      <c r="G31" s="25" t="n">
        <v>2.485</v>
      </c>
      <c r="H31" s="25" t="n">
        <v>2.3955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36549</v>
      </c>
      <c r="C32" s="159" t="s">
        <v>176</v>
      </c>
      <c r="D32" s="25" t="n">
        <v>27.83</v>
      </c>
      <c r="E32" s="25" t="n">
        <v>26.91</v>
      </c>
      <c r="F32" s="160" t="s">
        <v>179</v>
      </c>
      <c r="G32" s="25" t="n">
        <v>2.528</v>
      </c>
      <c r="H32" s="25" t="n">
        <v>2.4385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36550</v>
      </c>
      <c r="C33" s="159" t="s">
        <v>176</v>
      </c>
      <c r="D33" s="25" t="n">
        <v>28.28</v>
      </c>
      <c r="E33" s="25" t="n">
        <v>27.31</v>
      </c>
      <c r="F33" s="160" t="s">
        <v>179</v>
      </c>
      <c r="G33" s="25" t="n">
        <v>2.616</v>
      </c>
      <c r="H33" s="25" t="n">
        <v>2.5265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36551</v>
      </c>
      <c r="C34" s="159" t="s">
        <v>176</v>
      </c>
      <c r="D34" s="25" t="n">
        <v>27.84</v>
      </c>
      <c r="E34" s="25" t="n">
        <v>26.86</v>
      </c>
      <c r="F34" s="160" t="s">
        <v>179</v>
      </c>
      <c r="G34" s="25" t="n">
        <v>2.523</v>
      </c>
      <c r="H34" s="25" t="n">
        <v>2.4335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36552</v>
      </c>
      <c r="C35" s="159" t="s">
        <v>176</v>
      </c>
      <c r="D35" s="25" t="n">
        <v>27.32</v>
      </c>
      <c r="E35" s="25" t="n">
        <v>26.35</v>
      </c>
      <c r="F35" s="160" t="s">
        <v>179</v>
      </c>
      <c r="G35" s="25" t="n">
        <v>2.61</v>
      </c>
      <c r="H35" s="25" t="n">
        <v>2.5205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36553</v>
      </c>
      <c r="C36" s="159" t="s">
        <v>176</v>
      </c>
      <c r="D36" s="25" t="n">
        <v>27.22</v>
      </c>
      <c r="E36" s="25" t="n">
        <v>26.3</v>
      </c>
      <c r="F36" s="159" t="s">
        <v>176</v>
      </c>
      <c r="G36" s="25" t="n">
        <v>2.532</v>
      </c>
      <c r="H36" s="25" t="n">
        <v>2.4425</v>
      </c>
      <c r="I36" s="159" t="s">
        <v>176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36556</v>
      </c>
      <c r="C37" s="159" t="s">
        <v>176</v>
      </c>
      <c r="D37" s="25" t="n">
        <v>27.64</v>
      </c>
      <c r="E37" s="25" t="n">
        <v>26.72</v>
      </c>
      <c r="F37" s="159" t="s">
        <v>176</v>
      </c>
      <c r="G37" s="25" t="n">
        <v>2.662</v>
      </c>
      <c r="H37" s="25" t="n">
        <v>2.5725</v>
      </c>
      <c r="I37" s="159" t="s">
        <v>176</v>
      </c>
    </row>
    <row r="38" customFormat="false" ht="12.75" hidden="false" customHeight="false" outlineLevel="0" collapsed="false">
      <c r="A38" s="28"/>
      <c r="C38" s="169"/>
      <c r="D38" s="30"/>
      <c r="E38" s="30"/>
      <c r="F38" s="169"/>
      <c r="G38" s="30"/>
      <c r="H38" s="30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36545</v>
      </c>
      <c r="E39" s="30"/>
      <c r="F39" s="22"/>
      <c r="G39" s="30"/>
      <c r="H39" s="30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36552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22</v>
      </c>
      <c r="B41" s="21"/>
      <c r="D41" s="31" t="n">
        <v>36552</v>
      </c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26.41</v>
      </c>
      <c r="E45" s="39" t="n">
        <f aca="false">ROUND((AVERAGE(E11:E30)),3)</f>
        <v>25.579</v>
      </c>
      <c r="F45" s="40" t="s">
        <v>29</v>
      </c>
      <c r="G45" s="41" t="n">
        <f aca="false">ROUND((AVERAGE(G16:G35)),5)</f>
        <v>2.36058</v>
      </c>
      <c r="H45" s="41" t="n">
        <f aca="false">ROUND((AVERAGE(H16:H35)),5)</f>
        <v>2.27108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180</v>
      </c>
      <c r="D46" s="177" t="n">
        <f aca="false">ROUND((AVERAGE(D19:D37)),3)</f>
        <v>27.014</v>
      </c>
      <c r="E46" s="177" t="n">
        <f aca="false">ROUND((AVERAGE(E19:E37)),3)</f>
        <v>26.122</v>
      </c>
      <c r="F46" s="47" t="s">
        <v>33</v>
      </c>
      <c r="G46" s="48" t="n">
        <f aca="false">ROUND((AVERAGE(G19:G37)),5)</f>
        <v>2.38537</v>
      </c>
      <c r="H46" s="48" t="n">
        <f aca="false">ROUND((AVERAGE(H19:H37)),5)</f>
        <v>2.29587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ROUND((((SUM(D19:D37))-D30+E30)/19),3)</f>
        <v>26.925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29.66</v>
      </c>
      <c r="E48" s="46" t="s">
        <v>36</v>
      </c>
      <c r="F48" s="51" t="s">
        <v>49</v>
      </c>
      <c r="G48" s="48" t="n">
        <f aca="false">G35</f>
        <v>2.61</v>
      </c>
      <c r="H48" s="48" t="n">
        <f aca="false">H35</f>
        <v>2.5205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29.6</v>
      </c>
      <c r="E49" s="52" t="s">
        <v>36</v>
      </c>
      <c r="F49" s="51" t="s">
        <v>43</v>
      </c>
      <c r="G49" s="48" t="n">
        <f aca="false">ROUND(SUM(G34:G35)/2,5)</f>
        <v>2.5665</v>
      </c>
      <c r="H49" s="48" t="n">
        <f aca="false">SUM(H34:H35)/2</f>
        <v>2.477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29.35</v>
      </c>
      <c r="E50" s="46" t="s">
        <v>36</v>
      </c>
      <c r="F50" s="51" t="s">
        <v>40</v>
      </c>
      <c r="G50" s="48" t="n">
        <f aca="false">ROUND(AVERAGE(G33:G35),5)</f>
        <v>2.583</v>
      </c>
      <c r="H50" s="48" t="n">
        <f aca="false">ROUND(AVERAGE(H33:H35),5)</f>
        <v>2.4935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2.56925</v>
      </c>
      <c r="H51" s="48" t="n">
        <f aca="false">ROUND(AVERAGE(H32:H35),5)</f>
        <v>2.47975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28.552</v>
      </c>
      <c r="E52" s="53" t="s">
        <v>36</v>
      </c>
      <c r="F52" s="51" t="s">
        <v>38</v>
      </c>
      <c r="G52" s="48" t="n">
        <f aca="false">ROUND(AVERAGE(G31:G35),5)</f>
        <v>2.5524</v>
      </c>
      <c r="H52" s="48" t="n">
        <f aca="false">ROUND(AVERAGE(H31:H35),5)</f>
        <v>2.4629</v>
      </c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2.523</v>
      </c>
      <c r="H53" s="48" t="n">
        <f aca="false">H34</f>
        <v>2.4335</v>
      </c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2.616</v>
      </c>
      <c r="H54" s="41" t="n">
        <f aca="false">H33</f>
        <v>2.5265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8" t="n">
        <f aca="false">ROUND(AVERAGE(G33:G34),5)</f>
        <v>2.5695</v>
      </c>
      <c r="H55" s="48" t="n">
        <f aca="false">ROUND(AVERAGE(H33:H34),5)</f>
        <v>2.48</v>
      </c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</row>
    <row r="59" customFormat="false" ht="12.75" hidden="false" customHeight="false" outlineLevel="0" collapsed="false">
      <c r="A59" s="121" t="n">
        <v>36549</v>
      </c>
      <c r="C59" s="60" t="n">
        <v>29.55</v>
      </c>
      <c r="E59" s="121" t="n">
        <v>36549</v>
      </c>
      <c r="F59" s="59"/>
      <c r="G59" s="122" t="n">
        <v>28</v>
      </c>
      <c r="H59" s="60"/>
    </row>
    <row r="60" customFormat="false" ht="12.75" hidden="false" customHeight="false" outlineLevel="0" collapsed="false">
      <c r="A60" s="121" t="n">
        <v>36550</v>
      </c>
      <c r="B60" s="66" t="s">
        <v>59</v>
      </c>
      <c r="C60" s="60" t="n">
        <v>29.6</v>
      </c>
      <c r="E60" s="121" t="n">
        <v>36550</v>
      </c>
      <c r="F60" s="66" t="s">
        <v>60</v>
      </c>
      <c r="G60" s="123" t="n">
        <v>28.47</v>
      </c>
      <c r="H60" s="60"/>
    </row>
    <row r="61" customFormat="false" ht="12.75" hidden="false" customHeight="false" outlineLevel="0" collapsed="false">
      <c r="A61" s="121" t="n">
        <v>36551</v>
      </c>
      <c r="C61" s="60" t="n">
        <v>28.1</v>
      </c>
      <c r="E61" s="121" t="n">
        <v>36551</v>
      </c>
      <c r="G61" s="123" t="n">
        <v>28.5</v>
      </c>
      <c r="H61" s="60"/>
    </row>
    <row r="62" customFormat="false" ht="12.75" hidden="false" customHeight="false" outlineLevel="0" collapsed="false">
      <c r="A62" s="26"/>
      <c r="C62" s="67"/>
      <c r="E62" s="26"/>
      <c r="G62" s="68"/>
      <c r="H62" s="60"/>
    </row>
    <row r="63" customFormat="false" ht="12.75" hidden="false" customHeight="false" outlineLevel="0" collapsed="false">
      <c r="A63" s="26"/>
      <c r="C63" s="63"/>
      <c r="E63" s="26"/>
      <c r="G63" s="64"/>
      <c r="H63" s="60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28.1</v>
      </c>
      <c r="E64" s="26" t="s">
        <v>62</v>
      </c>
      <c r="F64" s="66" t="s">
        <v>64</v>
      </c>
      <c r="G64" s="67" t="n">
        <f aca="false">G61</f>
        <v>28.5</v>
      </c>
      <c r="H64" s="60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28.85</v>
      </c>
      <c r="E65" s="26" t="s">
        <v>65</v>
      </c>
      <c r="F65" s="66" t="s">
        <v>67</v>
      </c>
      <c r="G65" s="67" t="n">
        <f aca="false">AVERAGE(G60:G61)</f>
        <v>28.485</v>
      </c>
      <c r="H65" s="60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29.0833333333333</v>
      </c>
      <c r="E66" s="26" t="s">
        <v>68</v>
      </c>
      <c r="F66" s="66" t="s">
        <v>70</v>
      </c>
      <c r="G66" s="67" t="n">
        <f aca="false">AVERAGE(G59:G61)</f>
        <v>28.3233333333333</v>
      </c>
      <c r="H66" s="60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36550</v>
      </c>
      <c r="B70" s="62"/>
      <c r="C70" s="63" t="n">
        <v>1.19</v>
      </c>
    </row>
    <row r="71" customFormat="false" ht="12.75" hidden="false" customHeight="false" outlineLevel="0" collapsed="false">
      <c r="A71" s="178" t="n">
        <v>36551</v>
      </c>
      <c r="C71" s="63" t="n">
        <v>1.19</v>
      </c>
    </row>
    <row r="72" customFormat="false" ht="12.75" hidden="false" customHeight="false" outlineLevel="0" collapsed="false">
      <c r="A72" s="121" t="n">
        <v>36552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4.99"/>
    <col collapsed="false" customWidth="true" hidden="false" outlineLevel="0" max="3" min="3" style="0" width="12.85"/>
    <col collapsed="false" customWidth="true" hidden="false" outlineLevel="0" max="4" min="4" style="0" width="14.28"/>
    <col collapsed="false" customWidth="true" hidden="false" outlineLevel="0" max="5" min="5" style="0" width="15.99"/>
    <col collapsed="false" customWidth="true" hidden="false" outlineLevel="0" max="6" min="6" style="0" width="12.99"/>
    <col collapsed="false" customWidth="true" hidden="false" outlineLevel="0" max="7" min="7" style="0" width="14.99"/>
    <col collapsed="false" customWidth="true" hidden="false" outlineLevel="0" max="8" min="8" style="0" width="14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180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81" t="s">
        <v>181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36486</v>
      </c>
      <c r="C11" s="159" t="s">
        <v>182</v>
      </c>
      <c r="D11" s="25" t="n">
        <v>27.07</v>
      </c>
      <c r="E11" s="25" t="n">
        <v>26.02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36487</v>
      </c>
      <c r="C12" s="159" t="s">
        <v>182</v>
      </c>
      <c r="D12" s="25" t="n">
        <v>26.44</v>
      </c>
      <c r="E12" s="25" t="n">
        <v>25.57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36488</v>
      </c>
      <c r="C13" s="159" t="s">
        <v>182</v>
      </c>
      <c r="D13" s="25" t="n">
        <v>26.87</v>
      </c>
      <c r="E13" s="25" t="n">
        <v>25.84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36493</v>
      </c>
      <c r="C14" s="159" t="s">
        <v>182</v>
      </c>
      <c r="D14" s="25" t="n">
        <v>25.96</v>
      </c>
      <c r="E14" s="25" t="n">
        <v>24.98</v>
      </c>
      <c r="F14" s="159" t="s">
        <v>182</v>
      </c>
      <c r="G14" s="25" t="n">
        <v>2.352</v>
      </c>
      <c r="H14" s="25" t="n">
        <v>2.145</v>
      </c>
      <c r="I14" s="159" t="s">
        <v>182</v>
      </c>
    </row>
    <row r="15" customFormat="false" ht="12.75" hidden="false" customHeight="false" outlineLevel="0" collapsed="false">
      <c r="A15" s="20" t="n">
        <f aca="false">A14+1</f>
        <v>5</v>
      </c>
      <c r="B15" s="86" t="n">
        <v>36494</v>
      </c>
      <c r="C15" s="159" t="s">
        <v>182</v>
      </c>
      <c r="D15" s="25" t="n">
        <v>24.59</v>
      </c>
      <c r="E15" s="25" t="n">
        <v>23.95</v>
      </c>
      <c r="F15" s="159" t="s">
        <v>182</v>
      </c>
      <c r="G15" s="25" t="n">
        <v>2.304</v>
      </c>
      <c r="H15" s="25" t="n">
        <v>2.1</v>
      </c>
      <c r="I15" s="159" t="s">
        <v>182</v>
      </c>
    </row>
    <row r="16" customFormat="false" ht="12.75" hidden="false" customHeight="false" outlineLevel="0" collapsed="false">
      <c r="A16" s="20"/>
      <c r="B16" s="179"/>
      <c r="E16" s="179"/>
    </row>
    <row r="17" customFormat="false" ht="12.75" hidden="false" customHeight="false" outlineLevel="0" collapsed="false">
      <c r="A17" s="20" t="n">
        <v>8</v>
      </c>
      <c r="B17" s="86" t="n">
        <v>36495</v>
      </c>
      <c r="C17" s="169" t="s">
        <v>182</v>
      </c>
      <c r="D17" s="149" t="n">
        <v>25</v>
      </c>
      <c r="E17" s="149" t="n">
        <v>24.27</v>
      </c>
      <c r="F17" s="160" t="s">
        <v>182</v>
      </c>
      <c r="G17" s="149" t="n">
        <v>2.393</v>
      </c>
      <c r="H17" s="149" t="n">
        <v>2.19</v>
      </c>
    </row>
    <row r="18" customFormat="false" ht="12.75" hidden="false" customHeight="false" outlineLevel="0" collapsed="false">
      <c r="A18" s="20" t="n">
        <f aca="false">A17+1</f>
        <v>9</v>
      </c>
      <c r="B18" s="86" t="n">
        <v>36496</v>
      </c>
      <c r="C18" s="169" t="s">
        <v>182</v>
      </c>
      <c r="D18" s="25" t="n">
        <v>25.82</v>
      </c>
      <c r="E18" s="25" t="n">
        <v>25.07</v>
      </c>
      <c r="F18" s="160" t="s">
        <v>182</v>
      </c>
      <c r="G18" s="25" t="n">
        <v>2.461</v>
      </c>
      <c r="H18" s="25" t="n">
        <v>2.25</v>
      </c>
    </row>
    <row r="19" customFormat="false" ht="12.75" hidden="false" customHeight="false" outlineLevel="0" collapsed="false">
      <c r="A19" s="20" t="n">
        <f aca="false">A18+1</f>
        <v>10</v>
      </c>
      <c r="B19" s="86" t="n">
        <v>36497</v>
      </c>
      <c r="C19" s="169" t="s">
        <v>182</v>
      </c>
      <c r="D19" s="25" t="n">
        <v>25.81</v>
      </c>
      <c r="E19" s="25" t="n">
        <v>25.1</v>
      </c>
      <c r="F19" s="160" t="s">
        <v>182</v>
      </c>
      <c r="G19" s="25" t="n">
        <v>2.331</v>
      </c>
      <c r="H19" s="25" t="n">
        <v>2.13</v>
      </c>
    </row>
    <row r="20" customFormat="false" ht="12.75" hidden="false" customHeight="false" outlineLevel="0" collapsed="false">
      <c r="A20" s="20" t="n">
        <f aca="false">A19+1</f>
        <v>11</v>
      </c>
      <c r="B20" s="86" t="n">
        <v>36500</v>
      </c>
      <c r="C20" s="169" t="s">
        <v>182</v>
      </c>
      <c r="D20" s="25" t="n">
        <v>26.66</v>
      </c>
      <c r="E20" s="25" t="n">
        <v>25.8</v>
      </c>
      <c r="F20" s="160" t="s">
        <v>182</v>
      </c>
      <c r="G20" s="25" t="n">
        <v>2.224</v>
      </c>
      <c r="H20" s="25" t="n">
        <v>2.03</v>
      </c>
    </row>
    <row r="21" customFormat="false" ht="12.75" hidden="false" customHeight="false" outlineLevel="0" collapsed="false">
      <c r="A21" s="20" t="n">
        <f aca="false">A20+1</f>
        <v>12</v>
      </c>
      <c r="B21" s="86" t="n">
        <v>36501</v>
      </c>
      <c r="C21" s="169" t="s">
        <v>182</v>
      </c>
      <c r="D21" s="25" t="n">
        <v>26.22</v>
      </c>
      <c r="E21" s="25" t="n">
        <v>25.49</v>
      </c>
      <c r="F21" s="160" t="s">
        <v>182</v>
      </c>
      <c r="G21" s="25" t="n">
        <v>2.271</v>
      </c>
      <c r="H21" s="25" t="n">
        <v>2.08</v>
      </c>
    </row>
    <row r="22" customFormat="false" ht="12.75" hidden="false" customHeight="false" outlineLevel="0" collapsed="false">
      <c r="A22" s="20" t="n">
        <f aca="false">A21+1</f>
        <v>13</v>
      </c>
      <c r="B22" s="86" t="n">
        <v>36502</v>
      </c>
      <c r="C22" s="169" t="s">
        <v>182</v>
      </c>
      <c r="D22" s="25" t="n">
        <v>26.54</v>
      </c>
      <c r="E22" s="25" t="n">
        <v>25.89</v>
      </c>
      <c r="F22" s="160" t="s">
        <v>182</v>
      </c>
      <c r="G22" s="25" t="n">
        <v>2.288</v>
      </c>
      <c r="H22" s="25" t="n">
        <v>2.095</v>
      </c>
    </row>
    <row r="23" customFormat="false" ht="12.75" hidden="false" customHeight="false" outlineLevel="0" collapsed="false">
      <c r="A23" s="20" t="n">
        <f aca="false">A22+1</f>
        <v>14</v>
      </c>
      <c r="B23" s="86" t="n">
        <v>36503</v>
      </c>
      <c r="C23" s="169" t="s">
        <v>182</v>
      </c>
      <c r="D23" s="25" t="n">
        <v>26.15</v>
      </c>
      <c r="E23" s="25" t="n">
        <v>25.46</v>
      </c>
      <c r="F23" s="160" t="s">
        <v>182</v>
      </c>
      <c r="G23" s="25" t="n">
        <v>2.285</v>
      </c>
      <c r="H23" s="25" t="n">
        <v>2.09</v>
      </c>
    </row>
    <row r="24" customFormat="false" ht="12.75" hidden="false" customHeight="false" outlineLevel="0" collapsed="false">
      <c r="A24" s="20" t="n">
        <f aca="false">A23+1</f>
        <v>15</v>
      </c>
      <c r="B24" s="86" t="n">
        <v>36504</v>
      </c>
      <c r="C24" s="169" t="s">
        <v>182</v>
      </c>
      <c r="D24" s="25" t="n">
        <v>25.23</v>
      </c>
      <c r="E24" s="25" t="n">
        <v>24.71</v>
      </c>
      <c r="F24" s="160" t="s">
        <v>182</v>
      </c>
      <c r="G24" s="25" t="n">
        <v>2.446</v>
      </c>
      <c r="H24" s="25" t="n">
        <v>2.24</v>
      </c>
    </row>
    <row r="25" customFormat="false" ht="12.75" hidden="false" customHeight="false" outlineLevel="0" collapsed="false">
      <c r="A25" s="20" t="n">
        <f aca="false">A24+1</f>
        <v>16</v>
      </c>
      <c r="B25" s="86" t="n">
        <v>36507</v>
      </c>
      <c r="C25" s="169" t="s">
        <v>182</v>
      </c>
      <c r="D25" s="25" t="n">
        <v>25.38</v>
      </c>
      <c r="E25" s="25" t="n">
        <v>24.89</v>
      </c>
      <c r="F25" s="160" t="s">
        <v>182</v>
      </c>
      <c r="G25" s="25" t="n">
        <v>2.509</v>
      </c>
      <c r="H25" s="25" t="n">
        <v>2.24</v>
      </c>
    </row>
    <row r="26" customFormat="false" ht="12.75" hidden="false" customHeight="false" outlineLevel="0" collapsed="false">
      <c r="A26" s="20" t="n">
        <f aca="false">A25+1</f>
        <v>17</v>
      </c>
      <c r="B26" s="86" t="n">
        <v>36508</v>
      </c>
      <c r="C26" s="169" t="s">
        <v>182</v>
      </c>
      <c r="D26" s="25" t="n">
        <v>25.73</v>
      </c>
      <c r="E26" s="25" t="n">
        <v>25.29</v>
      </c>
      <c r="F26" s="160" t="s">
        <v>182</v>
      </c>
      <c r="G26" s="25" t="n">
        <v>2.585</v>
      </c>
      <c r="H26" s="25" t="n">
        <v>2.31</v>
      </c>
    </row>
    <row r="27" customFormat="false" ht="12.75" hidden="false" customHeight="false" outlineLevel="0" collapsed="false">
      <c r="A27" s="20" t="n">
        <f aca="false">A26+1</f>
        <v>18</v>
      </c>
      <c r="B27" s="86" t="n">
        <v>36509</v>
      </c>
      <c r="C27" s="169" t="s">
        <v>182</v>
      </c>
      <c r="D27" s="25" t="n">
        <v>26.36</v>
      </c>
      <c r="E27" s="25" t="n">
        <v>25.83</v>
      </c>
      <c r="F27" s="160" t="s">
        <v>182</v>
      </c>
      <c r="G27" s="25" t="n">
        <v>2.486</v>
      </c>
      <c r="H27" s="25" t="n">
        <v>2.21</v>
      </c>
    </row>
    <row r="28" customFormat="false" ht="12.75" hidden="false" customHeight="false" outlineLevel="0" collapsed="false">
      <c r="A28" s="20" t="n">
        <f aca="false">A27+1</f>
        <v>19</v>
      </c>
      <c r="B28" s="86" t="n">
        <v>36510</v>
      </c>
      <c r="C28" s="169" t="s">
        <v>182</v>
      </c>
      <c r="D28" s="25" t="n">
        <v>26.83</v>
      </c>
      <c r="E28" s="25" t="n">
        <v>26.42</v>
      </c>
      <c r="F28" s="160" t="s">
        <v>182</v>
      </c>
      <c r="G28" s="25" t="n">
        <v>2.636</v>
      </c>
      <c r="H28" s="25" t="n">
        <v>2.36</v>
      </c>
    </row>
    <row r="29" customFormat="false" ht="12.75" hidden="false" customHeight="false" outlineLevel="0" collapsed="false">
      <c r="A29" s="20" t="n">
        <f aca="false">A28+1</f>
        <v>20</v>
      </c>
      <c r="B29" s="86" t="n">
        <v>36511</v>
      </c>
      <c r="C29" s="169" t="s">
        <v>182</v>
      </c>
      <c r="D29" s="25" t="n">
        <v>26.74</v>
      </c>
      <c r="E29" s="25" t="n">
        <v>26.52</v>
      </c>
      <c r="F29" s="160" t="s">
        <v>182</v>
      </c>
      <c r="G29" s="25" t="n">
        <v>2.655</v>
      </c>
      <c r="H29" s="25" t="n">
        <v>2.36</v>
      </c>
    </row>
    <row r="30" customFormat="false" ht="12.75" hidden="false" customHeight="false" outlineLevel="0" collapsed="false">
      <c r="A30" s="20" t="n">
        <f aca="false">A29+1</f>
        <v>21</v>
      </c>
      <c r="B30" s="86" t="n">
        <v>36514</v>
      </c>
      <c r="C30" s="169" t="s">
        <v>182</v>
      </c>
      <c r="D30" s="25" t="n">
        <v>26.54</v>
      </c>
      <c r="E30" s="25" t="n">
        <v>26.34</v>
      </c>
      <c r="F30" s="160" t="s">
        <v>182</v>
      </c>
      <c r="G30" s="25" t="n">
        <v>2.629</v>
      </c>
      <c r="H30" s="25" t="n">
        <v>2.36</v>
      </c>
    </row>
    <row r="31" customFormat="false" ht="12.75" hidden="false" customHeight="false" outlineLevel="0" collapsed="false">
      <c r="A31" s="20" t="n">
        <f aca="false">A30+1</f>
        <v>22</v>
      </c>
      <c r="B31" s="86" t="n">
        <v>36515</v>
      </c>
      <c r="C31" s="159" t="s">
        <v>179</v>
      </c>
      <c r="D31" s="25" t="n">
        <v>26.26</v>
      </c>
      <c r="E31" s="25" t="n">
        <v>25.54</v>
      </c>
      <c r="F31" s="160" t="s">
        <v>182</v>
      </c>
      <c r="G31" s="25" t="n">
        <v>2.522</v>
      </c>
      <c r="H31" s="25" t="n">
        <v>2.25</v>
      </c>
    </row>
    <row r="32" customFormat="false" ht="12.75" hidden="false" customHeight="false" outlineLevel="0" collapsed="false">
      <c r="A32" s="20" t="n">
        <f aca="false">A31+1</f>
        <v>23</v>
      </c>
      <c r="B32" s="86" t="n">
        <v>36516</v>
      </c>
      <c r="C32" s="159" t="s">
        <v>179</v>
      </c>
      <c r="D32" s="25" t="n">
        <v>25.5</v>
      </c>
      <c r="E32" s="25" t="n">
        <v>24.93</v>
      </c>
      <c r="F32" s="160" t="s">
        <v>182</v>
      </c>
      <c r="G32" s="25" t="n">
        <v>2.444</v>
      </c>
      <c r="H32" s="25" t="n">
        <v>2.25</v>
      </c>
    </row>
    <row r="33" customFormat="false" ht="12.75" hidden="false" customHeight="false" outlineLevel="0" collapsed="false">
      <c r="A33" s="20" t="n">
        <f aca="false">A32+1</f>
        <v>24</v>
      </c>
      <c r="B33" s="86" t="n">
        <v>36517</v>
      </c>
      <c r="C33" s="159" t="s">
        <v>179</v>
      </c>
      <c r="D33" s="25" t="n">
        <v>25.87</v>
      </c>
      <c r="E33" s="25" t="n">
        <v>25.19</v>
      </c>
      <c r="F33" s="160" t="s">
        <v>182</v>
      </c>
      <c r="G33" s="25" t="n">
        <v>2.399</v>
      </c>
      <c r="H33" s="25" t="n">
        <v>2.25</v>
      </c>
    </row>
    <row r="34" customFormat="false" ht="12.75" hidden="false" customHeight="false" outlineLevel="0" collapsed="false">
      <c r="A34" s="20" t="n">
        <f aca="false">A33+1</f>
        <v>25</v>
      </c>
      <c r="B34" s="86" t="n">
        <v>36521</v>
      </c>
      <c r="C34" s="159" t="s">
        <v>179</v>
      </c>
      <c r="D34" s="25" t="n">
        <v>26.33</v>
      </c>
      <c r="E34" s="25" t="n">
        <v>25.5</v>
      </c>
      <c r="F34" s="160" t="s">
        <v>182</v>
      </c>
      <c r="G34" s="25" t="n">
        <v>2.271</v>
      </c>
      <c r="H34" s="25" t="n">
        <v>2.12</v>
      </c>
    </row>
    <row r="35" customFormat="false" ht="12.75" hidden="false" customHeight="false" outlineLevel="0" collapsed="false">
      <c r="A35" s="20" t="n">
        <f aca="false">A34+1</f>
        <v>26</v>
      </c>
      <c r="B35" s="86" t="n">
        <v>36522</v>
      </c>
      <c r="C35" s="159" t="s">
        <v>179</v>
      </c>
      <c r="D35" s="25" t="n">
        <v>26.82</v>
      </c>
      <c r="E35" s="25" t="n">
        <v>25.83</v>
      </c>
      <c r="F35" s="160" t="s">
        <v>182</v>
      </c>
      <c r="G35" s="25" t="n">
        <v>2.344</v>
      </c>
      <c r="H35" s="25" t="n">
        <v>2.22</v>
      </c>
      <c r="I35" s="159"/>
    </row>
    <row r="36" customFormat="false" ht="12.75" hidden="false" customHeight="false" outlineLevel="0" collapsed="false">
      <c r="A36" s="20" t="n">
        <f aca="false">A35+1</f>
        <v>27</v>
      </c>
      <c r="B36" s="86" t="n">
        <v>36523</v>
      </c>
      <c r="C36" s="159" t="s">
        <v>179</v>
      </c>
      <c r="D36" s="25" t="n">
        <v>26.47</v>
      </c>
      <c r="E36" s="25" t="n">
        <v>25.55</v>
      </c>
      <c r="F36" s="159" t="s">
        <v>179</v>
      </c>
      <c r="G36" s="25" t="n">
        <v>2.394</v>
      </c>
      <c r="H36" s="25" t="n">
        <v>2.3045</v>
      </c>
      <c r="I36" s="159" t="s">
        <v>179</v>
      </c>
    </row>
    <row r="37" customFormat="false" ht="12.75" hidden="false" customHeight="false" outlineLevel="0" collapsed="false">
      <c r="A37" s="20" t="n">
        <f aca="false">A36+1</f>
        <v>28</v>
      </c>
      <c r="B37" s="86" t="n">
        <v>36524</v>
      </c>
      <c r="C37" s="159" t="s">
        <v>179</v>
      </c>
      <c r="D37" s="25" t="n">
        <v>25.6</v>
      </c>
      <c r="E37" s="25" t="n">
        <v>24.79</v>
      </c>
      <c r="F37" s="159" t="s">
        <v>179</v>
      </c>
      <c r="G37" s="25" t="n">
        <v>2.329</v>
      </c>
      <c r="H37" s="25" t="n">
        <v>2.2395</v>
      </c>
      <c r="I37" s="159" t="s">
        <v>179</v>
      </c>
    </row>
    <row r="38" customFormat="false" ht="12.75" hidden="false" customHeight="false" outlineLevel="0" collapsed="false">
      <c r="A38" s="28"/>
      <c r="C38" s="169"/>
      <c r="D38" s="30"/>
      <c r="E38" s="30"/>
      <c r="F38" s="169"/>
      <c r="G38" s="30"/>
      <c r="H38" s="30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36514</v>
      </c>
      <c r="E39" s="30"/>
      <c r="F39" s="22"/>
      <c r="G39" s="30"/>
      <c r="H39" s="30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36522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22</v>
      </c>
      <c r="B41" s="21"/>
      <c r="D41" s="31" t="n">
        <v>36522</v>
      </c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26.102</v>
      </c>
      <c r="E45" s="39" t="n">
        <f aca="false">ROUND((AVERAGE(E11:E30)),3)</f>
        <v>25.444</v>
      </c>
      <c r="F45" s="40" t="s">
        <v>29</v>
      </c>
      <c r="G45" s="41" t="n">
        <f aca="false">ROUND((AVERAGE(G14:G35)),5)</f>
        <v>2.42071</v>
      </c>
      <c r="H45" s="41" t="n">
        <f aca="false">ROUND((AVERAGE(H14:H35)),5)</f>
        <v>2.20381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183</v>
      </c>
      <c r="D46" s="177" t="n">
        <f aca="false">ROUND((AVERAGE(D17:D37)),3)</f>
        <v>26.089</v>
      </c>
      <c r="E46" s="177" t="n">
        <f aca="false">ROUND((AVERAGE(E17:E37)),3)</f>
        <v>25.448</v>
      </c>
      <c r="F46" s="47" t="s">
        <v>33</v>
      </c>
      <c r="G46" s="48" t="n">
        <f aca="false">ROUND((AVERAGE(G17:G37)),5)</f>
        <v>2.4239</v>
      </c>
      <c r="H46" s="48" t="n">
        <f aca="false">ROUND((AVERAGE(H17:H37)),5)</f>
        <v>2.21805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ROUND((((SUM(D17:D37))-D30+E30)/21),3)</f>
        <v>26.079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26.54</v>
      </c>
      <c r="E48" s="46" t="s">
        <v>36</v>
      </c>
      <c r="F48" s="51" t="s">
        <v>49</v>
      </c>
      <c r="G48" s="48" t="n">
        <f aca="false">G35</f>
        <v>2.344</v>
      </c>
      <c r="H48" s="48" t="n">
        <f aca="false">H35</f>
        <v>2.22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26.64</v>
      </c>
      <c r="E49" s="52" t="s">
        <v>36</v>
      </c>
      <c r="F49" s="51" t="s">
        <v>43</v>
      </c>
      <c r="G49" s="48" t="n">
        <f aca="false">ROUND(SUM(G34:G35)/2,5)</f>
        <v>2.3075</v>
      </c>
      <c r="H49" s="48" t="n">
        <f aca="false">SUM(H34:H35)/2</f>
        <v>2.17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26.703</v>
      </c>
      <c r="E50" s="46" t="s">
        <v>36</v>
      </c>
      <c r="F50" s="51" t="s">
        <v>40</v>
      </c>
      <c r="G50" s="48" t="n">
        <f aca="false">ROUND(AVERAGE(G33:G35),5)</f>
        <v>2.338</v>
      </c>
      <c r="H50" s="48" t="n">
        <f aca="false">ROUND(AVERAGE(H33:H35),5)</f>
        <v>2.19667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2.3645</v>
      </c>
      <c r="H51" s="48" t="n">
        <f aca="false">ROUND(AVERAGE(H32:H35),5)</f>
        <v>2.21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26.44</v>
      </c>
      <c r="E52" s="53" t="s">
        <v>36</v>
      </c>
      <c r="F52" s="51" t="s">
        <v>38</v>
      </c>
      <c r="G52" s="48" t="n">
        <f aca="false">ROUND(AVERAGE(G31:G35),5)</f>
        <v>2.396</v>
      </c>
      <c r="H52" s="48" t="n">
        <f aca="false">ROUND(AVERAGE(H31:H35),5)</f>
        <v>2.218</v>
      </c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2.271</v>
      </c>
      <c r="H53" s="48" t="n">
        <f aca="false">H34</f>
        <v>2.12</v>
      </c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2.399</v>
      </c>
      <c r="H54" s="41" t="n">
        <f aca="false">H33</f>
        <v>2.25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8" t="n">
        <f aca="false">ROUND(AVERAGE(G33:G34),5)</f>
        <v>2.335</v>
      </c>
      <c r="H55" s="48" t="n">
        <f aca="false">ROUND(AVERAGE(H33:H34),5)</f>
        <v>2.185</v>
      </c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</row>
    <row r="59" customFormat="false" ht="12.75" hidden="false" customHeight="false" outlineLevel="0" collapsed="false">
      <c r="A59" s="121" t="n">
        <v>36516</v>
      </c>
      <c r="C59" s="60" t="n">
        <v>31</v>
      </c>
      <c r="E59" s="121" t="n">
        <v>36516</v>
      </c>
      <c r="F59" s="59"/>
      <c r="G59" s="122" t="n">
        <v>29.85</v>
      </c>
      <c r="H59" s="60"/>
    </row>
    <row r="60" customFormat="false" ht="12.75" hidden="false" customHeight="false" outlineLevel="0" collapsed="false">
      <c r="A60" s="178" t="n">
        <v>36517</v>
      </c>
      <c r="B60" s="66" t="s">
        <v>59</v>
      </c>
      <c r="C60" s="60" t="n">
        <v>30.44</v>
      </c>
      <c r="E60" s="178" t="n">
        <v>36517</v>
      </c>
      <c r="F60" s="66" t="s">
        <v>60</v>
      </c>
      <c r="G60" s="123" t="n">
        <v>30.12</v>
      </c>
      <c r="H60" s="60"/>
    </row>
    <row r="61" customFormat="false" ht="12.75" hidden="false" customHeight="false" outlineLevel="0" collapsed="false">
      <c r="A61" s="121" t="n">
        <v>36521</v>
      </c>
      <c r="C61" s="60" t="n">
        <v>31.48</v>
      </c>
      <c r="E61" s="121" t="n">
        <v>36521</v>
      </c>
      <c r="G61" s="123" t="n">
        <v>31</v>
      </c>
      <c r="H61" s="60"/>
    </row>
    <row r="62" customFormat="false" ht="12.75" hidden="false" customHeight="false" outlineLevel="0" collapsed="false">
      <c r="A62" s="26"/>
      <c r="C62" s="67"/>
      <c r="E62" s="26"/>
      <c r="G62" s="68"/>
      <c r="H62" s="60"/>
    </row>
    <row r="63" customFormat="false" ht="12.75" hidden="false" customHeight="false" outlineLevel="0" collapsed="false">
      <c r="A63" s="26"/>
      <c r="C63" s="63"/>
      <c r="E63" s="26"/>
      <c r="G63" s="64"/>
      <c r="H63" s="60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31.48</v>
      </c>
      <c r="E64" s="26" t="s">
        <v>62</v>
      </c>
      <c r="F64" s="66" t="s">
        <v>64</v>
      </c>
      <c r="G64" s="67" t="n">
        <f aca="false">G61</f>
        <v>31</v>
      </c>
      <c r="H64" s="60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30.96</v>
      </c>
      <c r="E65" s="26" t="s">
        <v>65</v>
      </c>
      <c r="F65" s="66" t="s">
        <v>67</v>
      </c>
      <c r="G65" s="67" t="n">
        <f aca="false">AVERAGE(G60:G61)</f>
        <v>30.56</v>
      </c>
      <c r="H65" s="60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30.9733333333333</v>
      </c>
      <c r="E66" s="26" t="s">
        <v>68</v>
      </c>
      <c r="F66" s="66" t="s">
        <v>70</v>
      </c>
      <c r="G66" s="67" t="n">
        <f aca="false">AVERAGE(G59:G61)</f>
        <v>30.3233333333333</v>
      </c>
      <c r="H66" s="60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36517</v>
      </c>
      <c r="B70" s="62"/>
      <c r="C70" s="63" t="n">
        <v>1.19</v>
      </c>
    </row>
    <row r="71" customFormat="false" ht="12.75" hidden="false" customHeight="false" outlineLevel="0" collapsed="false">
      <c r="A71" s="178" t="n">
        <v>36521</v>
      </c>
      <c r="C71" s="63" t="n">
        <v>1.19</v>
      </c>
    </row>
    <row r="72" customFormat="false" ht="12.75" hidden="false" customHeight="false" outlineLevel="0" collapsed="false">
      <c r="A72" s="121" t="n">
        <v>36522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I38" activeCellId="0" sqref="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2.28"/>
    <col collapsed="false" customWidth="true" hidden="false" outlineLevel="0" max="3" min="3" style="0" width="13.56"/>
    <col collapsed="false" customWidth="true" hidden="false" outlineLevel="0" max="4" min="4" style="0" width="11.85"/>
    <col collapsed="false" customWidth="true" hidden="false" outlineLevel="0" max="5" min="5" style="0" width="12.42"/>
    <col collapsed="false" customWidth="true" hidden="false" outlineLevel="0" max="7" min="7" style="0" width="13.41"/>
    <col collapsed="false" customWidth="true" hidden="false" outlineLevel="0" max="8" min="8" style="0" width="14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73"/>
      <c r="D2" s="180" t="s">
        <v>82</v>
      </c>
      <c r="E2" s="73"/>
      <c r="F2" s="73"/>
      <c r="G2" s="75"/>
      <c r="H2" s="9"/>
    </row>
    <row r="3" customFormat="false" ht="15.75" hidden="false" customHeight="false" outlineLevel="0" collapsed="false">
      <c r="A3" s="10"/>
      <c r="B3" s="181" t="s">
        <v>184</v>
      </c>
      <c r="C3" s="173"/>
      <c r="D3" s="173"/>
      <c r="E3" s="173"/>
      <c r="F3" s="73"/>
      <c r="G3" s="17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36454</v>
      </c>
      <c r="C11" s="159" t="s">
        <v>185</v>
      </c>
      <c r="D11" s="25" t="n">
        <v>22.61</v>
      </c>
      <c r="E11" s="25" t="n">
        <v>22.55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36455</v>
      </c>
      <c r="C12" s="159" t="s">
        <v>185</v>
      </c>
      <c r="D12" s="25" t="n">
        <v>23.45</v>
      </c>
      <c r="E12" s="25" t="n">
        <v>23.33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36458</v>
      </c>
      <c r="C13" s="159" t="s">
        <v>185</v>
      </c>
      <c r="D13" s="25" t="n">
        <v>23.35</v>
      </c>
      <c r="E13" s="25" t="n">
        <v>23.29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36459</v>
      </c>
      <c r="C14" s="159" t="s">
        <v>185</v>
      </c>
      <c r="D14" s="25" t="n">
        <v>23.19</v>
      </c>
      <c r="E14" s="25" t="n">
        <v>23.16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36460</v>
      </c>
      <c r="C15" s="159" t="s">
        <v>185</v>
      </c>
      <c r="D15" s="25" t="n">
        <v>22.92</v>
      </c>
      <c r="E15" s="25" t="n">
        <v>22.92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36461</v>
      </c>
      <c r="C16" s="159" t="s">
        <v>185</v>
      </c>
      <c r="D16" s="25" t="n">
        <v>21.68</v>
      </c>
      <c r="E16" s="25" t="n">
        <v>21.73</v>
      </c>
      <c r="F16" s="159" t="s">
        <v>185</v>
      </c>
      <c r="G16" s="25" t="n">
        <v>2.965</v>
      </c>
      <c r="H16" s="25" t="n">
        <v>2.845</v>
      </c>
      <c r="I16" s="159" t="s">
        <v>185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36462</v>
      </c>
      <c r="C17" s="159" t="s">
        <v>185</v>
      </c>
      <c r="D17" s="25" t="n">
        <v>21.75</v>
      </c>
      <c r="E17" s="25" t="n">
        <v>21.76</v>
      </c>
      <c r="F17" s="159" t="s">
        <v>185</v>
      </c>
      <c r="G17" s="25" t="n">
        <v>2.961</v>
      </c>
      <c r="H17" s="25" t="n">
        <v>2.835</v>
      </c>
      <c r="I17" s="159" t="s">
        <v>185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36465</v>
      </c>
      <c r="C19" s="169" t="s">
        <v>185</v>
      </c>
      <c r="D19" s="149" t="n">
        <v>22.51</v>
      </c>
      <c r="E19" s="149" t="n">
        <v>22.5</v>
      </c>
      <c r="F19" s="160" t="s">
        <v>185</v>
      </c>
      <c r="G19" s="149" t="n">
        <v>2.914</v>
      </c>
      <c r="H19" s="149" t="n">
        <v>2.785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36466</v>
      </c>
      <c r="C20" s="169" t="s">
        <v>185</v>
      </c>
      <c r="D20" s="25" t="n">
        <v>22.39</v>
      </c>
      <c r="E20" s="25" t="n">
        <v>22.39</v>
      </c>
      <c r="F20" s="160" t="s">
        <v>185</v>
      </c>
      <c r="G20" s="25" t="n">
        <v>2.837</v>
      </c>
      <c r="H20" s="25" t="n">
        <v>2.71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36467</v>
      </c>
      <c r="C21" s="169" t="s">
        <v>185</v>
      </c>
      <c r="D21" s="25" t="n">
        <v>22.56</v>
      </c>
      <c r="E21" s="25" t="n">
        <v>22.55</v>
      </c>
      <c r="F21" s="160" t="s">
        <v>185</v>
      </c>
      <c r="G21" s="25" t="n">
        <v>2.873</v>
      </c>
      <c r="H21" s="25" t="n">
        <v>2.745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36468</v>
      </c>
      <c r="C22" s="169" t="s">
        <v>185</v>
      </c>
      <c r="D22" s="25" t="n">
        <v>23.14</v>
      </c>
      <c r="E22" s="25" t="n">
        <v>23.01</v>
      </c>
      <c r="F22" s="160" t="s">
        <v>185</v>
      </c>
      <c r="G22" s="25" t="n">
        <v>2.826</v>
      </c>
      <c r="H22" s="25" t="n">
        <v>2.692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36469</v>
      </c>
      <c r="C23" s="169" t="s">
        <v>185</v>
      </c>
      <c r="D23" s="25" t="n">
        <v>23</v>
      </c>
      <c r="E23" s="25" t="n">
        <v>22.88</v>
      </c>
      <c r="F23" s="160" t="s">
        <v>185</v>
      </c>
      <c r="G23" s="25" t="n">
        <v>2.884</v>
      </c>
      <c r="H23" s="25" t="n">
        <v>2.75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36472</v>
      </c>
      <c r="C24" s="169" t="s">
        <v>185</v>
      </c>
      <c r="D24" s="25" t="n">
        <v>23.27</v>
      </c>
      <c r="E24" s="25" t="n">
        <v>23.15</v>
      </c>
      <c r="F24" s="160" t="s">
        <v>185</v>
      </c>
      <c r="G24" s="25" t="n">
        <v>2.665</v>
      </c>
      <c r="H24" s="25" t="n">
        <v>2.54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36473</v>
      </c>
      <c r="C25" s="169" t="s">
        <v>185</v>
      </c>
      <c r="D25" s="25" t="n">
        <v>24.03</v>
      </c>
      <c r="E25" s="25" t="n">
        <v>23.85</v>
      </c>
      <c r="F25" s="160" t="s">
        <v>185</v>
      </c>
      <c r="G25" s="25" t="n">
        <v>2.643</v>
      </c>
      <c r="H25" s="25" t="n">
        <v>2.51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36474</v>
      </c>
      <c r="C26" s="169" t="s">
        <v>185</v>
      </c>
      <c r="D26" s="25" t="n">
        <v>24.47</v>
      </c>
      <c r="E26" s="25" t="n">
        <v>24.26</v>
      </c>
      <c r="F26" s="160" t="s">
        <v>185</v>
      </c>
      <c r="G26" s="25" t="n">
        <v>2.657</v>
      </c>
      <c r="H26" s="25" t="n">
        <v>2.515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36475</v>
      </c>
      <c r="C27" s="169" t="s">
        <v>185</v>
      </c>
      <c r="D27" s="25" t="n">
        <v>24.33</v>
      </c>
      <c r="E27" s="25" t="n">
        <v>24.21</v>
      </c>
      <c r="F27" s="160" t="s">
        <v>185</v>
      </c>
      <c r="G27" s="25" t="n">
        <v>2.522</v>
      </c>
      <c r="H27" s="25" t="n">
        <v>2.375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36476</v>
      </c>
      <c r="C28" s="169" t="s">
        <v>185</v>
      </c>
      <c r="D28" s="25" t="n">
        <v>24.91</v>
      </c>
      <c r="E28" s="25" t="n">
        <v>24.77</v>
      </c>
      <c r="F28" s="160" t="s">
        <v>185</v>
      </c>
      <c r="G28" s="25" t="n">
        <v>2.649</v>
      </c>
      <c r="H28" s="25" t="n">
        <v>2.495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36479</v>
      </c>
      <c r="C29" s="169" t="s">
        <v>185</v>
      </c>
      <c r="D29" s="25" t="n">
        <v>25.13</v>
      </c>
      <c r="E29" s="25" t="n">
        <v>25.05</v>
      </c>
      <c r="F29" s="160" t="s">
        <v>185</v>
      </c>
      <c r="G29" s="25" t="n">
        <v>2.524</v>
      </c>
      <c r="H29" s="25" t="n">
        <v>2.375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36480</v>
      </c>
      <c r="C30" s="169" t="s">
        <v>185</v>
      </c>
      <c r="D30" s="25" t="n">
        <v>25.7</v>
      </c>
      <c r="E30" s="25" t="n">
        <v>25.44</v>
      </c>
      <c r="F30" s="160" t="s">
        <v>185</v>
      </c>
      <c r="G30" s="25" t="n">
        <v>2.451</v>
      </c>
      <c r="H30" s="25" t="n">
        <v>2.305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36481</v>
      </c>
      <c r="C31" s="169" t="s">
        <v>185</v>
      </c>
      <c r="D31" s="25" t="n">
        <v>26.6</v>
      </c>
      <c r="E31" s="25" t="n">
        <v>26</v>
      </c>
      <c r="F31" s="160" t="s">
        <v>185</v>
      </c>
      <c r="G31" s="25" t="n">
        <v>2.456</v>
      </c>
      <c r="H31" s="25" t="n">
        <v>2.305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36482</v>
      </c>
      <c r="C32" s="169" t="s">
        <v>185</v>
      </c>
      <c r="D32" s="25" t="n">
        <v>25.8</v>
      </c>
      <c r="E32" s="25" t="n">
        <v>25.33</v>
      </c>
      <c r="F32" s="160" t="s">
        <v>185</v>
      </c>
      <c r="G32" s="25" t="n">
        <v>2.496</v>
      </c>
      <c r="H32" s="25" t="n">
        <v>2.345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36483</v>
      </c>
      <c r="C33" s="169" t="s">
        <v>185</v>
      </c>
      <c r="D33" s="25" t="n">
        <v>26.56</v>
      </c>
      <c r="E33" s="25" t="n">
        <v>26.14</v>
      </c>
      <c r="F33" s="160" t="s">
        <v>185</v>
      </c>
      <c r="G33" s="25" t="n">
        <v>2.434</v>
      </c>
      <c r="H33" s="25" t="n">
        <v>2.285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36486</v>
      </c>
      <c r="C34" s="159" t="s">
        <v>182</v>
      </c>
      <c r="D34" s="25" t="n">
        <v>27.07</v>
      </c>
      <c r="E34" s="25" t="n">
        <v>26.02</v>
      </c>
      <c r="F34" s="160" t="s">
        <v>185</v>
      </c>
      <c r="G34" s="25" t="n">
        <v>2.197</v>
      </c>
      <c r="H34" s="25" t="n">
        <v>2.065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36487</v>
      </c>
      <c r="C35" s="159" t="s">
        <v>182</v>
      </c>
      <c r="D35" s="25" t="n">
        <v>26.44</v>
      </c>
      <c r="E35" s="25" t="n">
        <v>25.57</v>
      </c>
      <c r="F35" s="160" t="s">
        <v>185</v>
      </c>
      <c r="G35" s="25" t="n">
        <v>2.189</v>
      </c>
      <c r="H35" s="25" t="n">
        <v>2.05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36488</v>
      </c>
      <c r="C36" s="159" t="s">
        <v>182</v>
      </c>
      <c r="D36" s="25" t="n">
        <v>26.87</v>
      </c>
      <c r="E36" s="25" t="n">
        <v>25.84</v>
      </c>
      <c r="F36" s="160" t="s">
        <v>185</v>
      </c>
      <c r="G36" s="25" t="n">
        <v>2.12</v>
      </c>
      <c r="H36" s="25" t="n">
        <v>2.03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36493</v>
      </c>
      <c r="C37" s="159" t="s">
        <v>182</v>
      </c>
      <c r="D37" s="25" t="n">
        <v>25.96</v>
      </c>
      <c r="E37" s="25" t="n">
        <v>24.98</v>
      </c>
      <c r="F37" s="159" t="s">
        <v>182</v>
      </c>
      <c r="G37" s="25" t="n">
        <v>2.352</v>
      </c>
      <c r="H37" s="25" t="n">
        <v>2.145</v>
      </c>
      <c r="I37" s="159" t="s">
        <v>182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36494</v>
      </c>
      <c r="C38" s="159" t="s">
        <v>182</v>
      </c>
      <c r="D38" s="25" t="n">
        <v>24.59</v>
      </c>
      <c r="E38" s="25" t="n">
        <v>23.95</v>
      </c>
      <c r="F38" s="159" t="s">
        <v>182</v>
      </c>
      <c r="G38" s="25" t="n">
        <v>2.304</v>
      </c>
      <c r="H38" s="25" t="n">
        <v>2.1</v>
      </c>
      <c r="I38" s="159" t="s">
        <v>182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36483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36488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36488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ROUND((AVERAGE(D11:D33)),3)</f>
        <v>23.789</v>
      </c>
      <c r="E46" s="39" t="n">
        <f aca="false">ROUND((AVERAGE(E11:E33)),3)</f>
        <v>23.649</v>
      </c>
      <c r="F46" s="40" t="s">
        <v>29</v>
      </c>
      <c r="G46" s="41" t="n">
        <f aca="false">ROUND((AVERAGE(G16:G36)),5)</f>
        <v>2.61315</v>
      </c>
      <c r="H46" s="41" t="n">
        <f aca="false">ROUND((AVERAGE(H16:H36)),5)</f>
        <v>2.47785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186</v>
      </c>
      <c r="D47" s="177" t="n">
        <f aca="false">ROUND((AVERAGE(D19:D38)),3)</f>
        <v>24.767</v>
      </c>
      <c r="E47" s="177" t="n">
        <f aca="false">ROUND((AVERAGE(E19:E38)),3)</f>
        <v>24.395</v>
      </c>
      <c r="F47" s="47" t="s">
        <v>33</v>
      </c>
      <c r="G47" s="48" t="n">
        <f aca="false">ROUND((AVERAGE(G19:G38)),5)</f>
        <v>2.54965</v>
      </c>
      <c r="H47" s="48" t="n">
        <f aca="false">ROUND((AVERAGE(H19:H38)),5)</f>
        <v>2.4061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ROUND((((SUM(D19:D38))-D33+E33)/20),3)</f>
        <v>24.746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D33</f>
        <v>26.56</v>
      </c>
      <c r="E49" s="46" t="s">
        <v>36</v>
      </c>
      <c r="F49" s="51" t="s">
        <v>49</v>
      </c>
      <c r="G49" s="48" t="n">
        <f aca="false">G36</f>
        <v>2.12</v>
      </c>
      <c r="H49" s="48" t="n">
        <f aca="false">H36</f>
        <v>2.03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ROUND((SUM(D32:D33)/2),3)</f>
        <v>26.18</v>
      </c>
      <c r="E50" s="52" t="s">
        <v>36</v>
      </c>
      <c r="F50" s="51" t="s">
        <v>43</v>
      </c>
      <c r="G50" s="48" t="n">
        <f aca="false">ROUND(SUM(G35:G36)/2,5)</f>
        <v>2.1545</v>
      </c>
      <c r="H50" s="48" t="n">
        <f aca="false">SUM(H35:H36)/2</f>
        <v>2.04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ROUND((SUM(D31:D33)/3),3)</f>
        <v>26.32</v>
      </c>
      <c r="E51" s="46" t="s">
        <v>36</v>
      </c>
      <c r="F51" s="51" t="s">
        <v>40</v>
      </c>
      <c r="G51" s="48" t="n">
        <f aca="false">ROUND(AVERAGE(G34:G36),5)</f>
        <v>2.16867</v>
      </c>
      <c r="H51" s="48" t="n">
        <f aca="false">ROUND(AVERAGE(H34:H36),5)</f>
        <v>2.04833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2.235</v>
      </c>
      <c r="H52" s="48" t="n">
        <f aca="false">ROUND(AVERAGE(H33:H36),5)</f>
        <v>2.1075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ROUND((SUM(D29:D33)/5),3)</f>
        <v>25.958</v>
      </c>
      <c r="E53" s="53" t="s">
        <v>36</v>
      </c>
      <c r="F53" s="51" t="s">
        <v>38</v>
      </c>
      <c r="G53" s="48" t="n">
        <f aca="false">ROUND(AVERAGE(G32:G36),5)</f>
        <v>2.2872</v>
      </c>
      <c r="H53" s="48" t="n">
        <f aca="false">ROUND(AVERAGE(H32:H36),5)</f>
        <v>2.155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2.189</v>
      </c>
      <c r="H54" s="48" t="n">
        <f aca="false">H35</f>
        <v>2.05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2.197</v>
      </c>
      <c r="H55" s="41" t="n">
        <f aca="false">H34</f>
        <v>2.065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8" t="n">
        <f aca="false">ROUND(AVERAGE(G34:G35),5)</f>
        <v>2.193</v>
      </c>
      <c r="H56" s="48" t="n">
        <f aca="false">ROUND(AVERAGE(H34:H35),5)</f>
        <v>2.0575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36483</v>
      </c>
      <c r="C60" s="60" t="n">
        <v>32.93</v>
      </c>
      <c r="E60" s="121" t="n">
        <v>36483</v>
      </c>
      <c r="F60" s="59"/>
      <c r="G60" s="122" t="n">
        <v>28.75</v>
      </c>
      <c r="H60" s="60"/>
    </row>
    <row r="61" customFormat="false" ht="12.75" hidden="false" customHeight="false" outlineLevel="0" collapsed="false">
      <c r="A61" s="178" t="n">
        <v>36486</v>
      </c>
      <c r="B61" s="66" t="s">
        <v>59</v>
      </c>
      <c r="C61" s="60" t="n">
        <v>32.11</v>
      </c>
      <c r="E61" s="178" t="n">
        <v>36486</v>
      </c>
      <c r="F61" s="66" t="s">
        <v>60</v>
      </c>
      <c r="G61" s="123" t="n">
        <v>28</v>
      </c>
      <c r="H61" s="60"/>
    </row>
    <row r="62" customFormat="false" ht="12.75" hidden="false" customHeight="false" outlineLevel="0" collapsed="false">
      <c r="A62" s="121" t="n">
        <v>36487</v>
      </c>
      <c r="C62" s="60" t="n">
        <v>31.15</v>
      </c>
      <c r="E62" s="121" t="n">
        <v>36487</v>
      </c>
      <c r="G62" s="123" t="n">
        <v>27.79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31.15</v>
      </c>
      <c r="E65" s="26" t="s">
        <v>62</v>
      </c>
      <c r="F65" s="66" t="s">
        <v>64</v>
      </c>
      <c r="G65" s="67" t="n">
        <f aca="false">G62</f>
        <v>27.79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31.63</v>
      </c>
      <c r="E66" s="26" t="s">
        <v>65</v>
      </c>
      <c r="F66" s="66" t="s">
        <v>67</v>
      </c>
      <c r="G66" s="67" t="n">
        <f aca="false">AVERAGE(G61:G62)</f>
        <v>27.895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32.0633333333333</v>
      </c>
      <c r="E67" s="26" t="s">
        <v>68</v>
      </c>
      <c r="F67" s="66" t="s">
        <v>70</v>
      </c>
      <c r="G67" s="67" t="n">
        <f aca="false">AVERAGE(G60:G62)</f>
        <v>28.18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36486</v>
      </c>
      <c r="B71" s="62"/>
      <c r="C71" s="63" t="n">
        <v>1.19</v>
      </c>
    </row>
    <row r="72" customFormat="false" ht="12.75" hidden="false" customHeight="false" outlineLevel="0" collapsed="false">
      <c r="A72" s="178" t="n">
        <v>36487</v>
      </c>
      <c r="C72" s="63" t="n">
        <v>1.19</v>
      </c>
    </row>
    <row r="73" customFormat="false" ht="12.75" hidden="false" customHeight="false" outlineLevel="0" collapsed="false">
      <c r="A73" s="121" t="n">
        <v>36488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3" min="3" style="0" width="14.41"/>
    <col collapsed="false" customWidth="true" hidden="false" outlineLevel="0" max="4" min="4" style="0" width="12.85"/>
    <col collapsed="false" customWidth="true" hidden="false" outlineLevel="0" max="6" min="5" style="0" width="12.28"/>
    <col collapsed="false" customWidth="true" hidden="false" outlineLevel="0" max="7" min="7" style="0" width="11.56"/>
    <col collapsed="false" customWidth="true" hidden="false" outlineLevel="0" max="8" min="8" style="0" width="11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187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36425</v>
      </c>
      <c r="C11" s="159" t="s">
        <v>188</v>
      </c>
      <c r="D11" s="25" t="n">
        <v>24.12</v>
      </c>
      <c r="E11" s="25" t="n">
        <v>23.61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36426</v>
      </c>
      <c r="C12" s="159" t="s">
        <v>188</v>
      </c>
      <c r="D12" s="25" t="n">
        <v>24.87</v>
      </c>
      <c r="E12" s="25" t="n">
        <v>24.37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36427</v>
      </c>
      <c r="C13" s="159" t="s">
        <v>188</v>
      </c>
      <c r="D13" s="25" t="n">
        <v>24.76</v>
      </c>
      <c r="E13" s="25" t="n">
        <v>24.4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36430</v>
      </c>
      <c r="C14" s="159" t="s">
        <v>188</v>
      </c>
      <c r="D14" s="25" t="n">
        <v>24.61</v>
      </c>
      <c r="E14" s="25" t="n">
        <v>24.29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36431</v>
      </c>
      <c r="C15" s="159" t="s">
        <v>188</v>
      </c>
      <c r="D15" s="25" t="n">
        <v>24.33</v>
      </c>
      <c r="E15" s="25" t="n">
        <v>24.07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36432</v>
      </c>
      <c r="C16" s="159" t="s">
        <v>188</v>
      </c>
      <c r="D16" s="25" t="n">
        <v>24.69</v>
      </c>
      <c r="E16" s="25" t="n">
        <v>24.29</v>
      </c>
      <c r="F16" s="159" t="s">
        <v>188</v>
      </c>
      <c r="G16" s="25" t="n">
        <v>2.824</v>
      </c>
      <c r="H16" s="25" t="n">
        <v>2.65</v>
      </c>
      <c r="I16" s="159" t="s">
        <v>188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36433</v>
      </c>
      <c r="C17" s="159" t="s">
        <v>188</v>
      </c>
      <c r="D17" s="25" t="n">
        <v>24.51</v>
      </c>
      <c r="E17" s="25" t="n">
        <v>24.14</v>
      </c>
      <c r="F17" s="159" t="s">
        <v>188</v>
      </c>
      <c r="G17" s="25" t="n">
        <v>2.744</v>
      </c>
      <c r="H17" s="25" t="n">
        <v>2.57</v>
      </c>
      <c r="I17" s="159" t="s">
        <v>188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36434</v>
      </c>
      <c r="C19" s="169" t="s">
        <v>188</v>
      </c>
      <c r="D19" s="149" t="n">
        <v>24.54</v>
      </c>
      <c r="E19" s="149" t="n">
        <v>24.21</v>
      </c>
      <c r="F19" s="160" t="s">
        <v>188</v>
      </c>
      <c r="G19" s="149" t="n">
        <v>2.793</v>
      </c>
      <c r="H19" s="149" t="n">
        <v>2.615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36437</v>
      </c>
      <c r="C20" s="169" t="s">
        <v>188</v>
      </c>
      <c r="D20" s="25" t="n">
        <v>23.76</v>
      </c>
      <c r="E20" s="25" t="n">
        <v>23.55</v>
      </c>
      <c r="F20" s="160" t="s">
        <v>188</v>
      </c>
      <c r="G20" s="25" t="n">
        <v>2.625</v>
      </c>
      <c r="H20" s="25" t="n">
        <v>2.445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36438</v>
      </c>
      <c r="C21" s="169" t="s">
        <v>188</v>
      </c>
      <c r="D21" s="25" t="n">
        <v>23.45</v>
      </c>
      <c r="E21" s="25" t="n">
        <v>23.24</v>
      </c>
      <c r="F21" s="160" t="s">
        <v>188</v>
      </c>
      <c r="G21" s="25" t="n">
        <v>2.586</v>
      </c>
      <c r="H21" s="25" t="n">
        <v>2.41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36439</v>
      </c>
      <c r="C22" s="169" t="s">
        <v>188</v>
      </c>
      <c r="D22" s="25" t="n">
        <v>23.27</v>
      </c>
      <c r="E22" s="25" t="n">
        <v>23.09</v>
      </c>
      <c r="F22" s="160" t="s">
        <v>188</v>
      </c>
      <c r="G22" s="25" t="n">
        <v>2.601</v>
      </c>
      <c r="H22" s="25" t="n">
        <v>2.42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36440</v>
      </c>
      <c r="C23" s="169" t="s">
        <v>188</v>
      </c>
      <c r="D23" s="25" t="n">
        <v>22.45</v>
      </c>
      <c r="E23" s="25" t="n">
        <v>22.38</v>
      </c>
      <c r="F23" s="160" t="s">
        <v>188</v>
      </c>
      <c r="G23" s="25" t="n">
        <v>2.642</v>
      </c>
      <c r="H23" s="25" t="n">
        <v>2.465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36441</v>
      </c>
      <c r="C24" s="169" t="s">
        <v>188</v>
      </c>
      <c r="D24" s="25" t="n">
        <v>20.9</v>
      </c>
      <c r="E24" s="25" t="n">
        <v>20.92</v>
      </c>
      <c r="F24" s="160" t="s">
        <v>188</v>
      </c>
      <c r="G24" s="25" t="n">
        <v>2.692</v>
      </c>
      <c r="H24" s="25" t="n">
        <v>2.515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36444</v>
      </c>
      <c r="C25" s="169" t="s">
        <v>188</v>
      </c>
      <c r="D25" s="25" t="n">
        <v>21.27</v>
      </c>
      <c r="E25" s="25" t="n">
        <v>21.28</v>
      </c>
      <c r="F25" s="160" t="s">
        <v>188</v>
      </c>
      <c r="G25" s="25" t="n">
        <v>2.825</v>
      </c>
      <c r="H25" s="25" t="n">
        <v>2.645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36445</v>
      </c>
      <c r="C26" s="169" t="s">
        <v>188</v>
      </c>
      <c r="D26" s="25" t="n">
        <v>22.3</v>
      </c>
      <c r="E26" s="25" t="n">
        <v>22.3</v>
      </c>
      <c r="F26" s="160" t="s">
        <v>188</v>
      </c>
      <c r="G26" s="25" t="n">
        <v>2.927</v>
      </c>
      <c r="H26" s="25" t="n">
        <v>2.75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36446</v>
      </c>
      <c r="C27" s="169" t="s">
        <v>188</v>
      </c>
      <c r="D27" s="25" t="n">
        <v>23.06</v>
      </c>
      <c r="E27" s="25" t="n">
        <v>23</v>
      </c>
      <c r="F27" s="160" t="s">
        <v>188</v>
      </c>
      <c r="G27" s="25" t="n">
        <v>2.97</v>
      </c>
      <c r="H27" s="25" t="n">
        <v>2.795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36447</v>
      </c>
      <c r="C28" s="169" t="s">
        <v>188</v>
      </c>
      <c r="D28" s="25" t="n">
        <v>22.45</v>
      </c>
      <c r="E28" s="25" t="n">
        <v>22.4</v>
      </c>
      <c r="F28" s="160" t="s">
        <v>188</v>
      </c>
      <c r="G28" s="25" t="n">
        <v>2.834</v>
      </c>
      <c r="H28" s="25" t="n">
        <v>2.645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36448</v>
      </c>
      <c r="C29" s="169" t="s">
        <v>188</v>
      </c>
      <c r="D29" s="25" t="n">
        <v>22.82</v>
      </c>
      <c r="E29" s="25" t="n">
        <v>22.82</v>
      </c>
      <c r="F29" s="160" t="s">
        <v>188</v>
      </c>
      <c r="G29" s="25" t="n">
        <v>2.975</v>
      </c>
      <c r="H29" s="25" t="n">
        <v>2.77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36451</v>
      </c>
      <c r="C30" s="169" t="s">
        <v>188</v>
      </c>
      <c r="D30" s="25" t="n">
        <v>22.53</v>
      </c>
      <c r="E30" s="25" t="n">
        <v>22.71</v>
      </c>
      <c r="F30" s="160" t="s">
        <v>188</v>
      </c>
      <c r="G30" s="25" t="n">
        <v>2.92</v>
      </c>
      <c r="H30" s="25" t="n">
        <v>2.72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36452</v>
      </c>
      <c r="C31" s="169" t="s">
        <v>188</v>
      </c>
      <c r="D31" s="25" t="n">
        <v>22.22</v>
      </c>
      <c r="E31" s="25" t="n">
        <v>22.34</v>
      </c>
      <c r="F31" s="160" t="s">
        <v>188</v>
      </c>
      <c r="G31" s="25" t="n">
        <v>3.007</v>
      </c>
      <c r="H31" s="25" t="n">
        <v>2.81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36453</v>
      </c>
      <c r="C32" s="169" t="s">
        <v>188</v>
      </c>
      <c r="D32" s="25" t="n">
        <v>22.2</v>
      </c>
      <c r="E32" s="25" t="n">
        <v>22.48</v>
      </c>
      <c r="F32" s="160" t="s">
        <v>188</v>
      </c>
      <c r="G32" s="25" t="n">
        <v>2.978</v>
      </c>
      <c r="H32" s="25" t="n">
        <v>2.78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36454</v>
      </c>
      <c r="C33" s="159" t="s">
        <v>185</v>
      </c>
      <c r="D33" s="25" t="n">
        <v>22.61</v>
      </c>
      <c r="E33" s="25" t="n">
        <v>22.55</v>
      </c>
      <c r="F33" s="160" t="s">
        <v>188</v>
      </c>
      <c r="G33" s="25" t="n">
        <v>3.064</v>
      </c>
      <c r="H33" s="25" t="n">
        <v>2.87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36455</v>
      </c>
      <c r="C34" s="159" t="s">
        <v>185</v>
      </c>
      <c r="D34" s="25" t="n">
        <v>23.45</v>
      </c>
      <c r="E34" s="25" t="n">
        <v>23.33</v>
      </c>
      <c r="F34" s="160" t="s">
        <v>188</v>
      </c>
      <c r="G34" s="25" t="n">
        <v>3.072</v>
      </c>
      <c r="H34" s="25" t="n">
        <v>2.88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36458</v>
      </c>
      <c r="C35" s="159" t="s">
        <v>185</v>
      </c>
      <c r="D35" s="25" t="n">
        <v>23.35</v>
      </c>
      <c r="E35" s="25" t="n">
        <v>23.29</v>
      </c>
      <c r="F35" s="160" t="s">
        <v>188</v>
      </c>
      <c r="G35" s="25" t="n">
        <v>3.016</v>
      </c>
      <c r="H35" s="25" t="n">
        <v>2.81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36459</v>
      </c>
      <c r="C36" s="159" t="s">
        <v>185</v>
      </c>
      <c r="D36" s="25" t="n">
        <v>23.19</v>
      </c>
      <c r="E36" s="25" t="n">
        <v>23.16</v>
      </c>
      <c r="F36" s="160" t="s">
        <v>188</v>
      </c>
      <c r="G36" s="25" t="n">
        <v>3.011</v>
      </c>
      <c r="H36" s="25" t="n">
        <v>2.8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36460</v>
      </c>
      <c r="C37" s="159" t="s">
        <v>185</v>
      </c>
      <c r="D37" s="25" t="n">
        <v>22.92</v>
      </c>
      <c r="E37" s="25" t="n">
        <v>22.92</v>
      </c>
      <c r="F37" s="160" t="s">
        <v>188</v>
      </c>
      <c r="G37" s="25" t="n">
        <v>3.092</v>
      </c>
      <c r="H37" s="25" t="n">
        <v>2.965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36461</v>
      </c>
      <c r="C38" s="159" t="s">
        <v>185</v>
      </c>
      <c r="D38" s="25" t="n">
        <v>21.68</v>
      </c>
      <c r="E38" s="25" t="n">
        <v>21.73</v>
      </c>
      <c r="F38" s="159" t="s">
        <v>185</v>
      </c>
      <c r="G38" s="25" t="n">
        <v>2.965</v>
      </c>
      <c r="H38" s="25" t="n">
        <v>2.845</v>
      </c>
      <c r="I38" s="159" t="s">
        <v>185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36462</v>
      </c>
      <c r="C39" s="159" t="s">
        <v>185</v>
      </c>
      <c r="D39" s="25" t="n">
        <v>21.75</v>
      </c>
      <c r="E39" s="25" t="n">
        <v>21.76</v>
      </c>
      <c r="F39" s="159" t="s">
        <v>185</v>
      </c>
      <c r="G39" s="25" t="n">
        <v>2.961</v>
      </c>
      <c r="H39" s="25" t="n">
        <v>2.835</v>
      </c>
      <c r="I39" s="159" t="s">
        <v>185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36453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36460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36460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ROUND((AVERAGE(D11:D32)),3)</f>
        <v>23.291</v>
      </c>
      <c r="E47" s="39" t="n">
        <f aca="false">ROUND((AVERAGE(E11:E32)),3)</f>
        <v>23.138</v>
      </c>
      <c r="F47" s="40" t="s">
        <v>29</v>
      </c>
      <c r="G47" s="41" t="n">
        <f aca="false">ROUND((AVERAGE(G16:G37)),5)</f>
        <v>2.86657</v>
      </c>
      <c r="H47" s="41" t="n">
        <f aca="false">ROUND((AVERAGE(H16:H37)),5)</f>
        <v>2.68238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189</v>
      </c>
      <c r="D48" s="177" t="n">
        <f aca="false">ROUND((AVERAGE(D19:D39)),3)</f>
        <v>22.675</v>
      </c>
      <c r="E48" s="177" t="n">
        <f aca="false">ROUND((AVERAGE(E19:E39)),3)</f>
        <v>22.641</v>
      </c>
      <c r="F48" s="47" t="s">
        <v>33</v>
      </c>
      <c r="G48" s="48" t="n">
        <f aca="false">ROUND((AVERAGE(G19:G39)),5)</f>
        <v>2.88362</v>
      </c>
      <c r="H48" s="48" t="n">
        <f aca="false">ROUND((AVERAGE(H19:H39)),5)</f>
        <v>2.70429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22.688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22.2</v>
      </c>
      <c r="E50" s="46" t="s">
        <v>36</v>
      </c>
      <c r="F50" s="51" t="s">
        <v>49</v>
      </c>
      <c r="G50" s="48" t="n">
        <f aca="false">G37</f>
        <v>3.092</v>
      </c>
      <c r="H50" s="48" t="n">
        <f aca="false">H37</f>
        <v>2.965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22.21</v>
      </c>
      <c r="E51" s="52" t="s">
        <v>36</v>
      </c>
      <c r="F51" s="51" t="s">
        <v>43</v>
      </c>
      <c r="G51" s="48" t="n">
        <f aca="false">ROUND(SUM(G36:G37)/2,5)</f>
        <v>3.0515</v>
      </c>
      <c r="H51" s="48" t="n">
        <f aca="false">SUM(H36:H37)/2</f>
        <v>2.8825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22.317</v>
      </c>
      <c r="E52" s="46" t="s">
        <v>36</v>
      </c>
      <c r="F52" s="51" t="s">
        <v>40</v>
      </c>
      <c r="G52" s="48" t="n">
        <f aca="false">ROUND(AVERAGE(G35:G37),5)</f>
        <v>3.03967</v>
      </c>
      <c r="H52" s="48" t="n">
        <f aca="false">ROUND(AVERAGE(H35:H37),5)</f>
        <v>2.85833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3.04775</v>
      </c>
      <c r="H53" s="48" t="n">
        <f aca="false">ROUND(AVERAGE(H34:H37),5)</f>
        <v>2.86375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22.444</v>
      </c>
      <c r="E54" s="53" t="s">
        <v>36</v>
      </c>
      <c r="F54" s="51" t="s">
        <v>38</v>
      </c>
      <c r="G54" s="48" t="n">
        <f aca="false">ROUND(AVERAGE(G33:G37),5)</f>
        <v>3.051</v>
      </c>
      <c r="H54" s="48" t="n">
        <f aca="false">ROUND(AVERAGE(H33:H37),5)</f>
        <v>2.865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3.011</v>
      </c>
      <c r="H55" s="48" t="n">
        <f aca="false">H36</f>
        <v>2.8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3.016</v>
      </c>
      <c r="H56" s="41" t="n">
        <f aca="false">H35</f>
        <v>2.81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3.0135</v>
      </c>
      <c r="H57" s="48" t="n">
        <f aca="false">ROUND(AVERAGE(H35:H36),5)</f>
        <v>2.805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36455</v>
      </c>
      <c r="C61" s="60" t="n">
        <v>36.75</v>
      </c>
      <c r="E61" s="121" t="n">
        <v>36455</v>
      </c>
      <c r="F61" s="59"/>
      <c r="G61" s="122" t="n">
        <v>32.4</v>
      </c>
      <c r="H61" s="60"/>
    </row>
    <row r="62" customFormat="false" ht="12.75" hidden="false" customHeight="false" outlineLevel="0" collapsed="false">
      <c r="A62" s="178" t="n">
        <v>36458</v>
      </c>
      <c r="B62" s="66" t="s">
        <v>59</v>
      </c>
      <c r="C62" s="60" t="n">
        <v>37.82</v>
      </c>
      <c r="E62" s="178" t="n">
        <v>36458</v>
      </c>
      <c r="F62" s="66" t="s">
        <v>60</v>
      </c>
      <c r="G62" s="123" t="n">
        <v>34.26</v>
      </c>
      <c r="H62" s="60"/>
    </row>
    <row r="63" customFormat="false" ht="12.75" hidden="false" customHeight="false" outlineLevel="0" collapsed="false">
      <c r="A63" s="121" t="n">
        <v>36459</v>
      </c>
      <c r="C63" s="60" t="n">
        <v>38.1</v>
      </c>
      <c r="E63" s="121" t="n">
        <v>36459</v>
      </c>
      <c r="G63" s="123" t="n">
        <v>34.88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38.1</v>
      </c>
      <c r="E66" s="26" t="s">
        <v>62</v>
      </c>
      <c r="F66" s="66" t="s">
        <v>64</v>
      </c>
      <c r="G66" s="67" t="n">
        <f aca="false">G63</f>
        <v>34.88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37.96</v>
      </c>
      <c r="E67" s="26" t="s">
        <v>65</v>
      </c>
      <c r="F67" s="66" t="s">
        <v>67</v>
      </c>
      <c r="G67" s="67" t="n">
        <f aca="false">AVERAGE(G62:G63)</f>
        <v>34.57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37.5566666666667</v>
      </c>
      <c r="E68" s="26" t="s">
        <v>68</v>
      </c>
      <c r="F68" s="66" t="s">
        <v>70</v>
      </c>
      <c r="G68" s="67" t="n">
        <f aca="false">AVERAGE(G61:G63)</f>
        <v>33.8466666666667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36458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36459</v>
      </c>
      <c r="C73" s="63" t="n">
        <v>1.19</v>
      </c>
    </row>
    <row r="74" customFormat="false" ht="12.75" hidden="false" customHeight="false" outlineLevel="0" collapsed="false">
      <c r="A74" s="121" t="n">
        <v>36460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12.14"/>
    <col collapsed="false" customWidth="true" hidden="false" outlineLevel="0" max="3" min="3" style="0" width="13.85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9.85"/>
    <col collapsed="false" customWidth="true" hidden="false" outlineLevel="0" max="7" min="7" style="0" width="12.28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36395</v>
      </c>
      <c r="C11" s="159" t="s">
        <v>191</v>
      </c>
      <c r="D11" s="25" t="n">
        <v>21.84</v>
      </c>
      <c r="E11" s="25" t="n">
        <v>21.86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36396</v>
      </c>
      <c r="C12" s="159" t="s">
        <v>191</v>
      </c>
      <c r="D12" s="25" t="n">
        <v>21.47</v>
      </c>
      <c r="E12" s="25" t="n">
        <v>21.53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36397</v>
      </c>
      <c r="C13" s="159" t="s">
        <v>191</v>
      </c>
      <c r="D13" s="25" t="n">
        <v>20.58</v>
      </c>
      <c r="E13" s="25" t="n">
        <v>20.67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36398</v>
      </c>
      <c r="C14" s="159" t="s">
        <v>191</v>
      </c>
      <c r="D14" s="25" t="n">
        <v>20.95</v>
      </c>
      <c r="E14" s="25" t="n">
        <v>20.99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36399</v>
      </c>
      <c r="C15" s="159" t="s">
        <v>191</v>
      </c>
      <c r="D15" s="25" t="n">
        <v>21.27</v>
      </c>
      <c r="E15" s="25" t="n">
        <v>21.26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36402</v>
      </c>
      <c r="C16" s="159" t="s">
        <v>191</v>
      </c>
      <c r="D16" s="25" t="n">
        <v>22.01</v>
      </c>
      <c r="E16" s="25" t="n">
        <v>21.98</v>
      </c>
      <c r="F16" s="159" t="s">
        <v>191</v>
      </c>
      <c r="G16" s="25" t="n">
        <v>2.969</v>
      </c>
      <c r="H16" s="25" t="n">
        <v>2.885</v>
      </c>
      <c r="I16" s="159" t="s">
        <v>191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36403</v>
      </c>
      <c r="C17" s="159" t="s">
        <v>191</v>
      </c>
      <c r="D17" s="25" t="n">
        <v>22.11</v>
      </c>
      <c r="E17" s="25" t="n">
        <v>22.07</v>
      </c>
      <c r="F17" s="159" t="s">
        <v>191</v>
      </c>
      <c r="G17" s="25" t="n">
        <v>2.825</v>
      </c>
      <c r="H17" s="25" t="n">
        <v>2.745</v>
      </c>
      <c r="I17" s="159" t="s">
        <v>191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36404</v>
      </c>
      <c r="C19" s="169" t="s">
        <v>191</v>
      </c>
      <c r="D19" s="149" t="n">
        <v>21.99</v>
      </c>
      <c r="E19" s="149" t="n">
        <v>21.99</v>
      </c>
      <c r="F19" s="169" t="s">
        <v>191</v>
      </c>
      <c r="G19" s="149" t="n">
        <v>2.737</v>
      </c>
      <c r="H19" s="149" t="n">
        <v>2.655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36405</v>
      </c>
      <c r="C20" s="169" t="s">
        <v>191</v>
      </c>
      <c r="D20" s="25" t="n">
        <v>21.49</v>
      </c>
      <c r="E20" s="25" t="n">
        <v>21.55</v>
      </c>
      <c r="F20" s="169" t="s">
        <v>191</v>
      </c>
      <c r="G20" s="25" t="n">
        <v>2.471</v>
      </c>
      <c r="H20" s="25" t="n">
        <v>2.365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36406</v>
      </c>
      <c r="C21" s="169" t="s">
        <v>191</v>
      </c>
      <c r="D21" s="25" t="n">
        <v>22</v>
      </c>
      <c r="E21" s="25" t="n">
        <v>21.98</v>
      </c>
      <c r="F21" s="169" t="s">
        <v>191</v>
      </c>
      <c r="G21" s="25" t="n">
        <v>2.561</v>
      </c>
      <c r="H21" s="25" t="n">
        <v>2.465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36410</v>
      </c>
      <c r="C22" s="169" t="s">
        <v>191</v>
      </c>
      <c r="D22" s="25" t="n">
        <v>22.61</v>
      </c>
      <c r="E22" s="25" t="n">
        <v>22.6</v>
      </c>
      <c r="F22" s="169" t="s">
        <v>191</v>
      </c>
      <c r="G22" s="25" t="n">
        <v>2.677</v>
      </c>
      <c r="H22" s="25" t="n">
        <v>2.585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36411</v>
      </c>
      <c r="C23" s="169" t="s">
        <v>191</v>
      </c>
      <c r="D23" s="25" t="n">
        <v>22.66</v>
      </c>
      <c r="E23" s="25" t="n">
        <v>22.72</v>
      </c>
      <c r="F23" s="169" t="s">
        <v>191</v>
      </c>
      <c r="G23" s="25" t="n">
        <v>2.612</v>
      </c>
      <c r="H23" s="25" t="n">
        <v>2.515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36412</v>
      </c>
      <c r="C24" s="169" t="s">
        <v>191</v>
      </c>
      <c r="D24" s="25" t="n">
        <v>23.2</v>
      </c>
      <c r="E24" s="25" t="n">
        <v>23.22</v>
      </c>
      <c r="F24" s="169" t="s">
        <v>191</v>
      </c>
      <c r="G24" s="25" t="n">
        <v>2.851</v>
      </c>
      <c r="H24" s="25" t="n">
        <v>2.745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36413</v>
      </c>
      <c r="C25" s="169" t="s">
        <v>191</v>
      </c>
      <c r="D25" s="25" t="n">
        <v>23.55</v>
      </c>
      <c r="E25" s="25" t="n">
        <v>23.53</v>
      </c>
      <c r="F25" s="169" t="s">
        <v>191</v>
      </c>
      <c r="G25" s="25" t="n">
        <v>2.801</v>
      </c>
      <c r="H25" s="25" t="n">
        <v>2.7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36416</v>
      </c>
      <c r="C26" s="169" t="s">
        <v>191</v>
      </c>
      <c r="D26" s="25" t="n">
        <v>24.21</v>
      </c>
      <c r="E26" s="25" t="n">
        <v>24.02</v>
      </c>
      <c r="F26" s="169" t="s">
        <v>191</v>
      </c>
      <c r="G26" s="25" t="n">
        <v>2.781</v>
      </c>
      <c r="H26" s="25" t="n">
        <v>2.675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36417</v>
      </c>
      <c r="C27" s="169" t="s">
        <v>191</v>
      </c>
      <c r="D27" s="25" t="n">
        <v>23.86</v>
      </c>
      <c r="E27" s="25" t="n">
        <v>23.75</v>
      </c>
      <c r="F27" s="169" t="s">
        <v>191</v>
      </c>
      <c r="G27" s="25" t="n">
        <v>2.636</v>
      </c>
      <c r="H27" s="25" t="n">
        <v>2.53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36418</v>
      </c>
      <c r="C28" s="169" t="s">
        <v>191</v>
      </c>
      <c r="D28" s="25" t="n">
        <v>24.13</v>
      </c>
      <c r="E28" s="25" t="n">
        <v>23.88</v>
      </c>
      <c r="F28" s="169" t="s">
        <v>191</v>
      </c>
      <c r="G28" s="25" t="n">
        <v>2.628</v>
      </c>
      <c r="H28" s="25" t="n">
        <v>2.52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36419</v>
      </c>
      <c r="C29" s="169" t="s">
        <v>191</v>
      </c>
      <c r="D29" s="25" t="n">
        <v>24.51</v>
      </c>
      <c r="E29" s="25" t="n">
        <v>24.09</v>
      </c>
      <c r="F29" s="169" t="s">
        <v>191</v>
      </c>
      <c r="G29" s="25" t="n">
        <v>2.546</v>
      </c>
      <c r="H29" s="25" t="n">
        <v>2.44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36420</v>
      </c>
      <c r="C30" s="169" t="s">
        <v>191</v>
      </c>
      <c r="D30" s="25" t="n">
        <v>24.72</v>
      </c>
      <c r="E30" s="25" t="n">
        <v>24.18</v>
      </c>
      <c r="F30" s="169" t="s">
        <v>191</v>
      </c>
      <c r="G30" s="25" t="n">
        <v>2.608</v>
      </c>
      <c r="H30" s="25" t="n">
        <v>2.51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36423</v>
      </c>
      <c r="C31" s="169" t="s">
        <v>191</v>
      </c>
      <c r="D31" s="25" t="n">
        <v>24.29</v>
      </c>
      <c r="E31" s="25" t="n">
        <v>23.85</v>
      </c>
      <c r="F31" s="169" t="s">
        <v>191</v>
      </c>
      <c r="G31" s="25" t="n">
        <v>2.519</v>
      </c>
      <c r="H31" s="25" t="n">
        <v>2.415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36424</v>
      </c>
      <c r="C32" s="169" t="s">
        <v>191</v>
      </c>
      <c r="D32" s="25" t="n">
        <v>24.46</v>
      </c>
      <c r="E32" s="25" t="n">
        <v>23.94</v>
      </c>
      <c r="F32" s="169" t="s">
        <v>191</v>
      </c>
      <c r="G32" s="25" t="n">
        <v>2.427</v>
      </c>
      <c r="H32" s="25" t="n">
        <v>2.32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36425</v>
      </c>
      <c r="C33" s="159" t="s">
        <v>188</v>
      </c>
      <c r="D33" s="25" t="n">
        <v>24.12</v>
      </c>
      <c r="E33" s="25" t="n">
        <v>23.61</v>
      </c>
      <c r="F33" s="169" t="s">
        <v>191</v>
      </c>
      <c r="G33" s="25" t="n">
        <v>2.426</v>
      </c>
      <c r="H33" s="25" t="n">
        <v>2.325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36426</v>
      </c>
      <c r="C34" s="159" t="s">
        <v>188</v>
      </c>
      <c r="D34" s="25" t="n">
        <v>24.87</v>
      </c>
      <c r="E34" s="25" t="n">
        <v>24.37</v>
      </c>
      <c r="F34" s="169" t="s">
        <v>191</v>
      </c>
      <c r="G34" s="25" t="n">
        <v>2.697</v>
      </c>
      <c r="H34" s="25" t="n">
        <v>2.595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36427</v>
      </c>
      <c r="C35" s="159" t="s">
        <v>188</v>
      </c>
      <c r="D35" s="25" t="n">
        <v>24.76</v>
      </c>
      <c r="E35" s="25" t="n">
        <v>24.4</v>
      </c>
      <c r="F35" s="169" t="s">
        <v>191</v>
      </c>
      <c r="G35" s="25" t="n">
        <v>2.63</v>
      </c>
      <c r="H35" s="25" t="n">
        <v>2.535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36430</v>
      </c>
      <c r="C36" s="159" t="s">
        <v>188</v>
      </c>
      <c r="D36" s="25" t="n">
        <v>24.61</v>
      </c>
      <c r="E36" s="25" t="n">
        <v>24.29</v>
      </c>
      <c r="F36" s="169" t="s">
        <v>191</v>
      </c>
      <c r="G36" s="25" t="n">
        <v>2.632</v>
      </c>
      <c r="H36" s="25" t="n">
        <v>2.535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36431</v>
      </c>
      <c r="C37" s="159" t="s">
        <v>188</v>
      </c>
      <c r="D37" s="25" t="n">
        <v>24.33</v>
      </c>
      <c r="E37" s="25" t="n">
        <v>24.07</v>
      </c>
      <c r="F37" s="169" t="s">
        <v>191</v>
      </c>
      <c r="G37" s="25" t="n">
        <v>2.56</v>
      </c>
      <c r="H37" s="25" t="n">
        <v>2.469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36432</v>
      </c>
      <c r="C38" s="159" t="s">
        <v>188</v>
      </c>
      <c r="D38" s="25" t="n">
        <v>24.69</v>
      </c>
      <c r="E38" s="25" t="n">
        <v>24.29</v>
      </c>
      <c r="F38" s="159" t="s">
        <v>188</v>
      </c>
      <c r="G38" s="25" t="n">
        <v>2.824</v>
      </c>
      <c r="H38" s="25" t="n">
        <v>2.65</v>
      </c>
      <c r="I38" s="159" t="s">
        <v>188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36433</v>
      </c>
      <c r="C39" s="159" t="s">
        <v>188</v>
      </c>
      <c r="D39" s="25" t="n">
        <v>24.51</v>
      </c>
      <c r="E39" s="25" t="n">
        <v>24.14</v>
      </c>
      <c r="F39" s="159" t="s">
        <v>188</v>
      </c>
      <c r="G39" s="25" t="n">
        <v>2.744</v>
      </c>
      <c r="H39" s="25" t="n">
        <v>2.57</v>
      </c>
      <c r="I39" s="159" t="s">
        <v>188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36424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36431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36431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ROUND((AVERAGE(D11:D32)),3)</f>
        <v>22.758</v>
      </c>
      <c r="E47" s="39" t="n">
        <f aca="false">ROUND((AVERAGE(E11:E32)),3)</f>
        <v>22.65</v>
      </c>
      <c r="F47" s="40" t="s">
        <v>29</v>
      </c>
      <c r="G47" s="41" t="n">
        <f aca="false">ROUND((AVERAGE(G16:G37)),5)</f>
        <v>2.64733</v>
      </c>
      <c r="H47" s="41" t="n">
        <f aca="false">ROUND((AVERAGE(H16:H37)),5)</f>
        <v>2.549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192</v>
      </c>
      <c r="D48" s="177" t="n">
        <f aca="false">ROUND((AVERAGE(D19:D39)),3)</f>
        <v>23.789</v>
      </c>
      <c r="E48" s="177" t="n">
        <f aca="false">ROUND((AVERAGE(E19:E39)),3)</f>
        <v>23.546</v>
      </c>
      <c r="F48" s="47" t="s">
        <v>33</v>
      </c>
      <c r="G48" s="48" t="n">
        <f aca="false">ROUND((AVERAGE(G19:G39)),5)</f>
        <v>2.63657</v>
      </c>
      <c r="H48" s="48" t="n">
        <f aca="false">ROUND((AVERAGE(H19:H39)),5)</f>
        <v>2.52948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23.764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24.46</v>
      </c>
      <c r="E50" s="46" t="s">
        <v>36</v>
      </c>
      <c r="F50" s="51" t="s">
        <v>49</v>
      </c>
      <c r="G50" s="48" t="n">
        <f aca="false">G37</f>
        <v>2.56</v>
      </c>
      <c r="H50" s="48" t="n">
        <f aca="false">H37</f>
        <v>2.469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24.375</v>
      </c>
      <c r="E51" s="52" t="s">
        <v>36</v>
      </c>
      <c r="F51" s="51" t="s">
        <v>43</v>
      </c>
      <c r="G51" s="48" t="n">
        <f aca="false">ROUND(SUM(G36:G37)/2,5)</f>
        <v>2.596</v>
      </c>
      <c r="H51" s="48" t="n">
        <f aca="false">SUM(H36:H37)/2</f>
        <v>2.502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24.49</v>
      </c>
      <c r="E52" s="46" t="s">
        <v>36</v>
      </c>
      <c r="F52" s="51" t="s">
        <v>40</v>
      </c>
      <c r="G52" s="48" t="n">
        <f aca="false">ROUND(AVERAGE(G35:G37),5)</f>
        <v>2.60733</v>
      </c>
      <c r="H52" s="48" t="n">
        <f aca="false">ROUND(AVERAGE(H35:H37),5)</f>
        <v>2.513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2.62975</v>
      </c>
      <c r="H53" s="48" t="n">
        <f aca="false">ROUND(AVERAGE(H34:H37),5)</f>
        <v>2.5335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24.422</v>
      </c>
      <c r="E54" s="53" t="s">
        <v>36</v>
      </c>
      <c r="F54" s="51" t="s">
        <v>38</v>
      </c>
      <c r="G54" s="48" t="n">
        <f aca="false">ROUND(AVERAGE(G33:G37),5)</f>
        <v>2.589</v>
      </c>
      <c r="H54" s="48" t="n">
        <f aca="false">ROUND(AVERAGE(H33:H37),5)</f>
        <v>2.4918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2.632</v>
      </c>
      <c r="H55" s="48" t="n">
        <f aca="false">H36</f>
        <v>2.535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2.63</v>
      </c>
      <c r="H56" s="41" t="n">
        <f aca="false">H35</f>
        <v>2.535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8" t="n">
        <f aca="false">ROUND(AVERAGE(G35:G36),5)</f>
        <v>2.631</v>
      </c>
      <c r="H57" s="48" t="n">
        <f aca="false">ROUND(AVERAGE(H35:H36),5)</f>
        <v>2.535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36426</v>
      </c>
      <c r="C61" s="60" t="n">
        <v>36</v>
      </c>
      <c r="E61" s="121" t="n">
        <v>36426</v>
      </c>
      <c r="F61" s="59"/>
      <c r="G61" s="122" t="n">
        <v>32.35</v>
      </c>
      <c r="H61" s="60"/>
    </row>
    <row r="62" customFormat="false" ht="12.75" hidden="false" customHeight="false" outlineLevel="0" collapsed="false">
      <c r="A62" s="178" t="n">
        <v>36427</v>
      </c>
      <c r="B62" s="66" t="s">
        <v>59</v>
      </c>
      <c r="C62" s="60" t="n">
        <v>36.37</v>
      </c>
      <c r="E62" s="178" t="n">
        <v>36427</v>
      </c>
      <c r="F62" s="66" t="s">
        <v>60</v>
      </c>
      <c r="G62" s="123" t="n">
        <v>31.84</v>
      </c>
      <c r="H62" s="60"/>
    </row>
    <row r="63" customFormat="false" ht="12.75" hidden="false" customHeight="false" outlineLevel="0" collapsed="false">
      <c r="A63" s="121" t="n">
        <v>36430</v>
      </c>
      <c r="C63" s="60" t="n">
        <v>39.32</v>
      </c>
      <c r="E63" s="121" t="n">
        <v>36430</v>
      </c>
      <c r="G63" s="123" t="n">
        <v>32.51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39.32</v>
      </c>
      <c r="E66" s="26" t="s">
        <v>62</v>
      </c>
      <c r="F66" s="66" t="s">
        <v>64</v>
      </c>
      <c r="G66" s="67" t="n">
        <f aca="false">G63</f>
        <v>32.51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37.845</v>
      </c>
      <c r="E67" s="26" t="s">
        <v>65</v>
      </c>
      <c r="F67" s="66" t="s">
        <v>67</v>
      </c>
      <c r="G67" s="67" t="n">
        <f aca="false">AVERAGE(G62:G63)</f>
        <v>32.175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37.23</v>
      </c>
      <c r="E68" s="26" t="s">
        <v>68</v>
      </c>
      <c r="F68" s="66" t="s">
        <v>70</v>
      </c>
      <c r="G68" s="67" t="n">
        <f aca="false">AVERAGE(G61:G63)</f>
        <v>32.2333333333333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36427</v>
      </c>
      <c r="B72" s="62"/>
      <c r="C72" s="63" t="n">
        <v>1.19</v>
      </c>
    </row>
    <row r="73" customFormat="false" ht="12.75" hidden="false" customHeight="false" outlineLevel="0" collapsed="false">
      <c r="A73" s="178" t="n">
        <v>36430</v>
      </c>
      <c r="C73" s="63" t="n">
        <v>1.19</v>
      </c>
    </row>
    <row r="74" customFormat="false" ht="12.75" hidden="false" customHeight="false" outlineLevel="0" collapsed="false">
      <c r="A74" s="121" t="n">
        <v>36431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1" activeCellId="0" sqref="D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42"/>
    <col collapsed="false" customWidth="true" hidden="false" outlineLevel="0" max="3" min="3" style="0" width="13.41"/>
    <col collapsed="false" customWidth="true" hidden="false" outlineLevel="0" max="5" min="4" style="0" width="11.99"/>
    <col collapsed="false" customWidth="true" hidden="false" outlineLevel="0" max="7" min="7" style="0" width="11.85"/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36362</v>
      </c>
      <c r="C11" s="159" t="s">
        <v>194</v>
      </c>
      <c r="D11" s="25" t="n">
        <v>19.65</v>
      </c>
      <c r="E11" s="25" t="n">
        <v>19.74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36363</v>
      </c>
      <c r="C12" s="159" t="s">
        <v>194</v>
      </c>
      <c r="D12" s="25" t="n">
        <v>19.94</v>
      </c>
      <c r="E12" s="25" t="n">
        <v>20.01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36364</v>
      </c>
      <c r="C13" s="159" t="s">
        <v>194</v>
      </c>
      <c r="D13" s="25" t="n">
        <v>20.63</v>
      </c>
      <c r="E13" s="25" t="n">
        <v>20.66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36367</v>
      </c>
      <c r="C14" s="159" t="s">
        <v>194</v>
      </c>
      <c r="D14" s="25" t="n">
        <v>20.52</v>
      </c>
      <c r="E14" s="25" t="n">
        <v>20.59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36368</v>
      </c>
      <c r="C15" s="159" t="s">
        <v>194</v>
      </c>
      <c r="D15" s="25" t="n">
        <v>20.38</v>
      </c>
      <c r="E15" s="25" t="n">
        <v>20.45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36369</v>
      </c>
      <c r="C16" s="159" t="s">
        <v>194</v>
      </c>
      <c r="D16" s="25" t="n">
        <v>20.54</v>
      </c>
      <c r="E16" s="25" t="n">
        <v>20.61</v>
      </c>
      <c r="F16" s="159"/>
      <c r="G16" s="25"/>
      <c r="H16" s="25"/>
      <c r="I16" s="159"/>
    </row>
    <row r="17" customFormat="false" ht="12.75" hidden="false" customHeight="false" outlineLevel="0" collapsed="false">
      <c r="A17" s="20" t="n">
        <f aca="false">A16+1</f>
        <v>7</v>
      </c>
      <c r="B17" s="86" t="n">
        <v>36370</v>
      </c>
      <c r="C17" s="159" t="s">
        <v>194</v>
      </c>
      <c r="D17" s="25" t="n">
        <v>20.97</v>
      </c>
      <c r="E17" s="25" t="n">
        <v>20.98</v>
      </c>
      <c r="F17" s="159" t="s">
        <v>194</v>
      </c>
      <c r="G17" s="25" t="n">
        <v>2.569</v>
      </c>
      <c r="H17" s="25" t="n">
        <v>2.475</v>
      </c>
      <c r="I17" s="159" t="s">
        <v>194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36371</v>
      </c>
      <c r="C18" s="159" t="s">
        <v>194</v>
      </c>
      <c r="D18" s="25" t="n">
        <v>20.53</v>
      </c>
      <c r="E18" s="25" t="n">
        <v>20.56</v>
      </c>
      <c r="F18" s="159" t="s">
        <v>194</v>
      </c>
      <c r="G18" s="25" t="n">
        <v>2.543</v>
      </c>
      <c r="H18" s="25" t="n">
        <v>2.445</v>
      </c>
      <c r="I18" s="159" t="s">
        <v>194</v>
      </c>
    </row>
    <row r="19" customFormat="false" ht="12.75" hidden="false" customHeight="false" outlineLevel="0" collapsed="false">
      <c r="A19" s="20"/>
      <c r="B19" s="179"/>
      <c r="E19" s="179"/>
    </row>
    <row r="20" customFormat="false" ht="12.75" hidden="false" customHeight="false" outlineLevel="0" collapsed="false">
      <c r="A20" s="20" t="n">
        <v>9</v>
      </c>
      <c r="B20" s="86" t="n">
        <v>36374</v>
      </c>
      <c r="C20" s="169" t="s">
        <v>194</v>
      </c>
      <c r="D20" s="149" t="n">
        <v>20.45</v>
      </c>
      <c r="E20" s="149" t="n">
        <v>20.53</v>
      </c>
      <c r="F20" s="169" t="s">
        <v>194</v>
      </c>
      <c r="G20" s="149" t="n">
        <v>2.575</v>
      </c>
      <c r="H20" s="149" t="n">
        <v>2.475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36375</v>
      </c>
      <c r="C21" s="169" t="s">
        <v>194</v>
      </c>
      <c r="D21" s="25" t="n">
        <v>20.3</v>
      </c>
      <c r="E21" s="25" t="n">
        <v>20.43</v>
      </c>
      <c r="F21" s="169" t="s">
        <v>194</v>
      </c>
      <c r="G21" s="25" t="n">
        <v>2.598</v>
      </c>
      <c r="H21" s="25" t="n">
        <v>2.5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36376</v>
      </c>
      <c r="C22" s="169" t="s">
        <v>194</v>
      </c>
      <c r="D22" s="25" t="n">
        <v>20.44</v>
      </c>
      <c r="E22" s="25" t="n">
        <v>20.55</v>
      </c>
      <c r="F22" s="169" t="s">
        <v>194</v>
      </c>
      <c r="G22" s="25" t="n">
        <v>2.642</v>
      </c>
      <c r="H22" s="25" t="n">
        <v>2.54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36377</v>
      </c>
      <c r="C23" s="169" t="s">
        <v>194</v>
      </c>
      <c r="D23" s="25" t="n">
        <v>20.56</v>
      </c>
      <c r="E23" s="25" t="n">
        <v>20.68</v>
      </c>
      <c r="F23" s="169" t="s">
        <v>194</v>
      </c>
      <c r="G23" s="25" t="n">
        <v>2.647</v>
      </c>
      <c r="H23" s="25" t="n">
        <v>2.535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36378</v>
      </c>
      <c r="C24" s="169" t="s">
        <v>194</v>
      </c>
      <c r="D24" s="25" t="n">
        <v>20.88</v>
      </c>
      <c r="E24" s="25" t="n">
        <v>20.97</v>
      </c>
      <c r="F24" s="169" t="s">
        <v>194</v>
      </c>
      <c r="G24" s="25" t="n">
        <v>2.698</v>
      </c>
      <c r="H24" s="25" t="n">
        <v>2.59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36381</v>
      </c>
      <c r="C25" s="169" t="s">
        <v>194</v>
      </c>
      <c r="D25" s="25" t="n">
        <v>21.27</v>
      </c>
      <c r="E25" s="25" t="n">
        <v>21.37</v>
      </c>
      <c r="F25" s="169" t="s">
        <v>194</v>
      </c>
      <c r="G25" s="25" t="n">
        <v>2.721</v>
      </c>
      <c r="H25" s="25" t="n">
        <v>2.62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36382</v>
      </c>
      <c r="C26" s="169" t="s">
        <v>194</v>
      </c>
      <c r="D26" s="25" t="n">
        <v>21.3</v>
      </c>
      <c r="E26" s="25" t="n">
        <v>21.39</v>
      </c>
      <c r="F26" s="169" t="s">
        <v>194</v>
      </c>
      <c r="G26" s="25" t="n">
        <v>2.748</v>
      </c>
      <c r="H26" s="25" t="n">
        <v>2.645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36383</v>
      </c>
      <c r="C27" s="169" t="s">
        <v>194</v>
      </c>
      <c r="D27" s="25" t="n">
        <v>21.52</v>
      </c>
      <c r="E27" s="25" t="n">
        <v>21.61</v>
      </c>
      <c r="F27" s="169" t="s">
        <v>194</v>
      </c>
      <c r="G27" s="25" t="n">
        <v>2.704</v>
      </c>
      <c r="H27" s="25" t="n">
        <v>2.605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36384</v>
      </c>
      <c r="C28" s="169" t="s">
        <v>194</v>
      </c>
      <c r="D28" s="25" t="n">
        <v>21.48</v>
      </c>
      <c r="E28" s="25" t="n">
        <v>21.58</v>
      </c>
      <c r="F28" s="169" t="s">
        <v>194</v>
      </c>
      <c r="G28" s="25" t="n">
        <v>2.723</v>
      </c>
      <c r="H28" s="25" t="n">
        <v>2.62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36385</v>
      </c>
      <c r="C29" s="169" t="s">
        <v>194</v>
      </c>
      <c r="D29" s="25" t="n">
        <v>21.67</v>
      </c>
      <c r="E29" s="25" t="n">
        <v>21.77</v>
      </c>
      <c r="F29" s="169" t="s">
        <v>194</v>
      </c>
      <c r="G29" s="25" t="n">
        <v>2.745</v>
      </c>
      <c r="H29" s="25" t="n">
        <v>2.64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36388</v>
      </c>
      <c r="C30" s="169" t="s">
        <v>194</v>
      </c>
      <c r="D30" s="25" t="n">
        <v>21.36</v>
      </c>
      <c r="E30" s="25" t="n">
        <v>21.52</v>
      </c>
      <c r="F30" s="169" t="s">
        <v>194</v>
      </c>
      <c r="G30" s="25" t="n">
        <v>2.7</v>
      </c>
      <c r="H30" s="25" t="n">
        <v>2.6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36389</v>
      </c>
      <c r="C31" s="169" t="s">
        <v>194</v>
      </c>
      <c r="D31" s="25" t="n">
        <v>21.74</v>
      </c>
      <c r="E31" s="25" t="n">
        <v>21.91</v>
      </c>
      <c r="F31" s="169" t="s">
        <v>194</v>
      </c>
      <c r="G31" s="25" t="n">
        <v>2.708</v>
      </c>
      <c r="H31" s="25" t="n">
        <v>2.61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36390</v>
      </c>
      <c r="C32" s="169" t="s">
        <v>194</v>
      </c>
      <c r="D32" s="25" t="n">
        <v>21.52</v>
      </c>
      <c r="E32" s="25" t="n">
        <v>21.73</v>
      </c>
      <c r="F32" s="169" t="s">
        <v>194</v>
      </c>
      <c r="G32" s="25" t="n">
        <v>2.792</v>
      </c>
      <c r="H32" s="25" t="n">
        <v>2.69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36391</v>
      </c>
      <c r="C33" s="160" t="s">
        <v>194</v>
      </c>
      <c r="D33" s="25" t="n">
        <v>21.77</v>
      </c>
      <c r="E33" s="25" t="n">
        <v>21.97</v>
      </c>
      <c r="F33" s="169" t="s">
        <v>194</v>
      </c>
      <c r="G33" s="25" t="n">
        <v>2.898</v>
      </c>
      <c r="H33" s="25" t="n">
        <v>2.79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36392</v>
      </c>
      <c r="C34" s="160" t="s">
        <v>194</v>
      </c>
      <c r="D34" s="25" t="n">
        <v>21.65</v>
      </c>
      <c r="E34" s="25" t="n">
        <v>21.88</v>
      </c>
      <c r="F34" s="169" t="s">
        <v>194</v>
      </c>
      <c r="G34" s="25" t="n">
        <v>2.938</v>
      </c>
      <c r="H34" s="25" t="n">
        <v>2.825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36395</v>
      </c>
      <c r="C35" s="159" t="s">
        <v>191</v>
      </c>
      <c r="D35" s="25" t="n">
        <v>21.84</v>
      </c>
      <c r="E35" s="25" t="n">
        <v>21.86</v>
      </c>
      <c r="F35" s="169" t="s">
        <v>194</v>
      </c>
      <c r="G35" s="25" t="n">
        <v>3.064</v>
      </c>
      <c r="H35" s="25" t="n">
        <v>2.935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36396</v>
      </c>
      <c r="C36" s="159" t="s">
        <v>191</v>
      </c>
      <c r="D36" s="25" t="n">
        <v>21.47</v>
      </c>
      <c r="E36" s="25" t="n">
        <v>21.53</v>
      </c>
      <c r="F36" s="169" t="s">
        <v>194</v>
      </c>
      <c r="G36" s="25" t="n">
        <v>3.059</v>
      </c>
      <c r="H36" s="25" t="n">
        <v>2.95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36397</v>
      </c>
      <c r="C37" s="159" t="s">
        <v>191</v>
      </c>
      <c r="D37" s="25" t="n">
        <v>20.58</v>
      </c>
      <c r="E37" s="25" t="n">
        <v>20.67</v>
      </c>
      <c r="F37" s="169" t="s">
        <v>194</v>
      </c>
      <c r="G37" s="25" t="n">
        <v>3.03</v>
      </c>
      <c r="H37" s="25" t="n">
        <v>2.92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36398</v>
      </c>
      <c r="C38" s="159" t="s">
        <v>191</v>
      </c>
      <c r="D38" s="25" t="n">
        <v>20.95</v>
      </c>
      <c r="E38" s="25" t="n">
        <v>20.99</v>
      </c>
      <c r="F38" s="169" t="s">
        <v>194</v>
      </c>
      <c r="G38" s="25" t="n">
        <v>2.948</v>
      </c>
      <c r="H38" s="25" t="n">
        <v>2.85</v>
      </c>
      <c r="I38" s="159"/>
    </row>
    <row r="39" customFormat="false" ht="12.75" hidden="false" customHeight="false" outlineLevel="0" collapsed="false">
      <c r="A39" s="20" t="n">
        <f aca="false">A38+1</f>
        <v>28</v>
      </c>
      <c r="B39" s="86" t="n">
        <v>36399</v>
      </c>
      <c r="C39" s="159" t="s">
        <v>191</v>
      </c>
      <c r="D39" s="25" t="n">
        <v>21.27</v>
      </c>
      <c r="E39" s="25" t="n">
        <v>21.26</v>
      </c>
      <c r="F39" s="169" t="s">
        <v>194</v>
      </c>
      <c r="G39" s="25" t="n">
        <v>2.912</v>
      </c>
      <c r="H39" s="25" t="n">
        <v>2.78</v>
      </c>
      <c r="I39" s="159"/>
    </row>
    <row r="40" customFormat="false" ht="12.75" hidden="false" customHeight="false" outlineLevel="0" collapsed="false">
      <c r="A40" s="20" t="n">
        <f aca="false">A39+1</f>
        <v>29</v>
      </c>
      <c r="B40" s="86" t="n">
        <v>36402</v>
      </c>
      <c r="C40" s="159" t="s">
        <v>191</v>
      </c>
      <c r="D40" s="25" t="n">
        <v>22.01</v>
      </c>
      <c r="E40" s="25" t="n">
        <v>21.98</v>
      </c>
      <c r="F40" s="159" t="s">
        <v>191</v>
      </c>
      <c r="G40" s="25" t="n">
        <v>2.969</v>
      </c>
      <c r="H40" s="25" t="n">
        <v>2.885</v>
      </c>
      <c r="I40" s="159" t="s">
        <v>191</v>
      </c>
    </row>
    <row r="41" customFormat="false" ht="12.75" hidden="false" customHeight="false" outlineLevel="0" collapsed="false">
      <c r="A41" s="20" t="n">
        <f aca="false">A40+1</f>
        <v>30</v>
      </c>
      <c r="B41" s="86" t="n">
        <v>36403</v>
      </c>
      <c r="C41" s="159" t="s">
        <v>191</v>
      </c>
      <c r="D41" s="25" t="n">
        <v>22.11</v>
      </c>
      <c r="E41" s="25" t="n">
        <v>22.07</v>
      </c>
      <c r="F41" s="159" t="s">
        <v>191</v>
      </c>
      <c r="G41" s="25" t="n">
        <v>2.825</v>
      </c>
      <c r="H41" s="25" t="n">
        <v>2.745</v>
      </c>
      <c r="I41" s="159" t="s">
        <v>191</v>
      </c>
    </row>
    <row r="42" customFormat="false" ht="12.75" hidden="false" customHeight="false" outlineLevel="0" collapsed="false">
      <c r="A42" s="28"/>
      <c r="C42" s="169"/>
      <c r="D42" s="30"/>
      <c r="E42" s="30"/>
      <c r="F42" s="169"/>
      <c r="G42" s="30"/>
      <c r="H42" s="30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36392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36399</v>
      </c>
      <c r="E44" s="30"/>
      <c r="F44" s="22"/>
      <c r="G44" s="30"/>
      <c r="H44" s="30"/>
    </row>
    <row r="45" customFormat="false" ht="12.75" hidden="false" customHeight="false" outlineLevel="0" collapsed="false">
      <c r="A45" s="28" t="s">
        <v>22</v>
      </c>
      <c r="B45" s="21"/>
      <c r="D45" s="31" t="n">
        <v>36399</v>
      </c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</row>
    <row r="47" customFormat="false" ht="12.75" hidden="false" customHeight="false" outlineLevel="0" collapsed="false">
      <c r="A47" s="20"/>
      <c r="B47" s="81"/>
      <c r="C47" s="33"/>
      <c r="D47" s="100" t="s">
        <v>25</v>
      </c>
      <c r="E47" s="100" t="s">
        <v>25</v>
      </c>
      <c r="F47" s="33"/>
      <c r="G47" s="101" t="s">
        <v>4</v>
      </c>
      <c r="H47" s="101" t="s">
        <v>26</v>
      </c>
    </row>
    <row r="48" customFormat="false" ht="12.75" hidden="false" customHeight="false" outlineLevel="0" collapsed="false">
      <c r="A48" s="20"/>
      <c r="B48" s="81"/>
      <c r="C48" s="33"/>
      <c r="D48" s="100" t="s">
        <v>5</v>
      </c>
      <c r="E48" s="100" t="s">
        <v>5</v>
      </c>
      <c r="F48" s="33"/>
      <c r="G48" s="101" t="s">
        <v>6</v>
      </c>
      <c r="H48" s="101" t="s">
        <v>27</v>
      </c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ROUND((AVERAGE(D11:D34)),3)</f>
        <v>20.916</v>
      </c>
      <c r="E49" s="39" t="n">
        <f aca="false">ROUND((AVERAGE(E11:E34)),3)</f>
        <v>21.021</v>
      </c>
      <c r="F49" s="40" t="s">
        <v>29</v>
      </c>
      <c r="G49" s="41" t="n">
        <f aca="false">ROUND((AVERAGE(G17:G39)),5)</f>
        <v>2.771</v>
      </c>
      <c r="H49" s="41" t="n">
        <f aca="false">ROUND((AVERAGE(H17:H39)),5)</f>
        <v>2.66545</v>
      </c>
      <c r="I49" s="107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195</v>
      </c>
      <c r="D50" s="177" t="n">
        <f aca="false">ROUND((AVERAGE(D20:D41)),3)</f>
        <v>21.279</v>
      </c>
      <c r="E50" s="177" t="n">
        <f aca="false">ROUND((AVERAGE(E20:E41)),3)</f>
        <v>21.375</v>
      </c>
      <c r="F50" s="47" t="s">
        <v>33</v>
      </c>
      <c r="G50" s="48" t="n">
        <f aca="false">ROUND((AVERAGE(G20:G41)),5)</f>
        <v>2.802</v>
      </c>
      <c r="H50" s="48" t="n">
        <f aca="false">ROUND((AVERAGE(H20:H41)),5)</f>
        <v>2.69773</v>
      </c>
      <c r="I50" s="107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ROUND((((SUM(D20:D41))-D34+E34)/22),3)</f>
        <v>21.29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D34</f>
        <v>21.65</v>
      </c>
      <c r="E52" s="46" t="s">
        <v>36</v>
      </c>
      <c r="F52" s="51" t="s">
        <v>49</v>
      </c>
      <c r="G52" s="48" t="n">
        <f aca="false">G39</f>
        <v>2.912</v>
      </c>
      <c r="H52" s="48" t="n">
        <f aca="false">H39</f>
        <v>2.78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ROUND((SUM(D33:D34)/2),3)</f>
        <v>21.71</v>
      </c>
      <c r="E53" s="52" t="s">
        <v>36</v>
      </c>
      <c r="F53" s="51" t="s">
        <v>43</v>
      </c>
      <c r="G53" s="48" t="n">
        <f aca="false">ROUND(SUM(G38:G39)/2,5)</f>
        <v>2.93</v>
      </c>
      <c r="H53" s="48" t="n">
        <f aca="false">SUM(H38:H39)/2</f>
        <v>2.815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ROUND((SUM(D32:D34)/3),3)</f>
        <v>21.647</v>
      </c>
      <c r="E54" s="46" t="s">
        <v>36</v>
      </c>
      <c r="F54" s="51" t="s">
        <v>40</v>
      </c>
      <c r="G54" s="48" t="n">
        <f aca="false">ROUND(AVERAGE(G37:G39),5)</f>
        <v>2.96333</v>
      </c>
      <c r="H54" s="48" t="n">
        <f aca="false">ROUND(AVERAGE(H37:H39),5)</f>
        <v>2.85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2.98725</v>
      </c>
      <c r="H55" s="48" t="n">
        <f aca="false">ROUND(AVERAGE(H36:H39),5)</f>
        <v>2.875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ROUND((SUM(D30:D34)/5),3)</f>
        <v>21.608</v>
      </c>
      <c r="E56" s="53" t="s">
        <v>36</v>
      </c>
      <c r="F56" s="51" t="s">
        <v>38</v>
      </c>
      <c r="G56" s="48" t="n">
        <f aca="false">ROUND(AVERAGE(G35:G39),5)</f>
        <v>3.0026</v>
      </c>
      <c r="H56" s="48" t="n">
        <f aca="false">ROUND(AVERAGE(H35:H39),5)</f>
        <v>2.887</v>
      </c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2.948</v>
      </c>
      <c r="H57" s="48" t="n">
        <f aca="false">H38</f>
        <v>2.85</v>
      </c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3.03</v>
      </c>
      <c r="H58" s="41" t="n">
        <f aca="false">H37</f>
        <v>2.92</v>
      </c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8" t="n">
        <f aca="false">ROUND(AVERAGE(G37:G38),5)</f>
        <v>2.989</v>
      </c>
      <c r="H59" s="48" t="n">
        <f aca="false">ROUND(AVERAGE(H37:H38),5)</f>
        <v>2.885</v>
      </c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</row>
    <row r="62" customFormat="false" ht="15" hidden="false" customHeight="false" outlineLevel="0" collapsed="false">
      <c r="A62" s="124" t="s">
        <v>55</v>
      </c>
      <c r="C62" s="26"/>
      <c r="E62" s="124" t="s">
        <v>56</v>
      </c>
      <c r="F62" s="59"/>
      <c r="G62" s="60"/>
      <c r="H62" s="60"/>
    </row>
    <row r="63" customFormat="false" ht="12.75" hidden="false" customHeight="false" outlineLevel="0" collapsed="false">
      <c r="A63" s="121" t="n">
        <v>36396</v>
      </c>
      <c r="C63" s="60" t="n">
        <v>37.28</v>
      </c>
      <c r="E63" s="121" t="n">
        <v>36396</v>
      </c>
      <c r="F63" s="59"/>
      <c r="G63" s="122" t="n">
        <v>40.78</v>
      </c>
      <c r="H63" s="60"/>
    </row>
    <row r="64" customFormat="false" ht="12.75" hidden="false" customHeight="false" outlineLevel="0" collapsed="false">
      <c r="A64" s="178" t="n">
        <v>36397</v>
      </c>
      <c r="B64" s="66" t="s">
        <v>59</v>
      </c>
      <c r="C64" s="60" t="n">
        <v>37.67</v>
      </c>
      <c r="E64" s="178" t="n">
        <v>36397</v>
      </c>
      <c r="F64" s="66" t="s">
        <v>60</v>
      </c>
      <c r="G64" s="123" t="n">
        <v>40.5</v>
      </c>
      <c r="H64" s="60"/>
    </row>
    <row r="65" customFormat="false" ht="12.75" hidden="false" customHeight="false" outlineLevel="0" collapsed="false">
      <c r="A65" s="121" t="n">
        <v>36398</v>
      </c>
      <c r="C65" s="60" t="n">
        <v>37.25</v>
      </c>
      <c r="E65" s="121" t="n">
        <v>36398</v>
      </c>
      <c r="G65" s="123" t="n">
        <v>41.82</v>
      </c>
      <c r="H65" s="60"/>
    </row>
    <row r="66" customFormat="false" ht="12.75" hidden="false" customHeight="false" outlineLevel="0" collapsed="false">
      <c r="A66" s="26"/>
      <c r="C66" s="67"/>
      <c r="E66" s="26"/>
      <c r="G66" s="68"/>
      <c r="H66" s="60"/>
    </row>
    <row r="67" customFormat="false" ht="12.75" hidden="false" customHeight="false" outlineLevel="0" collapsed="false">
      <c r="A67" s="26"/>
      <c r="C67" s="63"/>
      <c r="E67" s="26"/>
      <c r="G67" s="64"/>
      <c r="H67" s="60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37.25</v>
      </c>
      <c r="E68" s="26" t="s">
        <v>62</v>
      </c>
      <c r="F68" s="66" t="s">
        <v>64</v>
      </c>
      <c r="G68" s="67" t="n">
        <f aca="false">G65</f>
        <v>41.82</v>
      </c>
      <c r="H68" s="60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37.46</v>
      </c>
      <c r="E69" s="26" t="s">
        <v>65</v>
      </c>
      <c r="F69" s="66" t="s">
        <v>67</v>
      </c>
      <c r="G69" s="67" t="n">
        <f aca="false">AVERAGE(G64:G65)</f>
        <v>41.16</v>
      </c>
      <c r="H69" s="60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37.4</v>
      </c>
      <c r="E70" s="26" t="s">
        <v>68</v>
      </c>
      <c r="F70" s="66" t="s">
        <v>70</v>
      </c>
      <c r="G70" s="67" t="n">
        <f aca="false">AVERAGE(G63:G65)</f>
        <v>41.0333333333333</v>
      </c>
      <c r="H70" s="60"/>
    </row>
    <row r="73" customFormat="false" ht="15" hidden="false" customHeight="false" outlineLevel="0" collapsed="false">
      <c r="A73" s="124" t="s">
        <v>71</v>
      </c>
      <c r="C73" s="26"/>
    </row>
    <row r="74" customFormat="false" ht="12.75" hidden="false" customHeight="false" outlineLevel="0" collapsed="false">
      <c r="A74" s="121" t="n">
        <v>36397</v>
      </c>
      <c r="C74" s="63" t="n">
        <v>1.19</v>
      </c>
    </row>
    <row r="75" customFormat="false" ht="12.75" hidden="false" customHeight="false" outlineLevel="0" collapsed="false">
      <c r="A75" s="178" t="n">
        <v>36398</v>
      </c>
      <c r="C75" s="63" t="n">
        <v>1.19</v>
      </c>
    </row>
    <row r="76" customFormat="false" ht="12.75" hidden="false" customHeight="false" outlineLevel="0" collapsed="false">
      <c r="A76" s="121" t="n">
        <v>36399</v>
      </c>
      <c r="C76" s="63" t="n">
        <v>1.19</v>
      </c>
    </row>
    <row r="77" customFormat="false" ht="12.75" hidden="false" customHeight="false" outlineLevel="0" collapsed="false">
      <c r="A77" s="26"/>
      <c r="C77" s="63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6" activeCellId="0" sqref="H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1.85"/>
    <col collapsed="false" customWidth="true" hidden="false" outlineLevel="0" max="3" min="3" style="0" width="13.7"/>
    <col collapsed="false" customWidth="true" hidden="false" outlineLevel="0" max="4" min="4" style="0" width="11.7"/>
    <col collapsed="false" customWidth="true" hidden="false" outlineLevel="0" max="5" min="5" style="0" width="11.28"/>
    <col collapsed="false" customWidth="true" hidden="false" outlineLevel="0" max="6" min="6" style="0" width="12.7"/>
    <col collapsed="false" customWidth="true" hidden="false" outlineLevel="0" max="7" min="7" style="0" width="11.99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36334</v>
      </c>
      <c r="C11" s="159" t="s">
        <v>197</v>
      </c>
      <c r="D11" s="25" t="n">
        <v>18.45</v>
      </c>
      <c r="E11" s="25" t="n">
        <v>18.47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36335</v>
      </c>
      <c r="C12" s="159" t="s">
        <v>197</v>
      </c>
      <c r="D12" s="25" t="n">
        <v>18.29</v>
      </c>
      <c r="E12" s="25" t="n">
        <v>18.38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36336</v>
      </c>
      <c r="C13" s="159" t="s">
        <v>197</v>
      </c>
      <c r="D13" s="25" t="n">
        <v>18.39</v>
      </c>
      <c r="E13" s="25" t="n">
        <v>18.46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36339</v>
      </c>
      <c r="C14" s="159" t="s">
        <v>197</v>
      </c>
      <c r="D14" s="25" t="n">
        <v>18.23</v>
      </c>
      <c r="E14" s="25" t="n">
        <v>18.34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36340</v>
      </c>
      <c r="C15" s="159" t="s">
        <v>197</v>
      </c>
      <c r="D15" s="25" t="n">
        <v>18.44</v>
      </c>
      <c r="E15" s="25" t="n">
        <v>18.54</v>
      </c>
      <c r="F15" s="159" t="s">
        <v>197</v>
      </c>
      <c r="G15" s="25" t="n">
        <v>2.4</v>
      </c>
      <c r="H15" s="25" t="n">
        <v>2.325</v>
      </c>
      <c r="I15" s="159" t="s">
        <v>197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36341</v>
      </c>
      <c r="C16" s="159" t="s">
        <v>197</v>
      </c>
      <c r="D16" s="25" t="n">
        <v>19.29</v>
      </c>
      <c r="E16" s="25" t="n">
        <v>19.3</v>
      </c>
      <c r="F16" s="159" t="s">
        <v>197</v>
      </c>
      <c r="G16" s="25" t="n">
        <v>2.394</v>
      </c>
      <c r="H16" s="25" t="n">
        <v>2.32</v>
      </c>
      <c r="I16" s="159" t="s">
        <v>197</v>
      </c>
    </row>
    <row r="17" customFormat="false" ht="12.75" hidden="false" customHeight="false" outlineLevel="0" collapsed="false">
      <c r="A17" s="20"/>
      <c r="B17" s="179"/>
      <c r="E17" s="179"/>
    </row>
    <row r="18" customFormat="false" ht="12.75" hidden="false" customHeight="false" outlineLevel="0" collapsed="false">
      <c r="A18" s="20" t="n">
        <v>7</v>
      </c>
      <c r="B18" s="86" t="n">
        <v>36342</v>
      </c>
      <c r="C18" s="169" t="s">
        <v>197</v>
      </c>
      <c r="D18" s="149" t="n">
        <v>19.39</v>
      </c>
      <c r="E18" s="149" t="n">
        <v>19.38</v>
      </c>
      <c r="F18" s="169" t="s">
        <v>197</v>
      </c>
      <c r="G18" s="149" t="n">
        <v>2.309</v>
      </c>
      <c r="H18" s="149" t="n">
        <v>2.24</v>
      </c>
    </row>
    <row r="19" customFormat="false" ht="12.75" hidden="false" customHeight="false" outlineLevel="0" collapsed="false">
      <c r="A19" s="20" t="n">
        <f aca="false">A18+1</f>
        <v>8</v>
      </c>
      <c r="B19" s="86" t="n">
        <v>36343</v>
      </c>
      <c r="C19" s="169" t="s">
        <v>197</v>
      </c>
      <c r="D19" s="25" t="n">
        <v>19.69</v>
      </c>
      <c r="E19" s="25" t="n">
        <v>19.66</v>
      </c>
      <c r="F19" s="169" t="s">
        <v>197</v>
      </c>
      <c r="G19" s="25" t="n">
        <v>2.287</v>
      </c>
      <c r="H19" s="25" t="n">
        <v>2.22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36347</v>
      </c>
      <c r="C20" s="169" t="s">
        <v>197</v>
      </c>
      <c r="D20" s="25" t="n">
        <v>19.78</v>
      </c>
      <c r="E20" s="25" t="n">
        <v>19.78</v>
      </c>
      <c r="F20" s="169" t="s">
        <v>197</v>
      </c>
      <c r="G20" s="25" t="n">
        <v>2.191</v>
      </c>
      <c r="H20" s="25" t="n">
        <v>2.13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36348</v>
      </c>
      <c r="C21" s="169" t="s">
        <v>197</v>
      </c>
      <c r="D21" s="25" t="n">
        <v>19.77</v>
      </c>
      <c r="E21" s="25" t="n">
        <v>19.82</v>
      </c>
      <c r="F21" s="169" t="s">
        <v>197</v>
      </c>
      <c r="G21" s="25" t="n">
        <v>2.141</v>
      </c>
      <c r="H21" s="25" t="n">
        <v>2.08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36349</v>
      </c>
      <c r="C22" s="169" t="s">
        <v>197</v>
      </c>
      <c r="D22" s="25" t="n">
        <v>19.71</v>
      </c>
      <c r="E22" s="25" t="n">
        <v>19.83</v>
      </c>
      <c r="F22" s="169" t="s">
        <v>197</v>
      </c>
      <c r="G22" s="25" t="n">
        <v>2.162</v>
      </c>
      <c r="H22" s="25" t="n">
        <v>2.11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36350</v>
      </c>
      <c r="C23" s="169" t="s">
        <v>197</v>
      </c>
      <c r="D23" s="25" t="n">
        <v>19.94</v>
      </c>
      <c r="E23" s="25" t="n">
        <v>20.06</v>
      </c>
      <c r="F23" s="169" t="s">
        <v>197</v>
      </c>
      <c r="G23" s="25" t="n">
        <v>2.163</v>
      </c>
      <c r="H23" s="25" t="n">
        <v>2.095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36353</v>
      </c>
      <c r="C24" s="169" t="s">
        <v>197</v>
      </c>
      <c r="D24" s="25" t="n">
        <v>19.91</v>
      </c>
      <c r="E24" s="25" t="n">
        <v>20.08</v>
      </c>
      <c r="F24" s="169" t="s">
        <v>197</v>
      </c>
      <c r="G24" s="25" t="n">
        <v>2.144</v>
      </c>
      <c r="H24" s="25" t="n">
        <v>2.075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36354</v>
      </c>
      <c r="C25" s="169" t="s">
        <v>197</v>
      </c>
      <c r="D25" s="25" t="n">
        <v>20.15</v>
      </c>
      <c r="E25" s="25" t="n">
        <v>20.35</v>
      </c>
      <c r="F25" s="169" t="s">
        <v>197</v>
      </c>
      <c r="G25" s="25" t="n">
        <v>2.176</v>
      </c>
      <c r="H25" s="25" t="n">
        <v>2.105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36355</v>
      </c>
      <c r="C26" s="169" t="s">
        <v>197</v>
      </c>
      <c r="D26" s="25" t="n">
        <v>19.92</v>
      </c>
      <c r="E26" s="25" t="n">
        <v>20.14</v>
      </c>
      <c r="F26" s="169" t="s">
        <v>197</v>
      </c>
      <c r="G26" s="25" t="n">
        <v>2.146</v>
      </c>
      <c r="H26" s="25" t="n">
        <v>2.085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36356</v>
      </c>
      <c r="C27" s="169" t="s">
        <v>197</v>
      </c>
      <c r="D27" s="25" t="n">
        <v>20.16</v>
      </c>
      <c r="E27" s="25" t="n">
        <v>20.4</v>
      </c>
      <c r="F27" s="169" t="s">
        <v>197</v>
      </c>
      <c r="G27" s="25" t="n">
        <v>2.179</v>
      </c>
      <c r="H27" s="25" t="n">
        <v>2.115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36357</v>
      </c>
      <c r="C28" s="169" t="s">
        <v>197</v>
      </c>
      <c r="D28" s="25" t="n">
        <v>20.62</v>
      </c>
      <c r="E28" s="25" t="n">
        <v>20.72</v>
      </c>
      <c r="F28" s="169" t="s">
        <v>197</v>
      </c>
      <c r="G28" s="25" t="n">
        <v>2.187</v>
      </c>
      <c r="H28" s="25" t="n">
        <v>2.13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36360</v>
      </c>
      <c r="C29" s="169" t="s">
        <v>197</v>
      </c>
      <c r="D29" s="25" t="n">
        <v>20.44</v>
      </c>
      <c r="E29" s="25" t="n">
        <v>20.65</v>
      </c>
      <c r="F29" s="169" t="s">
        <v>197</v>
      </c>
      <c r="G29" s="25" t="n">
        <v>2.207</v>
      </c>
      <c r="H29" s="25" t="n">
        <v>2.14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36361</v>
      </c>
      <c r="C30" s="169" t="s">
        <v>197</v>
      </c>
      <c r="D30" s="25" t="n">
        <v>19.37</v>
      </c>
      <c r="E30" s="25" t="n">
        <v>19.75</v>
      </c>
      <c r="F30" s="169" t="s">
        <v>197</v>
      </c>
      <c r="G30" s="25" t="n">
        <v>2.198</v>
      </c>
      <c r="H30" s="25" t="n">
        <v>2.13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36362</v>
      </c>
      <c r="C31" s="159" t="s">
        <v>194</v>
      </c>
      <c r="D31" s="25" t="n">
        <v>19.65</v>
      </c>
      <c r="E31" s="25" t="n">
        <v>19.74</v>
      </c>
      <c r="F31" s="169" t="s">
        <v>197</v>
      </c>
      <c r="G31" s="25" t="n">
        <v>2.253</v>
      </c>
      <c r="H31" s="25" t="n">
        <v>2.18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36363</v>
      </c>
      <c r="C32" s="159" t="s">
        <v>194</v>
      </c>
      <c r="D32" s="25" t="n">
        <v>19.94</v>
      </c>
      <c r="E32" s="25" t="n">
        <v>20.01</v>
      </c>
      <c r="F32" s="169" t="s">
        <v>197</v>
      </c>
      <c r="G32" s="25" t="n">
        <v>2.395</v>
      </c>
      <c r="H32" s="25" t="n">
        <v>2.34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36364</v>
      </c>
      <c r="C33" s="159" t="s">
        <v>194</v>
      </c>
      <c r="D33" s="25" t="n">
        <v>20.63</v>
      </c>
      <c r="E33" s="25" t="n">
        <v>20.66</v>
      </c>
      <c r="F33" s="169" t="s">
        <v>197</v>
      </c>
      <c r="G33" s="25" t="n">
        <v>2.528</v>
      </c>
      <c r="H33" s="25" t="n">
        <v>2.47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36367</v>
      </c>
      <c r="C34" s="159" t="s">
        <v>194</v>
      </c>
      <c r="D34" s="25" t="n">
        <v>20.52</v>
      </c>
      <c r="E34" s="25" t="n">
        <v>20.59</v>
      </c>
      <c r="F34" s="169" t="s">
        <v>197</v>
      </c>
      <c r="G34" s="25" t="n">
        <v>2.542</v>
      </c>
      <c r="H34" s="25" t="n">
        <v>2.485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36368</v>
      </c>
      <c r="C35" s="159" t="s">
        <v>194</v>
      </c>
      <c r="D35" s="25" t="n">
        <v>20.38</v>
      </c>
      <c r="E35" s="25" t="n">
        <v>20.45</v>
      </c>
      <c r="F35" s="169" t="s">
        <v>197</v>
      </c>
      <c r="G35" s="25" t="n">
        <v>2.574</v>
      </c>
      <c r="H35" s="25" t="n">
        <v>2.495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36369</v>
      </c>
      <c r="C36" s="159" t="s">
        <v>194</v>
      </c>
      <c r="D36" s="25" t="n">
        <v>20.54</v>
      </c>
      <c r="E36" s="25" t="n">
        <v>20.61</v>
      </c>
      <c r="F36" s="169" t="s">
        <v>197</v>
      </c>
      <c r="G36" s="25" t="n">
        <v>2.601</v>
      </c>
      <c r="H36" s="25" t="n">
        <v>2.517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36370</v>
      </c>
      <c r="C37" s="159" t="s">
        <v>194</v>
      </c>
      <c r="D37" s="25" t="n">
        <v>20.97</v>
      </c>
      <c r="E37" s="25" t="n">
        <v>20.98</v>
      </c>
      <c r="F37" s="159" t="s">
        <v>194</v>
      </c>
      <c r="G37" s="25" t="n">
        <v>2.569</v>
      </c>
      <c r="H37" s="25" t="n">
        <v>2.475</v>
      </c>
      <c r="I37" s="159" t="s">
        <v>194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36371</v>
      </c>
      <c r="C38" s="159" t="s">
        <v>194</v>
      </c>
      <c r="D38" s="25" t="n">
        <v>20.53</v>
      </c>
      <c r="E38" s="25" t="n">
        <v>20.56</v>
      </c>
      <c r="F38" s="159" t="s">
        <v>194</v>
      </c>
      <c r="G38" s="25" t="n">
        <v>2.543</v>
      </c>
      <c r="H38" s="25" t="n">
        <v>2.445</v>
      </c>
      <c r="I38" s="159" t="s">
        <v>194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36361</v>
      </c>
      <c r="E40" s="30"/>
      <c r="F40" s="22"/>
      <c r="G40" s="30"/>
      <c r="H40" s="30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36369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D42" s="31" t="n">
        <v>36369</v>
      </c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ROUND((AVERAGE(D11:D30)),3)</f>
        <v>19.471</v>
      </c>
      <c r="E46" s="39" t="n">
        <f aca="false">ROUND((AVERAGE(E11:E30)),3)</f>
        <v>19.585</v>
      </c>
      <c r="F46" s="40" t="s">
        <v>29</v>
      </c>
      <c r="G46" s="41" t="n">
        <f aca="false">ROUND((AVERAGE(G15:G36)),5)</f>
        <v>2.29414</v>
      </c>
      <c r="H46" s="41" t="n">
        <f aca="false">ROUND((AVERAGE(H15:H36)),5)</f>
        <v>2.22795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198</v>
      </c>
      <c r="D47" s="177" t="n">
        <f aca="false">ROUND((AVERAGE(D18:D38)),3)</f>
        <v>20.096</v>
      </c>
      <c r="E47" s="177" t="n">
        <f aca="false">ROUND((AVERAGE(E18:E38)),3)</f>
        <v>20.201</v>
      </c>
      <c r="F47" s="47" t="s">
        <v>33</v>
      </c>
      <c r="G47" s="48" t="n">
        <f aca="false">ROUND((AVERAGE(G18:G38)),5)</f>
        <v>2.30929</v>
      </c>
      <c r="H47" s="48" t="n">
        <f aca="false">ROUND((AVERAGE(H18:H38)),5)</f>
        <v>2.24105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ROUND((((SUM(D18:D38))-D30+E30)/21),3)</f>
        <v>20.114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D30</f>
        <v>19.37</v>
      </c>
      <c r="E49" s="46" t="s">
        <v>36</v>
      </c>
      <c r="F49" s="51" t="s">
        <v>49</v>
      </c>
      <c r="G49" s="48" t="n">
        <f aca="false">G36</f>
        <v>2.601</v>
      </c>
      <c r="H49" s="48" t="n">
        <f aca="false">H36</f>
        <v>2.517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ROUND((SUM(D29:D30)/2),3)</f>
        <v>19.905</v>
      </c>
      <c r="E50" s="52" t="s">
        <v>36</v>
      </c>
      <c r="F50" s="51" t="s">
        <v>43</v>
      </c>
      <c r="G50" s="48" t="n">
        <f aca="false">ROUND(SUM(G35:G36)/2,5)</f>
        <v>2.5875</v>
      </c>
      <c r="H50" s="48" t="n">
        <f aca="false">SUM(H35:H36)/2</f>
        <v>2.506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ROUND((SUM(D28:D30)/3),3)</f>
        <v>20.143</v>
      </c>
      <c r="E51" s="46" t="s">
        <v>36</v>
      </c>
      <c r="F51" s="51" t="s">
        <v>40</v>
      </c>
      <c r="G51" s="48" t="n">
        <f aca="false">ROUND(AVERAGE(G34:G36),5)</f>
        <v>2.57233</v>
      </c>
      <c r="H51" s="48" t="n">
        <f aca="false">ROUND(AVERAGE(H34:H36),5)</f>
        <v>2.499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2.56125</v>
      </c>
      <c r="H52" s="48" t="n">
        <f aca="false">ROUND(AVERAGE(H33:H36),5)</f>
        <v>2.49175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ROUND((SUM(D26:D30)/5),3)</f>
        <v>20.102</v>
      </c>
      <c r="E53" s="53" t="s">
        <v>36</v>
      </c>
      <c r="F53" s="51" t="s">
        <v>38</v>
      </c>
      <c r="G53" s="48" t="n">
        <f aca="false">ROUND(AVERAGE(G32:G36),5)</f>
        <v>2.528</v>
      </c>
      <c r="H53" s="48" t="n">
        <f aca="false">ROUND(AVERAGE(H32:H36),5)</f>
        <v>2.4614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2.574</v>
      </c>
      <c r="H54" s="48" t="n">
        <f aca="false">H35</f>
        <v>2.495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2.542</v>
      </c>
      <c r="H55" s="41" t="n">
        <f aca="false">H34</f>
        <v>2.485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183" t="n">
        <f aca="false">SUM(G34:G35)/2</f>
        <v>2.558</v>
      </c>
      <c r="H56" s="48" t="n">
        <f aca="false">ROUND(AVERAGE(H34:H35),5)</f>
        <v>2.49</v>
      </c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</row>
    <row r="60" customFormat="false" ht="12.75" hidden="false" customHeight="false" outlineLevel="0" collapsed="false">
      <c r="A60" s="121" t="n">
        <v>36364</v>
      </c>
      <c r="C60" s="60" t="n">
        <v>46.38</v>
      </c>
      <c r="E60" s="121" t="n">
        <v>36364</v>
      </c>
      <c r="F60" s="59"/>
      <c r="G60" s="122" t="n">
        <v>53.25</v>
      </c>
      <c r="H60" s="60"/>
    </row>
    <row r="61" customFormat="false" ht="12.75" hidden="false" customHeight="false" outlineLevel="0" collapsed="false">
      <c r="A61" s="178" t="n">
        <v>36367</v>
      </c>
      <c r="B61" s="66" t="s">
        <v>59</v>
      </c>
      <c r="C61" s="60" t="n">
        <v>45</v>
      </c>
      <c r="E61" s="178" t="n">
        <v>36367</v>
      </c>
      <c r="F61" s="66" t="s">
        <v>60</v>
      </c>
      <c r="G61" s="123" t="n">
        <v>51.16</v>
      </c>
      <c r="H61" s="60"/>
    </row>
    <row r="62" customFormat="false" ht="12.75" hidden="false" customHeight="false" outlineLevel="0" collapsed="false">
      <c r="A62" s="121" t="n">
        <v>36368</v>
      </c>
      <c r="C62" s="60" t="n">
        <v>43.79</v>
      </c>
      <c r="E62" s="121" t="n">
        <v>36368</v>
      </c>
      <c r="G62" s="123" t="n">
        <v>49.43</v>
      </c>
      <c r="H62" s="60"/>
    </row>
    <row r="63" customFormat="false" ht="12.75" hidden="false" customHeight="false" outlineLevel="0" collapsed="false">
      <c r="A63" s="26"/>
      <c r="C63" s="67"/>
      <c r="E63" s="26"/>
      <c r="G63" s="68"/>
      <c r="H63" s="60"/>
    </row>
    <row r="64" customFormat="false" ht="12.75" hidden="false" customHeight="false" outlineLevel="0" collapsed="false">
      <c r="A64" s="26"/>
      <c r="C64" s="63"/>
      <c r="E64" s="26"/>
      <c r="G64" s="64"/>
      <c r="H64" s="60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43.79</v>
      </c>
      <c r="E65" s="26" t="s">
        <v>62</v>
      </c>
      <c r="F65" s="66" t="s">
        <v>64</v>
      </c>
      <c r="G65" s="67" t="n">
        <f aca="false">G62</f>
        <v>49.43</v>
      </c>
      <c r="H65" s="60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44.395</v>
      </c>
      <c r="E66" s="26" t="s">
        <v>65</v>
      </c>
      <c r="F66" s="66" t="s">
        <v>67</v>
      </c>
      <c r="G66" s="67" t="n">
        <f aca="false">AVERAGE(G61:G62)</f>
        <v>50.295</v>
      </c>
      <c r="H66" s="60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45.0566666666667</v>
      </c>
      <c r="E67" s="26" t="s">
        <v>68</v>
      </c>
      <c r="F67" s="66" t="s">
        <v>70</v>
      </c>
      <c r="G67" s="67" t="n">
        <f aca="false">AVERAGE(G60:G62)</f>
        <v>51.28</v>
      </c>
      <c r="H67" s="60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36367</v>
      </c>
      <c r="C71" s="63" t="n">
        <v>1.19</v>
      </c>
    </row>
    <row r="72" customFormat="false" ht="12.75" hidden="false" customHeight="false" outlineLevel="0" collapsed="false">
      <c r="A72" s="178" t="n">
        <v>36368</v>
      </c>
      <c r="C72" s="63" t="n">
        <v>1.19</v>
      </c>
    </row>
    <row r="73" customFormat="false" ht="12.75" hidden="false" customHeight="false" outlineLevel="0" collapsed="false">
      <c r="A73" s="121" t="n">
        <v>36369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8" activeCellId="0" sqref="G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2.42"/>
    <col collapsed="false" customWidth="true" hidden="false" outlineLevel="0" max="3" min="3" style="0" width="13.99"/>
    <col collapsed="false" customWidth="true" hidden="false" outlineLevel="0" max="4" min="4" style="0" width="10.56"/>
    <col collapsed="false" customWidth="true" hidden="false" outlineLevel="0" max="5" min="5" style="0" width="11.42"/>
    <col collapsed="false" customWidth="true" hidden="false" outlineLevel="0" max="7" min="6" style="0" width="12.56"/>
    <col collapsed="false" customWidth="true" hidden="false" outlineLevel="0" max="8" min="8" style="0" width="14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B2" s="72"/>
      <c r="C2" s="13"/>
      <c r="D2" s="74" t="s">
        <v>82</v>
      </c>
      <c r="E2" s="13"/>
      <c r="F2" s="13"/>
      <c r="G2" s="182"/>
      <c r="H2" s="9"/>
    </row>
    <row r="3" customFormat="false" ht="15.75" hidden="false" customHeight="false" outlineLevel="0" collapsed="false">
      <c r="A3" s="10"/>
      <c r="B3" s="172" t="s">
        <v>199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36301</v>
      </c>
      <c r="C11" s="159" t="s">
        <v>200</v>
      </c>
      <c r="D11" s="25" t="n">
        <v>17.41</v>
      </c>
      <c r="E11" s="25" t="n">
        <v>17.35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36304</v>
      </c>
      <c r="C12" s="159" t="s">
        <v>200</v>
      </c>
      <c r="D12" s="25" t="n">
        <v>17.06</v>
      </c>
      <c r="E12" s="25" t="n">
        <v>17.06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36305</v>
      </c>
      <c r="C13" s="159" t="s">
        <v>200</v>
      </c>
      <c r="D13" s="25" t="n">
        <v>17.14</v>
      </c>
      <c r="E13" s="25" t="n">
        <v>17.14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36306</v>
      </c>
      <c r="C14" s="159" t="s">
        <v>200</v>
      </c>
      <c r="D14" s="25" t="n">
        <v>17.35</v>
      </c>
      <c r="E14" s="25" t="n">
        <v>17.31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36307</v>
      </c>
      <c r="C15" s="159" t="s">
        <v>200</v>
      </c>
      <c r="D15" s="25" t="n">
        <v>17.17</v>
      </c>
      <c r="E15" s="25" t="n">
        <v>17.17</v>
      </c>
      <c r="F15" s="159" t="s">
        <v>200</v>
      </c>
      <c r="G15" s="25" t="n">
        <v>2.282</v>
      </c>
      <c r="H15" s="25" t="n">
        <v>2.195</v>
      </c>
      <c r="I15" s="159" t="s">
        <v>200</v>
      </c>
    </row>
    <row r="16" customFormat="false" ht="12.75" hidden="false" customHeight="false" outlineLevel="0" collapsed="false">
      <c r="A16" s="20" t="n">
        <f aca="false">A15+1</f>
        <v>6</v>
      </c>
      <c r="B16" s="86" t="n">
        <v>36308</v>
      </c>
      <c r="C16" s="159" t="s">
        <v>200</v>
      </c>
      <c r="D16" s="25" t="n">
        <v>16.84</v>
      </c>
      <c r="E16" s="25" t="n">
        <v>16.82</v>
      </c>
      <c r="F16" s="159" t="s">
        <v>200</v>
      </c>
      <c r="G16" s="25" t="n">
        <v>2.358</v>
      </c>
      <c r="H16" s="25" t="n">
        <v>2.27</v>
      </c>
      <c r="I16" s="159" t="s">
        <v>200</v>
      </c>
    </row>
    <row r="17" customFormat="false" ht="12.75" hidden="false" customHeight="false" outlineLevel="0" collapsed="false">
      <c r="A17" s="20"/>
      <c r="B17" s="179"/>
      <c r="E17" s="179"/>
    </row>
    <row r="18" customFormat="false" ht="12.75" hidden="false" customHeight="false" outlineLevel="0" collapsed="false">
      <c r="A18" s="20" t="n">
        <v>7</v>
      </c>
      <c r="B18" s="86" t="n">
        <v>36312</v>
      </c>
      <c r="C18" s="169" t="s">
        <v>200</v>
      </c>
      <c r="D18" s="149" t="n">
        <v>16.34</v>
      </c>
      <c r="E18" s="149" t="n">
        <v>16.39</v>
      </c>
      <c r="F18" s="169" t="s">
        <v>200</v>
      </c>
      <c r="G18" s="149" t="n">
        <v>2.343</v>
      </c>
      <c r="H18" s="149" t="n">
        <v>2.24</v>
      </c>
    </row>
    <row r="19" customFormat="false" ht="12.75" hidden="false" customHeight="false" outlineLevel="0" collapsed="false">
      <c r="A19" s="20" t="n">
        <f aca="false">A18+1</f>
        <v>8</v>
      </c>
      <c r="B19" s="86" t="n">
        <v>36313</v>
      </c>
      <c r="C19" s="169" t="s">
        <v>200</v>
      </c>
      <c r="D19" s="25" t="n">
        <v>16.65</v>
      </c>
      <c r="E19" s="25" t="n">
        <v>16.67</v>
      </c>
      <c r="F19" s="169" t="s">
        <v>200</v>
      </c>
      <c r="G19" s="25" t="n">
        <v>2.407</v>
      </c>
      <c r="H19" s="25" t="n">
        <v>2.31</v>
      </c>
    </row>
    <row r="20" customFormat="false" ht="12.75" hidden="false" customHeight="false" outlineLevel="0" collapsed="false">
      <c r="A20" s="20" t="n">
        <f aca="false">A19+1</f>
        <v>9</v>
      </c>
      <c r="B20" s="86" t="n">
        <v>36314</v>
      </c>
      <c r="C20" s="169" t="s">
        <v>200</v>
      </c>
      <c r="D20" s="25" t="n">
        <v>16.74</v>
      </c>
      <c r="E20" s="25" t="n">
        <v>16.78</v>
      </c>
      <c r="F20" s="169" t="s">
        <v>200</v>
      </c>
      <c r="G20" s="25" t="n">
        <v>2.397</v>
      </c>
      <c r="H20" s="25" t="n">
        <v>2.285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36315</v>
      </c>
      <c r="C21" s="169" t="s">
        <v>200</v>
      </c>
      <c r="D21" s="25" t="n">
        <v>17.32</v>
      </c>
      <c r="E21" s="25" t="n">
        <v>17.36</v>
      </c>
      <c r="F21" s="169" t="s">
        <v>200</v>
      </c>
      <c r="G21" s="25" t="n">
        <v>2.437</v>
      </c>
      <c r="H21" s="25" t="n">
        <v>2.32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36318</v>
      </c>
      <c r="C22" s="169" t="s">
        <v>200</v>
      </c>
      <c r="D22" s="25" t="n">
        <v>17.86</v>
      </c>
      <c r="E22" s="25" t="n">
        <v>17.92</v>
      </c>
      <c r="F22" s="169" t="s">
        <v>200</v>
      </c>
      <c r="G22" s="25" t="n">
        <v>2.442</v>
      </c>
      <c r="H22" s="25" t="n">
        <v>2.335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36319</v>
      </c>
      <c r="C23" s="169" t="s">
        <v>200</v>
      </c>
      <c r="D23" s="25" t="n">
        <v>17.66</v>
      </c>
      <c r="E23" s="25" t="n">
        <v>17.75</v>
      </c>
      <c r="F23" s="169" t="s">
        <v>200</v>
      </c>
      <c r="G23" s="25" t="n">
        <v>2.393</v>
      </c>
      <c r="H23" s="25" t="n">
        <v>2.3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36320</v>
      </c>
      <c r="C24" s="169" t="s">
        <v>200</v>
      </c>
      <c r="D24" s="25" t="n">
        <v>17.99</v>
      </c>
      <c r="E24" s="25" t="n">
        <v>18.07</v>
      </c>
      <c r="F24" s="169" t="s">
        <v>200</v>
      </c>
      <c r="G24" s="25" t="n">
        <v>2.46</v>
      </c>
      <c r="H24" s="25" t="n">
        <v>2.365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36321</v>
      </c>
      <c r="C25" s="169" t="s">
        <v>200</v>
      </c>
      <c r="D25" s="25" t="n">
        <v>17.85</v>
      </c>
      <c r="E25" s="25" t="n">
        <v>17.95</v>
      </c>
      <c r="F25" s="169" t="s">
        <v>200</v>
      </c>
      <c r="G25" s="25" t="n">
        <v>2.355</v>
      </c>
      <c r="H25" s="25" t="n">
        <v>2.26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36322</v>
      </c>
      <c r="C26" s="169" t="s">
        <v>200</v>
      </c>
      <c r="D26" s="25" t="n">
        <v>18.43</v>
      </c>
      <c r="E26" s="25" t="n">
        <v>18.53</v>
      </c>
      <c r="F26" s="169" t="s">
        <v>200</v>
      </c>
      <c r="G26" s="25" t="n">
        <v>2.378</v>
      </c>
      <c r="H26" s="25" t="n">
        <v>2.27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36325</v>
      </c>
      <c r="C27" s="169" t="s">
        <v>200</v>
      </c>
      <c r="D27" s="25" t="n">
        <v>18.33</v>
      </c>
      <c r="E27" s="25" t="n">
        <v>18.44</v>
      </c>
      <c r="F27" s="169" t="s">
        <v>200</v>
      </c>
      <c r="G27" s="25" t="n">
        <v>2.372</v>
      </c>
      <c r="H27" s="25" t="n">
        <v>2.275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36326</v>
      </c>
      <c r="C28" s="169" t="s">
        <v>200</v>
      </c>
      <c r="D28" s="25" t="n">
        <v>18.55</v>
      </c>
      <c r="E28" s="25" t="n">
        <v>18.67</v>
      </c>
      <c r="F28" s="169" t="s">
        <v>200</v>
      </c>
      <c r="G28" s="25" t="n">
        <v>2.367</v>
      </c>
      <c r="H28" s="25" t="n">
        <v>2.275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36327</v>
      </c>
      <c r="C29" s="169" t="s">
        <v>200</v>
      </c>
      <c r="D29" s="25" t="n">
        <v>17.94</v>
      </c>
      <c r="E29" s="25" t="n">
        <v>18.13</v>
      </c>
      <c r="F29" s="169" t="s">
        <v>200</v>
      </c>
      <c r="G29" s="25" t="n">
        <v>2.327</v>
      </c>
      <c r="H29" s="25" t="n">
        <v>2.235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36328</v>
      </c>
      <c r="C30" s="169" t="s">
        <v>200</v>
      </c>
      <c r="D30" s="25" t="n">
        <v>18.19</v>
      </c>
      <c r="E30" s="25" t="n">
        <v>18.41</v>
      </c>
      <c r="F30" s="169" t="s">
        <v>200</v>
      </c>
      <c r="G30" s="25" t="n">
        <v>2.285</v>
      </c>
      <c r="H30" s="25" t="n">
        <v>2.2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36329</v>
      </c>
      <c r="C31" s="169" t="s">
        <v>200</v>
      </c>
      <c r="D31" s="25" t="n">
        <v>17.99</v>
      </c>
      <c r="E31" s="25" t="n">
        <v>18.18</v>
      </c>
      <c r="F31" s="169" t="s">
        <v>200</v>
      </c>
      <c r="G31" s="25" t="n">
        <v>2.308</v>
      </c>
      <c r="H31" s="25" t="n">
        <v>2.22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36332</v>
      </c>
      <c r="C32" s="160" t="s">
        <v>200</v>
      </c>
      <c r="D32" s="25" t="n">
        <v>17.7</v>
      </c>
      <c r="E32" s="25" t="n">
        <v>17.91</v>
      </c>
      <c r="F32" s="169" t="s">
        <v>200</v>
      </c>
      <c r="G32" s="25" t="n">
        <v>2.237</v>
      </c>
      <c r="H32" s="25" t="n">
        <v>2.155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36333</v>
      </c>
      <c r="C33" s="160" t="s">
        <v>200</v>
      </c>
      <c r="D33" s="25" t="n">
        <v>17.61</v>
      </c>
      <c r="E33" s="25" t="n">
        <v>17.75</v>
      </c>
      <c r="F33" s="169" t="s">
        <v>200</v>
      </c>
      <c r="G33" s="25" t="n">
        <v>2.238</v>
      </c>
      <c r="H33" s="25" t="n">
        <v>2.155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36334</v>
      </c>
      <c r="C34" s="159" t="s">
        <v>197</v>
      </c>
      <c r="D34" s="25" t="n">
        <v>18.45</v>
      </c>
      <c r="E34" s="25" t="n">
        <v>18.47</v>
      </c>
      <c r="F34" s="169" t="s">
        <v>200</v>
      </c>
      <c r="G34" s="25" t="n">
        <v>2.264</v>
      </c>
      <c r="H34" s="25" t="n">
        <v>2.18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36335</v>
      </c>
      <c r="C35" s="159" t="s">
        <v>197</v>
      </c>
      <c r="D35" s="25" t="n">
        <v>18.29</v>
      </c>
      <c r="E35" s="25" t="n">
        <v>18.38</v>
      </c>
      <c r="F35" s="169" t="s">
        <v>200</v>
      </c>
      <c r="G35" s="25" t="n">
        <v>2.295</v>
      </c>
      <c r="H35" s="25" t="n">
        <v>2.215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36336</v>
      </c>
      <c r="C36" s="159" t="s">
        <v>197</v>
      </c>
      <c r="D36" s="25" t="n">
        <v>18.39</v>
      </c>
      <c r="E36" s="25" t="n">
        <v>18.46</v>
      </c>
      <c r="F36" s="169" t="s">
        <v>200</v>
      </c>
      <c r="G36" s="25" t="n">
        <v>2.258</v>
      </c>
      <c r="H36" s="25" t="n">
        <v>2.175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36339</v>
      </c>
      <c r="C37" s="159" t="s">
        <v>197</v>
      </c>
      <c r="D37" s="25" t="n">
        <v>18.23</v>
      </c>
      <c r="E37" s="25" t="n">
        <v>18.34</v>
      </c>
      <c r="F37" s="169" t="s">
        <v>200</v>
      </c>
      <c r="G37" s="25" t="n">
        <v>2.262</v>
      </c>
      <c r="H37" s="25" t="n">
        <v>2.236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36340</v>
      </c>
      <c r="C38" s="159" t="s">
        <v>197</v>
      </c>
      <c r="D38" s="25" t="n">
        <v>18.44</v>
      </c>
      <c r="E38" s="25" t="n">
        <v>18.54</v>
      </c>
      <c r="F38" s="159" t="s">
        <v>197</v>
      </c>
      <c r="G38" s="25" t="n">
        <v>2.4</v>
      </c>
      <c r="H38" s="25" t="n">
        <v>2.325</v>
      </c>
      <c r="I38" s="159" t="s">
        <v>197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36341</v>
      </c>
      <c r="C39" s="159" t="s">
        <v>197</v>
      </c>
      <c r="D39" s="25" t="n">
        <v>19.29</v>
      </c>
      <c r="E39" s="25" t="n">
        <v>19.3</v>
      </c>
      <c r="F39" s="159" t="s">
        <v>197</v>
      </c>
      <c r="G39" s="25" t="n">
        <v>2.394</v>
      </c>
      <c r="H39" s="25" t="n">
        <v>2.32</v>
      </c>
      <c r="I39" s="159" t="s">
        <v>197</v>
      </c>
    </row>
    <row r="40" customFormat="false" ht="12.75" hidden="false" customHeight="false" outlineLevel="0" collapsed="false">
      <c r="A40" s="28"/>
      <c r="C40" s="16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36333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36339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22</v>
      </c>
      <c r="B43" s="21"/>
      <c r="D43" s="31" t="n">
        <v>36339</v>
      </c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100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20"/>
      <c r="B46" s="81"/>
      <c r="C46" s="33"/>
      <c r="D46" s="100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ROUND((AVERAGE(D11:D33)),3)</f>
        <v>17.551</v>
      </c>
      <c r="E47" s="39" t="n">
        <f aca="false">ROUND((AVERAGE(E11:E33)),3)</f>
        <v>17.625</v>
      </c>
      <c r="F47" s="40" t="s">
        <v>29</v>
      </c>
      <c r="G47" s="41" t="n">
        <f aca="false">ROUND((AVERAGE(G15:G37)),5)</f>
        <v>2.33932</v>
      </c>
      <c r="H47" s="41" t="n">
        <f aca="false">ROUND((AVERAGE(H15:H37)),5)</f>
        <v>2.24868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201</v>
      </c>
      <c r="D48" s="177" t="n">
        <f aca="false">ROUND((AVERAGE(D18:D39)),3)</f>
        <v>17.92</v>
      </c>
      <c r="E48" s="177" t="n">
        <f aca="false">ROUND((AVERAGE(E18:E39)),3)</f>
        <v>18.018</v>
      </c>
      <c r="F48" s="47" t="s">
        <v>33</v>
      </c>
      <c r="G48" s="48" t="n">
        <f aca="false">ROUND((AVERAGE(G18:G39)),5)</f>
        <v>2.34632</v>
      </c>
      <c r="H48" s="48" t="n">
        <f aca="false">ROUND((AVERAGE(H18:H39)),5)</f>
        <v>2.25686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ROUND((((SUM(D18:D39))-D33+E33)/22),3)</f>
        <v>17.926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D33</f>
        <v>17.61</v>
      </c>
      <c r="E50" s="46" t="s">
        <v>36</v>
      </c>
      <c r="F50" s="51" t="s">
        <v>49</v>
      </c>
      <c r="G50" s="48" t="n">
        <f aca="false">G37</f>
        <v>2.262</v>
      </c>
      <c r="H50" s="48" t="n">
        <f aca="false">H37</f>
        <v>2.236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ROUND((SUM(D32:D33)/2),3)</f>
        <v>17.655</v>
      </c>
      <c r="E51" s="52" t="s">
        <v>36</v>
      </c>
      <c r="F51" s="51" t="s">
        <v>43</v>
      </c>
      <c r="G51" s="48" t="n">
        <f aca="false">ROUND(SUM(G36:G37)/2,5)</f>
        <v>2.26</v>
      </c>
      <c r="H51" s="48" t="n">
        <f aca="false">SUM(H36:H37)/2</f>
        <v>2.2055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ROUND((SUM(D31:D33)/3),3)</f>
        <v>17.767</v>
      </c>
      <c r="E52" s="46" t="s">
        <v>36</v>
      </c>
      <c r="F52" s="51" t="s">
        <v>40</v>
      </c>
      <c r="G52" s="48" t="n">
        <f aca="false">ROUND(AVERAGE(G35:G37),5)</f>
        <v>2.27167</v>
      </c>
      <c r="H52" s="48" t="n">
        <f aca="false">ROUND(AVERAGE(H35:H37),5)</f>
        <v>2.20867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2.26975</v>
      </c>
      <c r="H53" s="48" t="n">
        <f aca="false">ROUND(AVERAGE(H34:H37),5)</f>
        <v>2.2015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ROUND((SUM(D29:D33)/5),3)</f>
        <v>17.886</v>
      </c>
      <c r="E54" s="53" t="s">
        <v>36</v>
      </c>
      <c r="F54" s="51" t="s">
        <v>38</v>
      </c>
      <c r="G54" s="48" t="n">
        <f aca="false">ROUND(AVERAGE(G33:G37),5)</f>
        <v>2.2634</v>
      </c>
      <c r="H54" s="48" t="n">
        <f aca="false">ROUND(AVERAGE(H33:H37),5)</f>
        <v>2.1922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2.258</v>
      </c>
      <c r="H55" s="48" t="n">
        <f aca="false">H36</f>
        <v>2.175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2.295</v>
      </c>
      <c r="H56" s="41" t="n">
        <f aca="false">H35</f>
        <v>2.215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183" t="n">
        <f aca="false">SUM(G35:G36)/2</f>
        <v>2.2765</v>
      </c>
      <c r="H57" s="48" t="n">
        <f aca="false">ROUND(AVERAGE(H35:H36),5)</f>
        <v>2.195</v>
      </c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</row>
    <row r="60" customFormat="false" ht="15" hidden="false" customHeight="false" outlineLevel="0" collapsed="false">
      <c r="A60" s="124" t="s">
        <v>55</v>
      </c>
      <c r="C60" s="26"/>
      <c r="E60" s="124" t="s">
        <v>56</v>
      </c>
      <c r="F60" s="59"/>
      <c r="G60" s="60"/>
      <c r="H60" s="60"/>
    </row>
    <row r="61" customFormat="false" ht="12.75" hidden="false" customHeight="false" outlineLevel="0" collapsed="false">
      <c r="A61" s="121" t="n">
        <v>36334</v>
      </c>
      <c r="C61" s="60" t="n">
        <v>30.9</v>
      </c>
      <c r="E61" s="121" t="n">
        <v>36334</v>
      </c>
      <c r="F61" s="59"/>
      <c r="G61" s="122" t="n">
        <v>41.32</v>
      </c>
      <c r="H61" s="60"/>
    </row>
    <row r="62" customFormat="false" ht="12.75" hidden="false" customHeight="false" outlineLevel="0" collapsed="false">
      <c r="A62" s="178" t="n">
        <v>36335</v>
      </c>
      <c r="B62" s="66" t="s">
        <v>59</v>
      </c>
      <c r="C62" s="60" t="n">
        <v>32.74</v>
      </c>
      <c r="E62" s="178" t="n">
        <v>36335</v>
      </c>
      <c r="F62" s="66" t="s">
        <v>60</v>
      </c>
      <c r="G62" s="123" t="n">
        <v>41.68</v>
      </c>
      <c r="H62" s="60"/>
    </row>
    <row r="63" customFormat="false" ht="12.75" hidden="false" customHeight="false" outlineLevel="0" collapsed="false">
      <c r="A63" s="121" t="n">
        <v>36336</v>
      </c>
      <c r="C63" s="60" t="n">
        <v>33.75</v>
      </c>
      <c r="E63" s="121" t="n">
        <v>36336</v>
      </c>
      <c r="G63" s="123" t="n">
        <v>44</v>
      </c>
      <c r="H63" s="60"/>
    </row>
    <row r="64" customFormat="false" ht="12.75" hidden="false" customHeight="false" outlineLevel="0" collapsed="false">
      <c r="A64" s="26"/>
      <c r="C64" s="67"/>
      <c r="E64" s="26"/>
      <c r="G64" s="68"/>
      <c r="H64" s="60"/>
    </row>
    <row r="65" customFormat="false" ht="12.75" hidden="false" customHeight="false" outlineLevel="0" collapsed="false">
      <c r="A65" s="26"/>
      <c r="C65" s="63"/>
      <c r="E65" s="26"/>
      <c r="G65" s="64"/>
      <c r="H65" s="60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33.75</v>
      </c>
      <c r="E66" s="26" t="s">
        <v>62</v>
      </c>
      <c r="F66" s="66" t="s">
        <v>64</v>
      </c>
      <c r="G66" s="67" t="n">
        <f aca="false">G63</f>
        <v>44</v>
      </c>
      <c r="H66" s="60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33.245</v>
      </c>
      <c r="E67" s="26" t="s">
        <v>65</v>
      </c>
      <c r="F67" s="66" t="s">
        <v>67</v>
      </c>
      <c r="G67" s="67" t="n">
        <f aca="false">AVERAGE(G62:G63)</f>
        <v>42.84</v>
      </c>
      <c r="H67" s="60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32.4633333333333</v>
      </c>
      <c r="E68" s="26" t="s">
        <v>68</v>
      </c>
      <c r="F68" s="66" t="s">
        <v>70</v>
      </c>
      <c r="G68" s="67" t="n">
        <f aca="false">AVERAGE(G61:G63)</f>
        <v>42.3333333333333</v>
      </c>
      <c r="H68" s="60"/>
    </row>
    <row r="71" customFormat="false" ht="15" hidden="false" customHeight="false" outlineLevel="0" collapsed="false">
      <c r="A71" s="124" t="s">
        <v>71</v>
      </c>
      <c r="C71" s="26"/>
    </row>
    <row r="72" customFormat="false" ht="12.75" hidden="false" customHeight="false" outlineLevel="0" collapsed="false">
      <c r="A72" s="121" t="n">
        <v>36335</v>
      </c>
      <c r="C72" s="63" t="n">
        <v>1.19</v>
      </c>
    </row>
    <row r="73" customFormat="false" ht="12.75" hidden="false" customHeight="false" outlineLevel="0" collapsed="false">
      <c r="A73" s="178" t="n">
        <v>36336</v>
      </c>
      <c r="C73" s="63" t="n">
        <v>1.19</v>
      </c>
    </row>
    <row r="74" customFormat="false" ht="12.75" hidden="false" customHeight="false" outlineLevel="0" collapsed="false">
      <c r="A74" s="121" t="n">
        <v>36339</v>
      </c>
      <c r="C74" s="63" t="n">
        <v>1.19</v>
      </c>
    </row>
    <row r="75" customFormat="false" ht="12.75" hidden="false" customHeight="false" outlineLevel="0" collapsed="false">
      <c r="A75" s="26"/>
      <c r="C75" s="63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122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37095</v>
      </c>
      <c r="C11" s="87" t="s">
        <v>123</v>
      </c>
      <c r="D11" s="88" t="n">
        <v>26.12</v>
      </c>
      <c r="E11" s="89" t="n">
        <v>25.83</v>
      </c>
    </row>
    <row r="12" customFormat="false" ht="12.75" hidden="false" customHeight="false" outlineLevel="0" collapsed="false">
      <c r="A12" s="85" t="s">
        <v>86</v>
      </c>
      <c r="B12" s="86" t="n">
        <v>37096</v>
      </c>
      <c r="C12" s="87" t="s">
        <v>123</v>
      </c>
      <c r="D12" s="88" t="n">
        <v>26.31</v>
      </c>
      <c r="E12" s="89" t="n">
        <v>25.9</v>
      </c>
    </row>
    <row r="13" customFormat="false" ht="12.75" hidden="false" customHeight="false" outlineLevel="0" collapsed="false">
      <c r="A13" s="85" t="s">
        <v>87</v>
      </c>
      <c r="B13" s="86" t="n">
        <v>37097</v>
      </c>
      <c r="C13" s="87" t="s">
        <v>123</v>
      </c>
      <c r="D13" s="88" t="n">
        <v>26.84</v>
      </c>
      <c r="E13" s="89" t="n">
        <v>26.42</v>
      </c>
    </row>
    <row r="14" customFormat="false" ht="12.75" hidden="false" customHeight="false" outlineLevel="0" collapsed="false">
      <c r="A14" s="85" t="s">
        <v>88</v>
      </c>
      <c r="B14" s="86" t="n">
        <v>37098</v>
      </c>
      <c r="C14" s="87" t="s">
        <v>123</v>
      </c>
      <c r="D14" s="88" t="n">
        <v>26.73</v>
      </c>
      <c r="E14" s="89" t="n">
        <v>26.33</v>
      </c>
    </row>
    <row r="15" customFormat="false" ht="12.75" hidden="false" customHeight="false" outlineLevel="0" collapsed="false">
      <c r="A15" s="85" t="s">
        <v>89</v>
      </c>
      <c r="B15" s="86" t="n">
        <v>37099</v>
      </c>
      <c r="C15" s="87" t="s">
        <v>123</v>
      </c>
      <c r="D15" s="88" t="n">
        <v>27.02</v>
      </c>
      <c r="E15" s="89" t="n">
        <v>26.41</v>
      </c>
    </row>
    <row r="16" customFormat="false" ht="12.75" hidden="false" customHeight="false" outlineLevel="0" collapsed="false">
      <c r="A16" s="85" t="s">
        <v>90</v>
      </c>
      <c r="B16" s="86" t="n">
        <v>37102</v>
      </c>
      <c r="C16" s="87" t="s">
        <v>123</v>
      </c>
      <c r="D16" s="88" t="n">
        <v>26.63</v>
      </c>
      <c r="E16" s="89" t="n">
        <v>26.06</v>
      </c>
      <c r="F16" s="87" t="s">
        <v>123</v>
      </c>
      <c r="G16" s="90" t="n">
        <v>3.353</v>
      </c>
    </row>
    <row r="17" customFormat="false" ht="12.75" hidden="false" customHeight="false" outlineLevel="0" collapsed="false">
      <c r="A17" s="85" t="s">
        <v>91</v>
      </c>
      <c r="B17" s="86" t="n">
        <v>37103</v>
      </c>
      <c r="C17" s="87" t="s">
        <v>123</v>
      </c>
      <c r="D17" s="88" t="n">
        <v>26.35</v>
      </c>
      <c r="E17" s="89" t="n">
        <v>25.77</v>
      </c>
      <c r="F17" s="87" t="s">
        <v>123</v>
      </c>
      <c r="G17" s="90" t="n">
        <v>3.296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37104</v>
      </c>
      <c r="C19" s="87" t="s">
        <v>123</v>
      </c>
      <c r="D19" s="88" t="n">
        <v>26.77</v>
      </c>
      <c r="E19" s="89" t="n">
        <v>26.13</v>
      </c>
      <c r="F19" s="87" t="s">
        <v>123</v>
      </c>
      <c r="G19" s="90" t="n">
        <v>3.081</v>
      </c>
    </row>
    <row r="20" customFormat="false" ht="12.75" hidden="false" customHeight="false" outlineLevel="0" collapsed="false">
      <c r="A20" s="85" t="s">
        <v>93</v>
      </c>
      <c r="B20" s="86" t="n">
        <v>37105</v>
      </c>
      <c r="C20" s="87" t="s">
        <v>123</v>
      </c>
      <c r="D20" s="88" t="n">
        <v>27.71</v>
      </c>
      <c r="E20" s="89" t="n">
        <v>27.04</v>
      </c>
      <c r="F20" s="87" t="s">
        <v>123</v>
      </c>
      <c r="G20" s="90" t="n">
        <v>3.192</v>
      </c>
    </row>
    <row r="21" customFormat="false" ht="12.75" hidden="false" customHeight="false" outlineLevel="0" collapsed="false">
      <c r="A21" s="85" t="s">
        <v>94</v>
      </c>
      <c r="B21" s="86" t="n">
        <v>37106</v>
      </c>
      <c r="C21" s="87" t="s">
        <v>123</v>
      </c>
      <c r="D21" s="88" t="n">
        <v>27.62</v>
      </c>
      <c r="E21" s="89" t="n">
        <v>27</v>
      </c>
      <c r="F21" s="87" t="s">
        <v>123</v>
      </c>
      <c r="G21" s="90" t="n">
        <v>2.971</v>
      </c>
    </row>
    <row r="22" customFormat="false" ht="12.75" hidden="false" customHeight="false" outlineLevel="0" collapsed="false">
      <c r="A22" s="85" t="s">
        <v>95</v>
      </c>
      <c r="B22" s="86" t="n">
        <v>37109</v>
      </c>
      <c r="C22" s="87" t="s">
        <v>123</v>
      </c>
      <c r="D22" s="88" t="n">
        <v>27.74</v>
      </c>
      <c r="E22" s="89" t="n">
        <v>27.13</v>
      </c>
      <c r="F22" s="87" t="s">
        <v>123</v>
      </c>
      <c r="G22" s="90" t="n">
        <v>3.027</v>
      </c>
    </row>
    <row r="23" customFormat="false" ht="12.75" hidden="false" customHeight="false" outlineLevel="0" collapsed="false">
      <c r="A23" s="85" t="s">
        <v>96</v>
      </c>
      <c r="B23" s="86" t="n">
        <v>37110</v>
      </c>
      <c r="C23" s="87" t="s">
        <v>123</v>
      </c>
      <c r="D23" s="88" t="n">
        <v>27.94</v>
      </c>
      <c r="E23" s="89" t="n">
        <v>27.35</v>
      </c>
      <c r="F23" s="87" t="s">
        <v>123</v>
      </c>
      <c r="G23" s="90" t="n">
        <v>2.971</v>
      </c>
    </row>
    <row r="24" customFormat="false" ht="12.75" hidden="false" customHeight="false" outlineLevel="0" collapsed="false">
      <c r="A24" s="85" t="s">
        <v>97</v>
      </c>
      <c r="B24" s="86" t="n">
        <v>37111</v>
      </c>
      <c r="C24" s="87" t="s">
        <v>123</v>
      </c>
      <c r="D24" s="88" t="n">
        <v>27.54</v>
      </c>
      <c r="E24" s="89" t="n">
        <v>26.96</v>
      </c>
      <c r="F24" s="87" t="s">
        <v>123</v>
      </c>
      <c r="G24" s="90" t="n">
        <v>3.036</v>
      </c>
    </row>
    <row r="25" customFormat="false" ht="12.75" hidden="false" customHeight="false" outlineLevel="0" collapsed="false">
      <c r="A25" s="85" t="s">
        <v>98</v>
      </c>
      <c r="B25" s="86" t="n">
        <v>37112</v>
      </c>
      <c r="C25" s="87" t="s">
        <v>123</v>
      </c>
      <c r="D25" s="88" t="n">
        <v>27.64</v>
      </c>
      <c r="E25" s="89" t="n">
        <v>27.04</v>
      </c>
      <c r="F25" s="87" t="s">
        <v>123</v>
      </c>
      <c r="G25" s="90" t="n">
        <v>2.956</v>
      </c>
    </row>
    <row r="26" customFormat="false" ht="12.75" hidden="false" customHeight="false" outlineLevel="0" collapsed="false">
      <c r="A26" s="85" t="s">
        <v>99</v>
      </c>
      <c r="B26" s="86" t="n">
        <v>37113</v>
      </c>
      <c r="C26" s="87" t="s">
        <v>123</v>
      </c>
      <c r="D26" s="92" t="n">
        <v>28.05</v>
      </c>
      <c r="E26" s="89" t="n">
        <v>27.32</v>
      </c>
      <c r="F26" s="87" t="s">
        <v>123</v>
      </c>
      <c r="G26" s="90" t="n">
        <v>3.04</v>
      </c>
    </row>
    <row r="27" customFormat="false" ht="12.75" hidden="false" customHeight="false" outlineLevel="0" collapsed="false">
      <c r="A27" s="85" t="s">
        <v>100</v>
      </c>
      <c r="B27" s="86" t="n">
        <v>37116</v>
      </c>
      <c r="C27" s="87" t="s">
        <v>123</v>
      </c>
      <c r="D27" s="88" t="n">
        <v>27.82</v>
      </c>
      <c r="E27" s="93" t="n">
        <v>27.21</v>
      </c>
      <c r="F27" s="87" t="s">
        <v>123</v>
      </c>
      <c r="G27" s="90" t="n">
        <v>2.999</v>
      </c>
    </row>
    <row r="28" customFormat="false" ht="12.75" hidden="false" customHeight="false" outlineLevel="0" collapsed="false">
      <c r="A28" s="85" t="s">
        <v>101</v>
      </c>
      <c r="B28" s="86" t="n">
        <v>37117</v>
      </c>
      <c r="C28" s="87" t="s">
        <v>123</v>
      </c>
      <c r="D28" s="94" t="n">
        <v>28.01</v>
      </c>
      <c r="E28" s="95" t="n">
        <v>27.27</v>
      </c>
      <c r="F28" s="87" t="s">
        <v>123</v>
      </c>
      <c r="G28" s="90" t="n">
        <v>3.094</v>
      </c>
    </row>
    <row r="29" customFormat="false" ht="12.75" hidden="false" customHeight="false" outlineLevel="0" collapsed="false">
      <c r="A29" s="85" t="s">
        <v>102</v>
      </c>
      <c r="B29" s="86" t="n">
        <v>37118</v>
      </c>
      <c r="C29" s="87" t="s">
        <v>123</v>
      </c>
      <c r="D29" s="96" t="n">
        <v>27.56</v>
      </c>
      <c r="E29" s="89" t="n">
        <v>26.74</v>
      </c>
      <c r="F29" s="87" t="s">
        <v>123</v>
      </c>
      <c r="G29" s="90" t="n">
        <v>3.468</v>
      </c>
    </row>
    <row r="30" customFormat="false" ht="12.75" hidden="false" customHeight="false" outlineLevel="0" collapsed="false">
      <c r="A30" s="85" t="s">
        <v>103</v>
      </c>
      <c r="B30" s="86" t="n">
        <v>37119</v>
      </c>
      <c r="C30" s="87" t="s">
        <v>123</v>
      </c>
      <c r="D30" s="88" t="n">
        <v>27.4</v>
      </c>
      <c r="E30" s="89" t="n">
        <v>26.49</v>
      </c>
      <c r="F30" s="87" t="s">
        <v>123</v>
      </c>
      <c r="G30" s="90" t="n">
        <v>3.367</v>
      </c>
    </row>
    <row r="31" customFormat="false" ht="12.75" hidden="false" customHeight="false" outlineLevel="0" collapsed="false">
      <c r="A31" s="85" t="s">
        <v>104</v>
      </c>
      <c r="B31" s="86" t="n">
        <v>37120</v>
      </c>
      <c r="C31" s="87" t="s">
        <v>123</v>
      </c>
      <c r="D31" s="88" t="n">
        <v>26.68</v>
      </c>
      <c r="E31" s="89" t="n">
        <v>25.61</v>
      </c>
      <c r="F31" s="87" t="s">
        <v>123</v>
      </c>
      <c r="G31" s="90" t="n">
        <v>3.303</v>
      </c>
    </row>
    <row r="32" customFormat="false" ht="12.75" hidden="false" customHeight="false" outlineLevel="0" collapsed="false">
      <c r="A32" s="85" t="s">
        <v>105</v>
      </c>
      <c r="B32" s="86" t="n">
        <v>37123</v>
      </c>
      <c r="C32" s="87" t="s">
        <v>123</v>
      </c>
      <c r="D32" s="88" t="n">
        <v>27.18</v>
      </c>
      <c r="E32" s="89" t="n">
        <v>26.19</v>
      </c>
      <c r="F32" s="87" t="s">
        <v>123</v>
      </c>
      <c r="G32" s="90" t="n">
        <v>3.187</v>
      </c>
    </row>
    <row r="33" customFormat="false" ht="12.75" hidden="false" customHeight="false" outlineLevel="0" collapsed="false">
      <c r="A33" s="85" t="s">
        <v>106</v>
      </c>
      <c r="B33" s="86" t="n">
        <v>37124</v>
      </c>
      <c r="C33" s="87" t="s">
        <v>123</v>
      </c>
      <c r="D33" s="88" t="n">
        <v>27.91</v>
      </c>
      <c r="E33" s="89" t="n">
        <v>26.72</v>
      </c>
      <c r="F33" s="87" t="s">
        <v>123</v>
      </c>
      <c r="G33" s="90" t="n">
        <v>3.166</v>
      </c>
    </row>
    <row r="34" customFormat="false" ht="12.75" hidden="false" customHeight="false" outlineLevel="0" collapsed="false">
      <c r="A34" s="85" t="s">
        <v>108</v>
      </c>
      <c r="B34" s="86" t="n">
        <v>37125</v>
      </c>
      <c r="C34" s="97" t="s">
        <v>85</v>
      </c>
      <c r="D34" s="88" t="n">
        <v>26.37</v>
      </c>
      <c r="E34" s="89" t="n">
        <v>26.35</v>
      </c>
      <c r="F34" s="87" t="s">
        <v>123</v>
      </c>
      <c r="G34" s="90" t="n">
        <v>2.848</v>
      </c>
    </row>
    <row r="35" customFormat="false" ht="12.75" hidden="false" customHeight="false" outlineLevel="0" collapsed="false">
      <c r="A35" s="85" t="s">
        <v>109</v>
      </c>
      <c r="B35" s="86" t="n">
        <v>37126</v>
      </c>
      <c r="C35" s="97" t="s">
        <v>85</v>
      </c>
      <c r="D35" s="88" t="n">
        <v>26.63</v>
      </c>
      <c r="E35" s="89" t="n">
        <v>26.6</v>
      </c>
      <c r="F35" s="87" t="s">
        <v>123</v>
      </c>
      <c r="G35" s="90" t="n">
        <v>2.811</v>
      </c>
    </row>
    <row r="36" customFormat="false" ht="12.75" hidden="false" customHeight="false" outlineLevel="0" collapsed="false">
      <c r="A36" s="85" t="s">
        <v>110</v>
      </c>
      <c r="B36" s="86" t="n">
        <v>37127</v>
      </c>
      <c r="C36" s="97" t="s">
        <v>85</v>
      </c>
      <c r="D36" s="88" t="n">
        <v>26.9</v>
      </c>
      <c r="E36" s="89" t="n">
        <v>26.91</v>
      </c>
      <c r="F36" s="87" t="s">
        <v>123</v>
      </c>
      <c r="G36" s="90" t="n">
        <v>2.706</v>
      </c>
    </row>
    <row r="37" customFormat="false" ht="12.75" hidden="false" customHeight="false" outlineLevel="0" collapsed="false">
      <c r="A37" s="85" t="s">
        <v>111</v>
      </c>
      <c r="B37" s="86" t="n">
        <v>37130</v>
      </c>
      <c r="C37" s="97" t="s">
        <v>85</v>
      </c>
      <c r="D37" s="88" t="n">
        <v>26.67</v>
      </c>
      <c r="E37" s="89" t="n">
        <v>26.78</v>
      </c>
      <c r="F37" s="87" t="s">
        <v>123</v>
      </c>
      <c r="G37" s="90" t="n">
        <v>2.544</v>
      </c>
    </row>
    <row r="38" customFormat="false" ht="12.75" hidden="false" customHeight="false" outlineLevel="0" collapsed="false">
      <c r="A38" s="85" t="s">
        <v>112</v>
      </c>
      <c r="B38" s="86" t="n">
        <v>37131</v>
      </c>
      <c r="C38" s="97" t="s">
        <v>85</v>
      </c>
      <c r="D38" s="88" t="n">
        <v>27.17</v>
      </c>
      <c r="E38" s="89" t="n">
        <v>27.21</v>
      </c>
      <c r="F38" s="87" t="s">
        <v>123</v>
      </c>
      <c r="G38" s="90" t="n">
        <v>2.415</v>
      </c>
    </row>
    <row r="39" customFormat="false" ht="12.75" hidden="false" customHeight="false" outlineLevel="0" collapsed="false">
      <c r="A39" s="85" t="s">
        <v>124</v>
      </c>
      <c r="B39" s="86" t="n">
        <v>37132</v>
      </c>
      <c r="C39" s="97" t="s">
        <v>85</v>
      </c>
      <c r="D39" s="88" t="n">
        <v>27.05</v>
      </c>
      <c r="E39" s="89" t="n">
        <v>27.14</v>
      </c>
      <c r="F39" s="87" t="s">
        <v>123</v>
      </c>
      <c r="G39" s="90" t="n">
        <v>2.295</v>
      </c>
    </row>
    <row r="40" customFormat="false" ht="12.75" hidden="false" customHeight="false" outlineLevel="0" collapsed="false">
      <c r="A40" s="85" t="s">
        <v>125</v>
      </c>
      <c r="B40" s="86" t="n">
        <v>37133</v>
      </c>
      <c r="C40" s="97" t="s">
        <v>85</v>
      </c>
      <c r="D40" s="88" t="n">
        <v>26.55</v>
      </c>
      <c r="E40" s="89" t="n">
        <v>26.73</v>
      </c>
      <c r="F40" s="97" t="s">
        <v>85</v>
      </c>
      <c r="G40" s="90" t="n">
        <v>2.395</v>
      </c>
    </row>
    <row r="41" customFormat="false" ht="12.75" hidden="false" customHeight="false" outlineLevel="0" collapsed="false">
      <c r="A41" s="85" t="s">
        <v>126</v>
      </c>
      <c r="B41" s="86" t="n">
        <v>37134</v>
      </c>
      <c r="C41" s="97" t="s">
        <v>85</v>
      </c>
      <c r="D41" s="88" t="n">
        <v>27.2</v>
      </c>
      <c r="E41" s="89" t="n">
        <v>27.35</v>
      </c>
      <c r="F41" s="97" t="s">
        <v>85</v>
      </c>
      <c r="G41" s="90" t="n">
        <v>2.38</v>
      </c>
    </row>
    <row r="43" customFormat="false" ht="12.75" hidden="false" customHeight="false" outlineLevel="0" collapsed="false">
      <c r="A43" s="20" t="s">
        <v>20</v>
      </c>
      <c r="B43" s="21"/>
      <c r="C43" s="22"/>
      <c r="D43" s="29" t="n">
        <v>37124</v>
      </c>
    </row>
    <row r="44" customFormat="false" ht="12.75" hidden="false" customHeight="false" outlineLevel="0" collapsed="false">
      <c r="A44" s="20" t="s">
        <v>21</v>
      </c>
      <c r="B44" s="21"/>
      <c r="C44" s="22"/>
      <c r="D44" s="29" t="n">
        <v>37132</v>
      </c>
    </row>
    <row r="45" customFormat="false" ht="12.75" hidden="false" customHeight="false" outlineLevel="0" collapsed="false">
      <c r="A45" s="20" t="s">
        <v>22</v>
      </c>
      <c r="B45" s="21"/>
      <c r="D45" s="29" t="n">
        <v>37132</v>
      </c>
    </row>
    <row r="47" customFormat="false" ht="12.75" hidden="false" customHeight="false" outlineLevel="0" collapsed="false">
      <c r="A47" s="32" t="s">
        <v>23</v>
      </c>
      <c r="B47" s="21"/>
      <c r="C47" s="33"/>
      <c r="D47" s="98"/>
      <c r="E47" s="13" t="s">
        <v>24</v>
      </c>
      <c r="F47" s="33"/>
      <c r="G47" s="34"/>
      <c r="H47" s="34"/>
    </row>
    <row r="48" customFormat="false" ht="12.75" hidden="false" customHeight="false" outlineLevel="0" collapsed="false">
      <c r="A48" s="20"/>
      <c r="B48" s="81"/>
      <c r="C48" s="33"/>
      <c r="D48" s="99" t="s">
        <v>25</v>
      </c>
      <c r="E48" s="100" t="s">
        <v>25</v>
      </c>
      <c r="F48" s="33"/>
      <c r="G48" s="101" t="s">
        <v>4</v>
      </c>
      <c r="H48" s="101" t="s">
        <v>26</v>
      </c>
    </row>
    <row r="49" customFormat="false" ht="12.75" hidden="false" customHeight="false" outlineLevel="0" collapsed="false">
      <c r="A49" s="102"/>
      <c r="B49" s="81"/>
      <c r="C49" s="33"/>
      <c r="D49" s="99" t="s">
        <v>5</v>
      </c>
      <c r="E49" s="100" t="s">
        <v>5</v>
      </c>
      <c r="F49" s="33"/>
      <c r="G49" s="101" t="s">
        <v>6</v>
      </c>
      <c r="H49" s="101" t="s">
        <v>27</v>
      </c>
    </row>
    <row r="50" customFormat="false" ht="12.75" hidden="false" customHeight="false" outlineLevel="0" collapsed="false">
      <c r="A50" s="36" t="s">
        <v>28</v>
      </c>
      <c r="B50" s="103"/>
      <c r="C50" s="38" t="s">
        <v>23</v>
      </c>
      <c r="D50" s="104" t="n">
        <f aca="false">ROUND((AVERAGE(D11:D33)),3)</f>
        <v>27.253</v>
      </c>
      <c r="E50" s="105" t="n">
        <f aca="false">ROUND((AVERAGE(E11:E33)),3)</f>
        <v>26.587</v>
      </c>
      <c r="F50" s="40" t="s">
        <v>29</v>
      </c>
      <c r="G50" s="106" t="n">
        <f aca="false">ROUND((AVERAGE(G16:G39)),5)</f>
        <v>3.00548</v>
      </c>
      <c r="H50" s="106" t="e">
        <f aca="false">ROUND((AVERAGE(H16:H39)),5)</f>
        <v>#DIV/0!</v>
      </c>
      <c r="I50" s="107" t="s">
        <v>30</v>
      </c>
    </row>
    <row r="51" customFormat="false" ht="12.75" hidden="false" customHeight="false" outlineLevel="0" collapsed="false">
      <c r="A51" s="43" t="s">
        <v>31</v>
      </c>
      <c r="B51" s="108"/>
      <c r="C51" s="109" t="s">
        <v>127</v>
      </c>
      <c r="D51" s="113" t="n">
        <f aca="false">ROUND((AVERAGE(D19:D41)),3)</f>
        <v>27.309</v>
      </c>
      <c r="E51" s="111" t="n">
        <f aca="false">ROUND((AVERAGE(E19:E41)),3)</f>
        <v>26.838</v>
      </c>
      <c r="F51" s="47" t="s">
        <v>33</v>
      </c>
      <c r="G51" s="112" t="n">
        <f aca="false">ROUND((AVERAGE(G19:G41)),5)</f>
        <v>2.924</v>
      </c>
      <c r="H51" s="112" t="e">
        <f aca="false">ROUND((AVERAGE(H19:H41)),5)</f>
        <v>#DIV/0!</v>
      </c>
      <c r="I51" s="107" t="s">
        <v>34</v>
      </c>
    </row>
    <row r="52" customFormat="false" ht="12.75" hidden="false" customHeight="false" outlineLevel="0" collapsed="false">
      <c r="A52" s="43" t="s">
        <v>35</v>
      </c>
      <c r="B52" s="108"/>
      <c r="C52" s="49"/>
      <c r="D52" s="113" t="n">
        <f aca="false">ROUND((((SUM(D19:D41))-D33+E33)/19),3)</f>
        <v>32.996</v>
      </c>
      <c r="E52" s="46" t="s">
        <v>36</v>
      </c>
      <c r="F52" s="50"/>
      <c r="G52" s="46" t="s">
        <v>36</v>
      </c>
      <c r="H52" s="114" t="s">
        <v>36</v>
      </c>
      <c r="I52" s="42"/>
    </row>
    <row r="53" customFormat="false" ht="12.75" hidden="false" customHeight="false" outlineLevel="0" collapsed="false">
      <c r="A53" s="43" t="s">
        <v>48</v>
      </c>
      <c r="B53" s="108"/>
      <c r="C53" s="24"/>
      <c r="D53" s="113" t="n">
        <f aca="false">D33</f>
        <v>27.91</v>
      </c>
      <c r="E53" s="46" t="s">
        <v>36</v>
      </c>
      <c r="F53" s="115" t="s">
        <v>49</v>
      </c>
      <c r="G53" s="112" t="n">
        <f aca="false">G39</f>
        <v>2.295</v>
      </c>
      <c r="H53" s="112" t="e">
        <f aca="false">#REF!</f>
        <v>#REF!</v>
      </c>
      <c r="I53" s="42" t="s">
        <v>50</v>
      </c>
    </row>
    <row r="54" customFormat="false" ht="12.75" hidden="false" customHeight="false" outlineLevel="0" collapsed="false">
      <c r="A54" s="43" t="s">
        <v>42</v>
      </c>
      <c r="B54" s="108"/>
      <c r="C54" s="24"/>
      <c r="D54" s="113" t="n">
        <f aca="false">ROUND((SUM(D32:D33)/2),3)</f>
        <v>27.545</v>
      </c>
      <c r="E54" s="116" t="s">
        <v>36</v>
      </c>
      <c r="F54" s="56" t="s">
        <v>43</v>
      </c>
      <c r="G54" s="112" t="n">
        <f aca="false">ROUND(SUM(G38:G39)/2,5)</f>
        <v>2.355</v>
      </c>
      <c r="H54" s="112" t="n">
        <f aca="false">SUM(H39:H40)/2</f>
        <v>0</v>
      </c>
      <c r="I54" s="42" t="s">
        <v>44</v>
      </c>
    </row>
    <row r="55" customFormat="false" ht="12.75" hidden="false" customHeight="false" outlineLevel="0" collapsed="false">
      <c r="A55" s="43" t="s">
        <v>39</v>
      </c>
      <c r="B55" s="108"/>
      <c r="C55" s="24"/>
      <c r="D55" s="113" t="n">
        <f aca="false">ROUND((SUM(D31:D33)/3),3)</f>
        <v>27.257</v>
      </c>
      <c r="E55" s="46" t="s">
        <v>36</v>
      </c>
      <c r="F55" s="51" t="s">
        <v>40</v>
      </c>
      <c r="G55" s="112" t="n">
        <f aca="false">ROUND(AVERAGE(G37:G39),5)</f>
        <v>2.418</v>
      </c>
      <c r="H55" s="112" t="e">
        <f aca="false">ROUND(AVERAGE(H38:H40),5)</f>
        <v>#DIV/0!</v>
      </c>
      <c r="I55" s="42" t="s">
        <v>41</v>
      </c>
    </row>
    <row r="56" customFormat="false" ht="12.75" hidden="false" customHeight="false" outlineLevel="0" collapsed="false">
      <c r="A56" s="36" t="s">
        <v>52</v>
      </c>
      <c r="B56" s="108"/>
      <c r="C56" s="24"/>
      <c r="D56" s="117" t="s">
        <v>36</v>
      </c>
      <c r="E56" s="53" t="s">
        <v>36</v>
      </c>
      <c r="F56" s="56" t="s">
        <v>53</v>
      </c>
      <c r="G56" s="112" t="n">
        <f aca="false">ROUND(AVERAGE(G36:G39),5)</f>
        <v>2.49</v>
      </c>
      <c r="H56" s="112" t="e">
        <f aca="false">ROUND(AVERAGE(H37:H40),5)</f>
        <v>#DIV/0!</v>
      </c>
      <c r="I56" s="42" t="s">
        <v>54</v>
      </c>
    </row>
    <row r="57" customFormat="false" ht="12.75" hidden="false" customHeight="false" outlineLevel="0" collapsed="false">
      <c r="A57" s="36" t="s">
        <v>114</v>
      </c>
      <c r="B57" s="108"/>
      <c r="C57" s="24"/>
      <c r="D57" s="113" t="n">
        <f aca="false">ROUND((SUM(D29:D33)/5),3)</f>
        <v>27.346</v>
      </c>
      <c r="E57" s="53" t="s">
        <v>36</v>
      </c>
      <c r="F57" s="51" t="s">
        <v>38</v>
      </c>
      <c r="G57" s="112" t="n">
        <f aca="false">ROUND(AVERAGE(G35:G39),5)</f>
        <v>2.5542</v>
      </c>
      <c r="H57" s="112" t="e">
        <f aca="false">ROUND(AVERAGE(H36:H40),5)</f>
        <v>#DIV/0!</v>
      </c>
    </row>
    <row r="58" customFormat="false" ht="12.75" hidden="false" customHeight="false" outlineLevel="0" collapsed="false">
      <c r="A58" s="43" t="s">
        <v>46</v>
      </c>
      <c r="B58" s="108"/>
      <c r="C58" s="24"/>
      <c r="D58" s="117" t="s">
        <v>36</v>
      </c>
      <c r="E58" s="46" t="s">
        <v>36</v>
      </c>
      <c r="F58" s="51" t="s">
        <v>47</v>
      </c>
      <c r="G58" s="112" t="n">
        <f aca="false">G38</f>
        <v>2.415</v>
      </c>
      <c r="H58" s="112" t="n">
        <f aca="false">H39</f>
        <v>0</v>
      </c>
    </row>
    <row r="59" customFormat="false" ht="12.75" hidden="false" customHeight="false" outlineLevel="0" collapsed="false">
      <c r="A59" s="43" t="s">
        <v>45</v>
      </c>
      <c r="B59" s="103"/>
      <c r="C59" s="54"/>
      <c r="D59" s="118" t="s">
        <v>36</v>
      </c>
      <c r="E59" s="55" t="s">
        <v>36</v>
      </c>
      <c r="F59" s="56" t="s">
        <v>115</v>
      </c>
      <c r="G59" s="106" t="n">
        <f aca="false">G37</f>
        <v>2.544</v>
      </c>
      <c r="H59" s="106" t="n">
        <f aca="false">H38</f>
        <v>0</v>
      </c>
    </row>
    <row r="60" customFormat="false" ht="12.75" hidden="false" customHeight="false" outlineLevel="0" collapsed="false">
      <c r="A60" s="36" t="s">
        <v>51</v>
      </c>
      <c r="B60" s="103"/>
      <c r="C60" s="54"/>
      <c r="D60" s="117" t="s">
        <v>36</v>
      </c>
      <c r="E60" s="53" t="s">
        <v>36</v>
      </c>
      <c r="F60" s="56"/>
      <c r="G60" s="112" t="n">
        <f aca="false">ROUND(AVERAGE(G37:G38),5)</f>
        <v>2.4795</v>
      </c>
      <c r="H60" s="112" t="e">
        <f aca="false">ROUND(AVERAGE(H39:H40),5)</f>
        <v>#DIV/0!</v>
      </c>
    </row>
    <row r="62" customFormat="false" ht="18" hidden="false" customHeight="false" outlineLevel="0" collapsed="false">
      <c r="A62" s="119" t="s">
        <v>55</v>
      </c>
      <c r="C62" s="26"/>
      <c r="D62" s="120"/>
      <c r="E62" s="119" t="s">
        <v>56</v>
      </c>
      <c r="F62" s="59"/>
      <c r="G62" s="60"/>
    </row>
    <row r="63" customFormat="false" ht="12.75" hidden="false" customHeight="false" outlineLevel="0" collapsed="false">
      <c r="A63" s="121" t="n">
        <v>37125</v>
      </c>
      <c r="C63" s="60" t="n">
        <v>45</v>
      </c>
      <c r="D63" s="120"/>
      <c r="E63" s="121" t="n">
        <v>37125</v>
      </c>
      <c r="F63" s="59"/>
      <c r="G63" s="122" t="n">
        <v>46</v>
      </c>
    </row>
    <row r="64" customFormat="false" ht="12.75" hidden="false" customHeight="false" outlineLevel="0" collapsed="false">
      <c r="A64" s="121" t="n">
        <v>37126</v>
      </c>
      <c r="C64" s="60" t="n">
        <v>45</v>
      </c>
      <c r="D64" s="120"/>
      <c r="E64" s="121" t="n">
        <v>37126</v>
      </c>
      <c r="F64" s="59"/>
      <c r="G64" s="122" t="n">
        <v>46</v>
      </c>
    </row>
    <row r="65" customFormat="false" ht="12.75" hidden="false" customHeight="false" outlineLevel="0" collapsed="false">
      <c r="A65" s="121" t="n">
        <v>37127</v>
      </c>
      <c r="C65" s="60" t="n">
        <v>45</v>
      </c>
      <c r="D65" s="120"/>
      <c r="E65" s="121" t="n">
        <v>37127</v>
      </c>
      <c r="F65" s="59"/>
      <c r="G65" s="122" t="n">
        <v>46</v>
      </c>
    </row>
    <row r="66" customFormat="false" ht="12.75" hidden="false" customHeight="false" outlineLevel="0" collapsed="false">
      <c r="A66" s="121" t="n">
        <v>37130</v>
      </c>
      <c r="B66" s="66" t="s">
        <v>59</v>
      </c>
      <c r="C66" s="60" t="n">
        <v>45</v>
      </c>
      <c r="D66" s="120"/>
      <c r="E66" s="121" t="n">
        <v>37130</v>
      </c>
      <c r="F66" s="66" t="s">
        <v>60</v>
      </c>
      <c r="G66" s="123" t="n">
        <v>40.25</v>
      </c>
    </row>
    <row r="67" customFormat="false" ht="12.75" hidden="false" customHeight="false" outlineLevel="0" collapsed="false">
      <c r="A67" s="121" t="n">
        <v>37131</v>
      </c>
      <c r="C67" s="60" t="n">
        <v>45</v>
      </c>
      <c r="E67" s="121" t="n">
        <v>37131</v>
      </c>
      <c r="G67" s="123" t="n">
        <v>40.25</v>
      </c>
    </row>
    <row r="68" customFormat="false" ht="12.75" hidden="false" customHeight="false" outlineLevel="0" collapsed="false">
      <c r="A68" s="26"/>
      <c r="C68" s="67"/>
      <c r="E68" s="26"/>
      <c r="G68" s="68"/>
    </row>
    <row r="69" customFormat="false" ht="12.75" hidden="false" customHeight="false" outlineLevel="0" collapsed="false">
      <c r="A69" s="26"/>
      <c r="C69" s="63"/>
      <c r="E69" s="26"/>
      <c r="G69" s="64"/>
    </row>
    <row r="70" customFormat="false" ht="12.75" hidden="false" customHeight="false" outlineLevel="0" collapsed="false">
      <c r="A70" s="26"/>
      <c r="B70" s="66" t="s">
        <v>63</v>
      </c>
      <c r="C70" s="67" t="n">
        <v>45</v>
      </c>
      <c r="E70" s="26" t="s">
        <v>62</v>
      </c>
      <c r="F70" s="66" t="s">
        <v>64</v>
      </c>
      <c r="G70" s="67" t="n">
        <v>40.25</v>
      </c>
    </row>
    <row r="71" customFormat="false" ht="12.75" hidden="false" customHeight="false" outlineLevel="0" collapsed="false">
      <c r="A71" s="26" t="s">
        <v>65</v>
      </c>
      <c r="B71" s="66" t="s">
        <v>66</v>
      </c>
      <c r="C71" s="67" t="n">
        <v>45</v>
      </c>
      <c r="E71" s="26" t="s">
        <v>65</v>
      </c>
      <c r="F71" s="66" t="s">
        <v>67</v>
      </c>
      <c r="G71" s="67" t="n">
        <v>40.25</v>
      </c>
    </row>
    <row r="72" customFormat="false" ht="12.75" hidden="false" customHeight="false" outlineLevel="0" collapsed="false">
      <c r="A72" s="26" t="s">
        <v>68</v>
      </c>
      <c r="B72" s="66" t="s">
        <v>69</v>
      </c>
      <c r="C72" s="67" t="n">
        <v>45</v>
      </c>
      <c r="E72" s="26" t="s">
        <v>68</v>
      </c>
      <c r="F72" s="66" t="s">
        <v>70</v>
      </c>
      <c r="G72" s="67" t="n">
        <v>42.167</v>
      </c>
    </row>
    <row r="73" customFormat="false" ht="12.75" hidden="false" customHeight="false" outlineLevel="0" collapsed="false">
      <c r="A73" s="26" t="s">
        <v>52</v>
      </c>
      <c r="B73" s="66" t="s">
        <v>116</v>
      </c>
      <c r="C73" s="67" t="n">
        <v>45</v>
      </c>
      <c r="E73" s="26" t="s">
        <v>52</v>
      </c>
      <c r="F73" s="66" t="s">
        <v>117</v>
      </c>
      <c r="G73" s="67" t="n">
        <v>43.125</v>
      </c>
    </row>
    <row r="74" customFormat="false" ht="12.75" hidden="false" customHeight="false" outlineLevel="0" collapsed="false">
      <c r="A74" s="26" t="s">
        <v>114</v>
      </c>
      <c r="B74" s="66" t="s">
        <v>118</v>
      </c>
      <c r="C74" s="67" t="n">
        <v>45</v>
      </c>
      <c r="E74" s="26" t="s">
        <v>114</v>
      </c>
      <c r="F74" s="66" t="s">
        <v>119</v>
      </c>
      <c r="G74" s="67" t="n">
        <v>43.7</v>
      </c>
    </row>
    <row r="77" customFormat="false" ht="15" hidden="false" customHeight="false" outlineLevel="0" collapsed="false">
      <c r="A77" s="124" t="s">
        <v>71</v>
      </c>
      <c r="C77" s="26"/>
    </row>
    <row r="78" customFormat="false" ht="12.75" hidden="false" customHeight="false" outlineLevel="0" collapsed="false">
      <c r="A78" s="121" t="n">
        <v>37125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37126</v>
      </c>
      <c r="B79" s="62"/>
      <c r="C79" s="63" t="n">
        <v>1.19</v>
      </c>
    </row>
    <row r="80" customFormat="false" ht="12.75" hidden="false" customHeight="false" outlineLevel="0" collapsed="false">
      <c r="A80" s="121" t="n">
        <v>37127</v>
      </c>
      <c r="B80" s="62"/>
      <c r="C80" s="63" t="n">
        <v>1.19</v>
      </c>
    </row>
    <row r="81" customFormat="false" ht="12.75" hidden="false" customHeight="false" outlineLevel="0" collapsed="false">
      <c r="A81" s="121" t="n">
        <v>37130</v>
      </c>
      <c r="C81" s="63" t="n">
        <v>1.19</v>
      </c>
    </row>
    <row r="82" customFormat="false" ht="12.75" hidden="false" customHeight="false" outlineLevel="0" collapsed="false">
      <c r="A82" s="121" t="n">
        <v>37131</v>
      </c>
      <c r="C82" s="63" t="n">
        <v>1.19</v>
      </c>
    </row>
    <row r="83" customFormat="false" ht="12.75" hidden="false" customHeight="false" outlineLevel="0" collapsed="false">
      <c r="A83" s="26"/>
      <c r="C83" s="63"/>
    </row>
    <row r="84" customFormat="false" ht="12.75" hidden="false" customHeight="false" outlineLevel="0" collapsed="false">
      <c r="A84" s="26" t="s">
        <v>62</v>
      </c>
      <c r="B84" s="125" t="s">
        <v>120</v>
      </c>
      <c r="C84" s="63" t="n">
        <f aca="false">C82</f>
        <v>1.19</v>
      </c>
    </row>
    <row r="85" customFormat="false" ht="12.75" hidden="false" customHeight="false" outlineLevel="0" collapsed="false">
      <c r="A85" s="26" t="s">
        <v>65</v>
      </c>
      <c r="B85" s="125" t="s">
        <v>121</v>
      </c>
      <c r="C85" s="63" t="n">
        <f aca="false">AVERAGE(C81:C82)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9" activeCellId="0" sqref="G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13.56"/>
    <col collapsed="false" customWidth="true" hidden="false" outlineLevel="0" max="4" min="4" style="0" width="12.99"/>
    <col collapsed="false" customWidth="true" hidden="false" outlineLevel="0" max="5" min="5" style="0" width="12.14"/>
    <col collapsed="false" customWidth="true" hidden="false" outlineLevel="0" max="6" min="6" style="0" width="10.99"/>
    <col collapsed="false" customWidth="true" hidden="false" outlineLevel="0" max="7" min="7" style="0" width="13.99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36271</v>
      </c>
      <c r="C11" s="159" t="s">
        <v>204</v>
      </c>
      <c r="D11" s="25" t="n">
        <v>17.92</v>
      </c>
      <c r="E11" s="25" t="n">
        <v>17.67</v>
      </c>
      <c r="F11" s="22"/>
      <c r="G11" s="25"/>
      <c r="H11" s="25"/>
    </row>
    <row r="12" customFormat="false" ht="12.75" hidden="false" customHeight="false" outlineLevel="0" collapsed="false">
      <c r="A12" s="20" t="n">
        <f aca="false">A11+1</f>
        <v>2</v>
      </c>
      <c r="B12" s="86" t="n">
        <v>36272</v>
      </c>
      <c r="C12" s="159" t="s">
        <v>204</v>
      </c>
      <c r="D12" s="25" t="n">
        <v>18.18</v>
      </c>
      <c r="E12" s="25" t="n">
        <v>17.87</v>
      </c>
      <c r="F12" s="22"/>
      <c r="G12" s="25"/>
      <c r="H12" s="25"/>
    </row>
    <row r="13" customFormat="false" ht="12.75" hidden="false" customHeight="false" outlineLevel="0" collapsed="false">
      <c r="A13" s="20" t="n">
        <f aca="false">A12+1</f>
        <v>3</v>
      </c>
      <c r="B13" s="86" t="n">
        <v>36273</v>
      </c>
      <c r="C13" s="159" t="s">
        <v>204</v>
      </c>
      <c r="D13" s="25" t="n">
        <v>17.94</v>
      </c>
      <c r="E13" s="25" t="n">
        <v>17.66</v>
      </c>
      <c r="F13" s="159"/>
      <c r="G13" s="25"/>
      <c r="H13" s="25"/>
    </row>
    <row r="14" customFormat="false" ht="12.75" hidden="false" customHeight="false" outlineLevel="0" collapsed="false">
      <c r="A14" s="20" t="n">
        <f aca="false">A13+1</f>
        <v>4</v>
      </c>
      <c r="B14" s="86" t="n">
        <v>36276</v>
      </c>
      <c r="C14" s="159" t="s">
        <v>204</v>
      </c>
      <c r="D14" s="25" t="n">
        <v>17.66</v>
      </c>
      <c r="E14" s="25" t="n">
        <v>17.42</v>
      </c>
      <c r="F14" s="159"/>
      <c r="G14" s="25"/>
      <c r="H14" s="25"/>
    </row>
    <row r="15" customFormat="false" ht="12.75" hidden="false" customHeight="false" outlineLevel="0" collapsed="false">
      <c r="A15" s="20" t="n">
        <f aca="false">A14+1</f>
        <v>5</v>
      </c>
      <c r="B15" s="86" t="n">
        <v>36277</v>
      </c>
      <c r="C15" s="159" t="s">
        <v>204</v>
      </c>
      <c r="D15" s="25" t="n">
        <v>17.81</v>
      </c>
      <c r="E15" s="25" t="n">
        <v>17.55</v>
      </c>
      <c r="F15" s="159"/>
      <c r="G15" s="25"/>
      <c r="H15" s="25"/>
    </row>
    <row r="16" customFormat="false" ht="12.75" hidden="false" customHeight="false" outlineLevel="0" collapsed="false">
      <c r="A16" s="20" t="n">
        <f aca="false">A15+1</f>
        <v>6</v>
      </c>
      <c r="B16" s="86" t="n">
        <v>36278</v>
      </c>
      <c r="C16" s="159" t="s">
        <v>204</v>
      </c>
      <c r="D16" s="25" t="n">
        <v>18.45</v>
      </c>
      <c r="E16" s="25" t="n">
        <v>18.09</v>
      </c>
      <c r="F16" s="159"/>
      <c r="G16" s="25"/>
      <c r="H16" s="25"/>
    </row>
    <row r="17" customFormat="false" ht="12.75" hidden="false" customHeight="false" outlineLevel="0" collapsed="false">
      <c r="A17" s="20" t="n">
        <f aca="false">A16+1</f>
        <v>7</v>
      </c>
      <c r="B17" s="86" t="n">
        <v>36279</v>
      </c>
      <c r="C17" s="159" t="s">
        <v>204</v>
      </c>
      <c r="D17" s="25" t="n">
        <v>18.53</v>
      </c>
      <c r="E17" s="25" t="n">
        <v>18.13</v>
      </c>
      <c r="F17" s="159" t="s">
        <v>204</v>
      </c>
      <c r="G17" s="25" t="n">
        <v>2.339</v>
      </c>
      <c r="H17" s="25" t="n">
        <v>2.235</v>
      </c>
      <c r="I17" s="159" t="s">
        <v>204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36280</v>
      </c>
      <c r="C18" s="159" t="s">
        <v>204</v>
      </c>
      <c r="D18" s="25" t="n">
        <v>18.66</v>
      </c>
      <c r="E18" s="25" t="n">
        <v>18.34</v>
      </c>
      <c r="F18" s="159" t="s">
        <v>204</v>
      </c>
      <c r="G18" s="25" t="n">
        <v>2.253</v>
      </c>
      <c r="H18" s="25" t="n">
        <v>2.16</v>
      </c>
      <c r="I18" s="159" t="s">
        <v>204</v>
      </c>
    </row>
    <row r="19" customFormat="false" ht="12.75" hidden="false" customHeight="false" outlineLevel="0" collapsed="false">
      <c r="A19" s="20"/>
      <c r="B19" s="179"/>
      <c r="E19" s="179"/>
    </row>
    <row r="20" customFormat="false" ht="12.75" hidden="false" customHeight="false" outlineLevel="0" collapsed="false">
      <c r="A20" s="20" t="n">
        <v>9</v>
      </c>
      <c r="B20" s="86" t="n">
        <v>36283</v>
      </c>
      <c r="C20" s="169" t="s">
        <v>204</v>
      </c>
      <c r="D20" s="149" t="n">
        <v>18.85</v>
      </c>
      <c r="E20" s="149" t="n">
        <v>18.48</v>
      </c>
      <c r="F20" s="169" t="s">
        <v>204</v>
      </c>
      <c r="G20" s="149" t="n">
        <v>2.311</v>
      </c>
      <c r="H20" s="149" t="n">
        <v>2.215</v>
      </c>
    </row>
    <row r="21" customFormat="false" ht="12.75" hidden="false" customHeight="false" outlineLevel="0" collapsed="false">
      <c r="A21" s="20" t="n">
        <f aca="false">A20+1</f>
        <v>10</v>
      </c>
      <c r="B21" s="86" t="n">
        <v>36284</v>
      </c>
      <c r="C21" s="169" t="s">
        <v>204</v>
      </c>
      <c r="D21" s="25" t="n">
        <v>18.92</v>
      </c>
      <c r="E21" s="25" t="n">
        <v>18.57</v>
      </c>
      <c r="F21" s="169" t="s">
        <v>204</v>
      </c>
      <c r="G21" s="25" t="n">
        <v>2.359</v>
      </c>
      <c r="H21" s="25" t="n">
        <v>2.27</v>
      </c>
    </row>
    <row r="22" customFormat="false" ht="12.75" hidden="false" customHeight="false" outlineLevel="0" collapsed="false">
      <c r="A22" s="20" t="n">
        <f aca="false">A21+1</f>
        <v>11</v>
      </c>
      <c r="B22" s="86" t="n">
        <v>36285</v>
      </c>
      <c r="C22" s="169" t="s">
        <v>204</v>
      </c>
      <c r="D22" s="25" t="n">
        <v>18.98</v>
      </c>
      <c r="E22" s="25" t="n">
        <v>18.69</v>
      </c>
      <c r="F22" s="169" t="s">
        <v>204</v>
      </c>
      <c r="G22" s="25" t="n">
        <v>2.359</v>
      </c>
      <c r="H22" s="25" t="n">
        <v>2.265</v>
      </c>
    </row>
    <row r="23" customFormat="false" ht="12.75" hidden="false" customHeight="false" outlineLevel="0" collapsed="false">
      <c r="A23" s="20" t="n">
        <f aca="false">A22+1</f>
        <v>12</v>
      </c>
      <c r="B23" s="86" t="n">
        <v>36286</v>
      </c>
      <c r="C23" s="169" t="s">
        <v>204</v>
      </c>
      <c r="D23" s="25" t="n">
        <v>18.32</v>
      </c>
      <c r="E23" s="25" t="n">
        <v>18.15</v>
      </c>
      <c r="F23" s="169" t="s">
        <v>204</v>
      </c>
      <c r="G23" s="25" t="n">
        <v>2.295</v>
      </c>
      <c r="H23" s="25" t="n">
        <v>2.205</v>
      </c>
    </row>
    <row r="24" customFormat="false" ht="12.75" hidden="false" customHeight="false" outlineLevel="0" collapsed="false">
      <c r="A24" s="20" t="n">
        <f aca="false">A23+1</f>
        <v>13</v>
      </c>
      <c r="B24" s="86" t="n">
        <v>36287</v>
      </c>
      <c r="C24" s="169" t="s">
        <v>204</v>
      </c>
      <c r="D24" s="25" t="n">
        <v>18.22</v>
      </c>
      <c r="E24" s="25" t="n">
        <v>18.08</v>
      </c>
      <c r="F24" s="169" t="s">
        <v>204</v>
      </c>
      <c r="G24" s="25" t="n">
        <v>2.273</v>
      </c>
      <c r="H24" s="25" t="n">
        <v>2.18</v>
      </c>
    </row>
    <row r="25" customFormat="false" ht="12.75" hidden="false" customHeight="false" outlineLevel="0" collapsed="false">
      <c r="A25" s="20" t="n">
        <f aca="false">A24+1</f>
        <v>14</v>
      </c>
      <c r="B25" s="86" t="n">
        <v>36290</v>
      </c>
      <c r="C25" s="169" t="s">
        <v>204</v>
      </c>
      <c r="D25" s="25" t="n">
        <v>18.5</v>
      </c>
      <c r="E25" s="25" t="n">
        <v>18.37</v>
      </c>
      <c r="F25" s="169" t="s">
        <v>204</v>
      </c>
      <c r="G25" s="25" t="n">
        <v>2.302</v>
      </c>
      <c r="H25" s="25" t="n">
        <v>2.21</v>
      </c>
    </row>
    <row r="26" customFormat="false" ht="12.75" hidden="false" customHeight="false" outlineLevel="0" collapsed="false">
      <c r="A26" s="20" t="n">
        <f aca="false">A25+1</f>
        <v>15</v>
      </c>
      <c r="B26" s="86" t="n">
        <v>36291</v>
      </c>
      <c r="C26" s="169" t="s">
        <v>204</v>
      </c>
      <c r="D26" s="25" t="n">
        <v>18.06</v>
      </c>
      <c r="E26" s="25" t="n">
        <v>17.99</v>
      </c>
      <c r="F26" s="169" t="s">
        <v>204</v>
      </c>
      <c r="G26" s="25" t="n">
        <v>2.236</v>
      </c>
      <c r="H26" s="25" t="n">
        <v>2.15</v>
      </c>
    </row>
    <row r="27" customFormat="false" ht="12.75" hidden="false" customHeight="false" outlineLevel="0" collapsed="false">
      <c r="A27" s="20" t="n">
        <f aca="false">A26+1</f>
        <v>16</v>
      </c>
      <c r="B27" s="86" t="n">
        <v>36292</v>
      </c>
      <c r="C27" s="169" t="s">
        <v>204</v>
      </c>
      <c r="D27" s="25" t="n">
        <v>17.57</v>
      </c>
      <c r="E27" s="25" t="n">
        <v>17.57</v>
      </c>
      <c r="F27" s="169" t="s">
        <v>204</v>
      </c>
      <c r="G27" s="25" t="n">
        <v>2.191</v>
      </c>
      <c r="H27" s="25" t="n">
        <v>2.105</v>
      </c>
    </row>
    <row r="28" customFormat="false" ht="12.75" hidden="false" customHeight="false" outlineLevel="0" collapsed="false">
      <c r="A28" s="20" t="n">
        <f aca="false">A27+1</f>
        <v>17</v>
      </c>
      <c r="B28" s="86" t="n">
        <v>36293</v>
      </c>
      <c r="C28" s="169" t="s">
        <v>204</v>
      </c>
      <c r="D28" s="25" t="n">
        <v>18.03</v>
      </c>
      <c r="E28" s="25" t="n">
        <v>17.92</v>
      </c>
      <c r="F28" s="169" t="s">
        <v>204</v>
      </c>
      <c r="G28" s="25" t="n">
        <v>2.282</v>
      </c>
      <c r="H28" s="25" t="n">
        <v>2.197</v>
      </c>
    </row>
    <row r="29" customFormat="false" ht="12.75" hidden="false" customHeight="false" outlineLevel="0" collapsed="false">
      <c r="A29" s="20" t="n">
        <f aca="false">A28+1</f>
        <v>18</v>
      </c>
      <c r="B29" s="86" t="n">
        <v>36294</v>
      </c>
      <c r="C29" s="169" t="s">
        <v>204</v>
      </c>
      <c r="D29" s="25" t="n">
        <v>18.04</v>
      </c>
      <c r="E29" s="25" t="n">
        <v>17.98</v>
      </c>
      <c r="F29" s="169" t="s">
        <v>204</v>
      </c>
      <c r="G29" s="25" t="n">
        <v>2.288</v>
      </c>
      <c r="H29" s="25" t="n">
        <v>2.21</v>
      </c>
    </row>
    <row r="30" customFormat="false" ht="12.75" hidden="false" customHeight="false" outlineLevel="0" collapsed="false">
      <c r="A30" s="20" t="n">
        <f aca="false">A29+1</f>
        <v>19</v>
      </c>
      <c r="B30" s="86" t="n">
        <v>36297</v>
      </c>
      <c r="C30" s="169" t="s">
        <v>204</v>
      </c>
      <c r="D30" s="25" t="n">
        <v>17.94</v>
      </c>
      <c r="E30" s="25" t="n">
        <v>17.83</v>
      </c>
      <c r="F30" s="169" t="s">
        <v>204</v>
      </c>
      <c r="G30" s="25" t="n">
        <v>2.343</v>
      </c>
      <c r="H30" s="25" t="n">
        <v>2.25</v>
      </c>
    </row>
    <row r="31" customFormat="false" ht="12.75" hidden="false" customHeight="false" outlineLevel="0" collapsed="false">
      <c r="A31" s="20" t="n">
        <f aca="false">A30+1</f>
        <v>20</v>
      </c>
      <c r="B31" s="86" t="n">
        <v>36298</v>
      </c>
      <c r="C31" s="169" t="s">
        <v>204</v>
      </c>
      <c r="D31" s="25" t="n">
        <v>17.11</v>
      </c>
      <c r="E31" s="25" t="n">
        <v>17.05</v>
      </c>
      <c r="F31" s="169" t="s">
        <v>204</v>
      </c>
      <c r="G31" s="25" t="n">
        <v>2.262</v>
      </c>
      <c r="H31" s="25" t="n">
        <v>2.175</v>
      </c>
    </row>
    <row r="32" customFormat="false" ht="12.75" hidden="false" customHeight="false" outlineLevel="0" collapsed="false">
      <c r="A32" s="20" t="n">
        <f aca="false">A31+1</f>
        <v>21</v>
      </c>
      <c r="B32" s="86" t="n">
        <v>36299</v>
      </c>
      <c r="C32" s="169" t="s">
        <v>204</v>
      </c>
      <c r="D32" s="25" t="n">
        <v>16.88</v>
      </c>
      <c r="E32" s="25" t="n">
        <v>16.89</v>
      </c>
      <c r="F32" s="169" t="s">
        <v>204</v>
      </c>
      <c r="G32" s="25" t="n">
        <v>2.254</v>
      </c>
      <c r="H32" s="25" t="n">
        <v>2.17</v>
      </c>
    </row>
    <row r="33" customFormat="false" ht="12.75" hidden="false" customHeight="false" outlineLevel="0" collapsed="false">
      <c r="A33" s="20" t="n">
        <f aca="false">A32+1</f>
        <v>22</v>
      </c>
      <c r="B33" s="86" t="n">
        <v>36300</v>
      </c>
      <c r="C33" s="160" t="s">
        <v>204</v>
      </c>
      <c r="D33" s="25" t="n">
        <v>17.03</v>
      </c>
      <c r="E33" s="25" t="n">
        <v>17.07</v>
      </c>
      <c r="F33" s="169" t="s">
        <v>204</v>
      </c>
      <c r="G33" s="25" t="n">
        <v>2.218</v>
      </c>
      <c r="H33" s="25" t="n">
        <v>2.135</v>
      </c>
    </row>
    <row r="34" customFormat="false" ht="12.75" hidden="false" customHeight="false" outlineLevel="0" collapsed="false">
      <c r="A34" s="20" t="n">
        <f aca="false">A33+1</f>
        <v>23</v>
      </c>
      <c r="B34" s="86" t="n">
        <v>36301</v>
      </c>
      <c r="C34" s="159" t="s">
        <v>200</v>
      </c>
      <c r="D34" s="25" t="n">
        <v>17.41</v>
      </c>
      <c r="E34" s="25" t="n">
        <v>17.35</v>
      </c>
      <c r="F34" s="169" t="s">
        <v>204</v>
      </c>
      <c r="G34" s="25" t="n">
        <v>2.225</v>
      </c>
      <c r="H34" s="25" t="n">
        <v>2.13</v>
      </c>
    </row>
    <row r="35" customFormat="false" ht="12.75" hidden="false" customHeight="false" outlineLevel="0" collapsed="false">
      <c r="A35" s="20" t="n">
        <f aca="false">A34+1</f>
        <v>24</v>
      </c>
      <c r="B35" s="86" t="n">
        <v>36304</v>
      </c>
      <c r="C35" s="159" t="s">
        <v>200</v>
      </c>
      <c r="D35" s="25" t="n">
        <v>17.06</v>
      </c>
      <c r="E35" s="25" t="n">
        <v>17.06</v>
      </c>
      <c r="F35" s="169" t="s">
        <v>204</v>
      </c>
      <c r="G35" s="25" t="n">
        <v>2.176</v>
      </c>
      <c r="H35" s="25" t="n">
        <v>2.098</v>
      </c>
    </row>
    <row r="36" customFormat="false" ht="12.75" hidden="false" customHeight="false" outlineLevel="0" collapsed="false">
      <c r="A36" s="20" t="n">
        <f aca="false">A35+1</f>
        <v>25</v>
      </c>
      <c r="B36" s="86" t="n">
        <v>36305</v>
      </c>
      <c r="C36" s="159" t="s">
        <v>200</v>
      </c>
      <c r="D36" s="25" t="n">
        <v>17.14</v>
      </c>
      <c r="E36" s="25" t="n">
        <v>17.14</v>
      </c>
      <c r="F36" s="169" t="s">
        <v>204</v>
      </c>
      <c r="G36" s="25" t="n">
        <v>2.2</v>
      </c>
      <c r="H36" s="25" t="n">
        <v>2.125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36306</v>
      </c>
      <c r="C37" s="159" t="s">
        <v>200</v>
      </c>
      <c r="D37" s="25" t="n">
        <v>17.35</v>
      </c>
      <c r="E37" s="25" t="n">
        <v>17.31</v>
      </c>
      <c r="F37" s="169" t="s">
        <v>204</v>
      </c>
      <c r="G37" s="25" t="n">
        <v>2.226</v>
      </c>
      <c r="H37" s="25" t="n">
        <v>2.146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36307</v>
      </c>
      <c r="C38" s="159" t="s">
        <v>200</v>
      </c>
      <c r="D38" s="25" t="n">
        <v>17.17</v>
      </c>
      <c r="E38" s="25" t="n">
        <v>17.17</v>
      </c>
      <c r="F38" s="159" t="s">
        <v>200</v>
      </c>
      <c r="G38" s="25" t="n">
        <v>2.282</v>
      </c>
      <c r="H38" s="25" t="n">
        <v>2.195</v>
      </c>
      <c r="I38" s="159" t="s">
        <v>200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36308</v>
      </c>
      <c r="C39" s="159" t="s">
        <v>200</v>
      </c>
      <c r="D39" s="25" t="n">
        <v>16.84</v>
      </c>
      <c r="E39" s="25" t="n">
        <v>16.82</v>
      </c>
      <c r="F39" s="159" t="s">
        <v>200</v>
      </c>
      <c r="G39" s="25" t="n">
        <v>2.358</v>
      </c>
      <c r="H39" s="25" t="n">
        <v>2.27</v>
      </c>
      <c r="I39" s="159" t="s">
        <v>200</v>
      </c>
    </row>
    <row r="40" customFormat="false" ht="12.75" hidden="false" customHeight="false" outlineLevel="0" collapsed="false">
      <c r="A40" s="28"/>
      <c r="B40" s="128"/>
      <c r="C40" s="159"/>
      <c r="D40" s="30"/>
      <c r="E40" s="30"/>
      <c r="F40" s="169"/>
      <c r="G40" s="30"/>
      <c r="H40" s="30"/>
    </row>
    <row r="41" customFormat="false" ht="12.75" hidden="false" customHeight="false" outlineLevel="0" collapsed="false">
      <c r="A41" s="28"/>
      <c r="C41" s="169"/>
      <c r="D41" s="30"/>
      <c r="E41" s="30"/>
      <c r="F41" s="169"/>
      <c r="G41" s="30"/>
      <c r="H41" s="30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36300</v>
      </c>
      <c r="E42" s="30"/>
      <c r="F42" s="22"/>
      <c r="G42" s="30"/>
      <c r="H42" s="30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36306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D44" s="31" t="n">
        <v>36306</v>
      </c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ROUND((AVERAGE(D11:D33)),3)</f>
        <v>18.073</v>
      </c>
      <c r="E48" s="39" t="n">
        <f aca="false">ROUND((AVERAGE(E11:E33)),3)</f>
        <v>17.88</v>
      </c>
      <c r="F48" s="40" t="s">
        <v>29</v>
      </c>
      <c r="G48" s="41" t="n">
        <f aca="false">ROUND((AVERAGE(G17:G37)),5)</f>
        <v>2.2696</v>
      </c>
      <c r="H48" s="41" t="n">
        <f aca="false">ROUND((AVERAGE(H17:H37)),5)</f>
        <v>2.18155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205</v>
      </c>
      <c r="D49" s="177" t="n">
        <f aca="false">ROUND((AVERAGE(D20:D39)),3)</f>
        <v>17.771</v>
      </c>
      <c r="E49" s="177" t="n">
        <f aca="false">ROUND((AVERAGE(E20:E39)),3)</f>
        <v>17.675</v>
      </c>
      <c r="F49" s="47" t="s">
        <v>33</v>
      </c>
      <c r="G49" s="48" t="n">
        <f aca="false">ROUND((AVERAGE(G20:G39)),5)</f>
        <v>2.272</v>
      </c>
      <c r="H49" s="48" t="n">
        <f aca="false">ROUND((AVERAGE(H20:H39)),5)</f>
        <v>2.18505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ROUND((((SUM(D20:D39))-D33+E33)/20),3)</f>
        <v>17.773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17.03</v>
      </c>
      <c r="E51" s="46" t="s">
        <v>36</v>
      </c>
      <c r="F51" s="51" t="s">
        <v>49</v>
      </c>
      <c r="G51" s="48" t="n">
        <f aca="false">G37</f>
        <v>2.226</v>
      </c>
      <c r="H51" s="48" t="n">
        <f aca="false">H37</f>
        <v>2.146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16.955</v>
      </c>
      <c r="E52" s="52" t="s">
        <v>36</v>
      </c>
      <c r="F52" s="51" t="s">
        <v>43</v>
      </c>
      <c r="G52" s="48" t="n">
        <f aca="false">ROUND(SUM(G36:G37)/2,5)</f>
        <v>2.213</v>
      </c>
      <c r="H52" s="48" t="n">
        <f aca="false">SUM(H36:H37)/2</f>
        <v>2.1355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17.007</v>
      </c>
      <c r="E53" s="46" t="s">
        <v>36</v>
      </c>
      <c r="F53" s="51" t="s">
        <v>40</v>
      </c>
      <c r="G53" s="48" t="n">
        <f aca="false">ROUND(AVERAGE(G35:G37),5)</f>
        <v>2.20067</v>
      </c>
      <c r="H53" s="48" t="n">
        <f aca="false">ROUND(AVERAGE(H35:H37),5)</f>
        <v>2.123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ROUND(AVERAGE(G34:G37),5)</f>
        <v>2.20675</v>
      </c>
      <c r="H54" s="48" t="n">
        <f aca="false">ROUND(AVERAGE(H34:H37),5)</f>
        <v>2.12475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17.4</v>
      </c>
      <c r="E55" s="53" t="s">
        <v>36</v>
      </c>
      <c r="F55" s="51" t="s">
        <v>38</v>
      </c>
      <c r="G55" s="48" t="n">
        <f aca="false">ROUND(AVERAGE(G33:G37),5)</f>
        <v>2.209</v>
      </c>
      <c r="H55" s="48" t="n">
        <f aca="false">ROUND(AVERAGE(H33:H37),5)</f>
        <v>2.1268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G36</f>
        <v>2.2</v>
      </c>
      <c r="H56" s="48" t="n">
        <f aca="false">H36</f>
        <v>2.125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G35</f>
        <v>2.176</v>
      </c>
      <c r="H57" s="41" t="n">
        <f aca="false">H35</f>
        <v>2.098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183" t="n">
        <f aca="false">SUM(G35:G36)/2</f>
        <v>2.188</v>
      </c>
      <c r="H58" s="48" t="n">
        <f aca="false">ROUND(AVERAGE(H35:H36),5)</f>
        <v>2.1115</v>
      </c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</row>
    <row r="62" customFormat="false" ht="12.75" hidden="false" customHeight="false" outlineLevel="0" collapsed="false">
      <c r="A62" s="121" t="n">
        <v>36301</v>
      </c>
      <c r="C62" s="60" t="n">
        <v>22.58</v>
      </c>
      <c r="E62" s="121" t="n">
        <v>36301</v>
      </c>
      <c r="F62" s="59"/>
      <c r="G62" s="122" t="n">
        <v>27.1</v>
      </c>
      <c r="H62" s="60"/>
    </row>
    <row r="63" customFormat="false" ht="12.75" hidden="false" customHeight="false" outlineLevel="0" collapsed="false">
      <c r="A63" s="178" t="n">
        <v>36304</v>
      </c>
      <c r="B63" s="66" t="s">
        <v>59</v>
      </c>
      <c r="C63" s="60" t="n">
        <v>23.81</v>
      </c>
      <c r="E63" s="178" t="n">
        <v>36304</v>
      </c>
      <c r="F63" s="66" t="s">
        <v>60</v>
      </c>
      <c r="G63" s="123" t="n">
        <v>27.66</v>
      </c>
      <c r="H63" s="60"/>
    </row>
    <row r="64" customFormat="false" ht="12.75" hidden="false" customHeight="false" outlineLevel="0" collapsed="false">
      <c r="A64" s="121" t="n">
        <v>36305</v>
      </c>
      <c r="C64" s="60" t="n">
        <v>24.33</v>
      </c>
      <c r="E64" s="121" t="n">
        <v>36305</v>
      </c>
      <c r="G64" s="123" t="n">
        <v>28.88</v>
      </c>
      <c r="H64" s="60"/>
    </row>
    <row r="65" customFormat="false" ht="12.75" hidden="false" customHeight="false" outlineLevel="0" collapsed="false">
      <c r="A65" s="26"/>
      <c r="C65" s="67"/>
      <c r="E65" s="26"/>
      <c r="G65" s="68"/>
      <c r="H65" s="60"/>
    </row>
    <row r="66" customFormat="false" ht="12.75" hidden="false" customHeight="false" outlineLevel="0" collapsed="false">
      <c r="A66" s="26"/>
      <c r="C66" s="63"/>
      <c r="E66" s="26"/>
      <c r="G66" s="64"/>
      <c r="H66" s="60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24.33</v>
      </c>
      <c r="E67" s="26" t="s">
        <v>62</v>
      </c>
      <c r="F67" s="66" t="s">
        <v>64</v>
      </c>
      <c r="G67" s="67" t="n">
        <f aca="false">G64</f>
        <v>28.88</v>
      </c>
      <c r="H67" s="60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24.07</v>
      </c>
      <c r="E68" s="26" t="s">
        <v>65</v>
      </c>
      <c r="F68" s="66" t="s">
        <v>67</v>
      </c>
      <c r="G68" s="67" t="n">
        <f aca="false">AVERAGE(G63:G64)</f>
        <v>28.27</v>
      </c>
      <c r="H68" s="60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23.5733333333333</v>
      </c>
      <c r="E69" s="26" t="s">
        <v>68</v>
      </c>
      <c r="F69" s="66" t="s">
        <v>70</v>
      </c>
      <c r="G69" s="67" t="n">
        <f aca="false">AVERAGE(G62:G64)</f>
        <v>27.88</v>
      </c>
      <c r="H69" s="60"/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36304</v>
      </c>
      <c r="C73" s="63" t="n">
        <v>1.19</v>
      </c>
    </row>
    <row r="74" customFormat="false" ht="12.75" hidden="false" customHeight="false" outlineLevel="0" collapsed="false">
      <c r="A74" s="178" t="n">
        <v>36305</v>
      </c>
      <c r="C74" s="63" t="n">
        <v>1.19</v>
      </c>
    </row>
    <row r="75" customFormat="false" ht="12.75" hidden="false" customHeight="false" outlineLevel="0" collapsed="false">
      <c r="A75" s="121" t="n">
        <v>36306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7" activeCellId="0" sqref="G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13.41"/>
    <col collapsed="false" customWidth="true" hidden="false" outlineLevel="0" max="4" min="4" style="0" width="12.14"/>
    <col collapsed="false" customWidth="true" hidden="false" outlineLevel="0" max="5" min="5" style="0" width="11.7"/>
    <col collapsed="false" customWidth="true" hidden="false" outlineLevel="0" max="6" min="6" style="0" width="12.28"/>
    <col collapsed="false" customWidth="true" hidden="false" outlineLevel="0" max="7" min="7" style="0" width="12.42"/>
    <col collapsed="false" customWidth="true" hidden="false" outlineLevel="0" max="8" min="8" style="0" width="13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36242</v>
      </c>
      <c r="C11" s="159" t="s">
        <v>207</v>
      </c>
      <c r="D11" s="25" t="n">
        <v>15.51</v>
      </c>
      <c r="E11" s="25" t="n">
        <v>15.5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36243</v>
      </c>
      <c r="C12" s="159" t="s">
        <v>207</v>
      </c>
      <c r="D12" s="25" t="n">
        <v>15.34</v>
      </c>
      <c r="E12" s="25" t="n">
        <v>15.38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36244</v>
      </c>
      <c r="C13" s="159" t="s">
        <v>207</v>
      </c>
      <c r="D13" s="25" t="n">
        <v>15.67</v>
      </c>
      <c r="E13" s="25" t="n">
        <v>15.68</v>
      </c>
      <c r="F13" s="159"/>
      <c r="G13" s="25"/>
      <c r="H13" s="25"/>
      <c r="I13" s="159"/>
    </row>
    <row r="14" customFormat="false" ht="12.75" hidden="false" customHeight="false" outlineLevel="0" collapsed="false">
      <c r="A14" s="20" t="n">
        <f aca="false">A13+1</f>
        <v>4</v>
      </c>
      <c r="B14" s="86" t="n">
        <v>36245</v>
      </c>
      <c r="C14" s="159" t="s">
        <v>207</v>
      </c>
      <c r="D14" s="25" t="n">
        <v>16.17</v>
      </c>
      <c r="E14" s="25" t="n">
        <v>16.16</v>
      </c>
      <c r="F14" s="159"/>
      <c r="G14" s="25"/>
      <c r="H14" s="25"/>
      <c r="I14" s="159"/>
    </row>
    <row r="15" customFormat="false" ht="12.75" hidden="false" customHeight="false" outlineLevel="0" collapsed="false">
      <c r="A15" s="20" t="n">
        <f aca="false">A14+1</f>
        <v>5</v>
      </c>
      <c r="B15" s="86" t="n">
        <v>36248</v>
      </c>
      <c r="C15" s="159" t="s">
        <v>207</v>
      </c>
      <c r="D15" s="25" t="n">
        <v>16.44</v>
      </c>
      <c r="E15" s="25" t="n">
        <v>16.41</v>
      </c>
      <c r="F15" s="159"/>
      <c r="G15" s="25"/>
      <c r="H15" s="25"/>
      <c r="I15" s="159"/>
    </row>
    <row r="16" customFormat="false" ht="12.75" hidden="false" customHeight="false" outlineLevel="0" collapsed="false">
      <c r="A16" s="20" t="n">
        <f aca="false">A15+1</f>
        <v>6</v>
      </c>
      <c r="B16" s="86" t="n">
        <v>36249</v>
      </c>
      <c r="C16" s="159" t="s">
        <v>207</v>
      </c>
      <c r="D16" s="25" t="n">
        <v>16.8</v>
      </c>
      <c r="E16" s="25" t="n">
        <v>16.74</v>
      </c>
      <c r="F16" s="159" t="s">
        <v>207</v>
      </c>
      <c r="G16" s="25" t="n">
        <v>1.978</v>
      </c>
      <c r="H16" s="25" t="n">
        <v>1.875</v>
      </c>
      <c r="I16" s="159" t="s">
        <v>207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36250</v>
      </c>
      <c r="C17" s="159" t="s">
        <v>207</v>
      </c>
      <c r="D17" s="25" t="n">
        <v>16.76</v>
      </c>
      <c r="E17" s="25" t="n">
        <v>16.73</v>
      </c>
      <c r="F17" s="159" t="s">
        <v>207</v>
      </c>
      <c r="G17" s="25" t="n">
        <v>2.013</v>
      </c>
      <c r="H17" s="25" t="n">
        <v>1.9</v>
      </c>
      <c r="I17" s="159" t="s">
        <v>207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36251</v>
      </c>
      <c r="C19" s="169" t="s">
        <v>207</v>
      </c>
      <c r="D19" s="149" t="n">
        <v>16.64</v>
      </c>
      <c r="E19" s="149" t="n">
        <v>16.61</v>
      </c>
      <c r="F19" s="169" t="s">
        <v>207</v>
      </c>
      <c r="G19" s="149" t="n">
        <v>2.038</v>
      </c>
      <c r="H19" s="149" t="n">
        <v>1.931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36255</v>
      </c>
      <c r="C20" s="169" t="s">
        <v>207</v>
      </c>
      <c r="D20" s="25" t="n">
        <v>16.95</v>
      </c>
      <c r="E20" s="25" t="n">
        <v>16.89</v>
      </c>
      <c r="F20" s="169" t="s">
        <v>207</v>
      </c>
      <c r="G20" s="25" t="n">
        <v>2.03</v>
      </c>
      <c r="H20" s="25" t="n">
        <v>1.91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36256</v>
      </c>
      <c r="C21" s="169" t="s">
        <v>207</v>
      </c>
      <c r="D21" s="25" t="n">
        <v>16.81</v>
      </c>
      <c r="E21" s="25" t="n">
        <v>16.8</v>
      </c>
      <c r="F21" s="169" t="s">
        <v>207</v>
      </c>
      <c r="G21" s="25" t="n">
        <v>2.013</v>
      </c>
      <c r="H21" s="25" t="n">
        <v>1.9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36257</v>
      </c>
      <c r="C22" s="169" t="s">
        <v>207</v>
      </c>
      <c r="D22" s="25" t="n">
        <v>16.03</v>
      </c>
      <c r="E22" s="25" t="n">
        <v>16.04</v>
      </c>
      <c r="F22" s="169" t="s">
        <v>207</v>
      </c>
      <c r="G22" s="25" t="n">
        <v>2.024</v>
      </c>
      <c r="H22" s="25" t="n">
        <v>1.9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36258</v>
      </c>
      <c r="C23" s="169" t="s">
        <v>207</v>
      </c>
      <c r="D23" s="25" t="n">
        <v>15.83</v>
      </c>
      <c r="E23" s="25" t="n">
        <v>15.88</v>
      </c>
      <c r="F23" s="169" t="s">
        <v>207</v>
      </c>
      <c r="G23" s="25" t="n">
        <v>2.07</v>
      </c>
      <c r="H23" s="25" t="n">
        <v>1.97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36259</v>
      </c>
      <c r="C24" s="169" t="s">
        <v>207</v>
      </c>
      <c r="D24" s="25" t="n">
        <v>16.57</v>
      </c>
      <c r="E24" s="25" t="n">
        <v>16.56</v>
      </c>
      <c r="F24" s="169" t="s">
        <v>207</v>
      </c>
      <c r="G24" s="25" t="n">
        <v>2.096</v>
      </c>
      <c r="H24" s="25" t="n">
        <v>1.98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36262</v>
      </c>
      <c r="C25" s="169" t="s">
        <v>207</v>
      </c>
      <c r="D25" s="25" t="n">
        <v>16.4</v>
      </c>
      <c r="E25" s="25" t="n">
        <v>16.46</v>
      </c>
      <c r="F25" s="169" t="s">
        <v>207</v>
      </c>
      <c r="G25" s="25" t="n">
        <v>2.128</v>
      </c>
      <c r="H25" s="25" t="n">
        <v>2.01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36263</v>
      </c>
      <c r="C26" s="169" t="s">
        <v>207</v>
      </c>
      <c r="D26" s="25" t="n">
        <v>16.72</v>
      </c>
      <c r="E26" s="25" t="n">
        <v>16.78</v>
      </c>
      <c r="F26" s="169" t="s">
        <v>207</v>
      </c>
      <c r="G26" s="25" t="n">
        <v>2.136</v>
      </c>
      <c r="H26" s="25" t="n">
        <v>2.02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36264</v>
      </c>
      <c r="C27" s="169" t="s">
        <v>207</v>
      </c>
      <c r="D27" s="25" t="n">
        <v>16.47</v>
      </c>
      <c r="E27" s="25" t="n">
        <v>16.55</v>
      </c>
      <c r="F27" s="169" t="s">
        <v>207</v>
      </c>
      <c r="G27" s="25" t="n">
        <v>2.096</v>
      </c>
      <c r="H27" s="25" t="n">
        <v>1.985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36265</v>
      </c>
      <c r="C28" s="169" t="s">
        <v>207</v>
      </c>
      <c r="D28" s="25" t="n">
        <v>16.87</v>
      </c>
      <c r="E28" s="25" t="n">
        <v>16.89</v>
      </c>
      <c r="F28" s="169" t="s">
        <v>207</v>
      </c>
      <c r="G28" s="25" t="n">
        <v>2.137</v>
      </c>
      <c r="H28" s="25" t="n">
        <v>2.025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36266</v>
      </c>
      <c r="C29" s="169" t="s">
        <v>207</v>
      </c>
      <c r="D29" s="25" t="n">
        <v>17.33</v>
      </c>
      <c r="E29" s="25" t="n">
        <v>17.34</v>
      </c>
      <c r="F29" s="169" t="s">
        <v>207</v>
      </c>
      <c r="G29" s="25" t="n">
        <v>2.124</v>
      </c>
      <c r="H29" s="25" t="n">
        <v>2.015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36269</v>
      </c>
      <c r="C30" s="169" t="s">
        <v>207</v>
      </c>
      <c r="D30" s="25" t="n">
        <v>17.8</v>
      </c>
      <c r="E30" s="25" t="n">
        <v>17.63</v>
      </c>
      <c r="F30" s="169" t="s">
        <v>207</v>
      </c>
      <c r="G30" s="25" t="n">
        <v>2.169</v>
      </c>
      <c r="H30" s="25" t="n">
        <v>2.055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36270</v>
      </c>
      <c r="C31" s="169" t="s">
        <v>207</v>
      </c>
      <c r="D31" s="25" t="n">
        <v>17.78</v>
      </c>
      <c r="E31" s="25" t="n">
        <v>17.48</v>
      </c>
      <c r="F31" s="169" t="s">
        <v>207</v>
      </c>
      <c r="G31" s="25" t="n">
        <v>2.144</v>
      </c>
      <c r="H31" s="25" t="n">
        <v>2.055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36271</v>
      </c>
      <c r="C32" s="159" t="s">
        <v>204</v>
      </c>
      <c r="D32" s="25" t="n">
        <v>17.92</v>
      </c>
      <c r="E32" s="25" t="n">
        <v>17.67</v>
      </c>
      <c r="F32" s="169" t="s">
        <v>207</v>
      </c>
      <c r="G32" s="25" t="n">
        <v>2.174</v>
      </c>
      <c r="H32" s="25" t="n">
        <v>2.085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36272</v>
      </c>
      <c r="C33" s="159" t="s">
        <v>204</v>
      </c>
      <c r="D33" s="25" t="n">
        <v>18.18</v>
      </c>
      <c r="E33" s="25" t="n">
        <v>17.87</v>
      </c>
      <c r="F33" s="169" t="s">
        <v>207</v>
      </c>
      <c r="G33" s="25" t="n">
        <v>2.225</v>
      </c>
      <c r="H33" s="25" t="n">
        <v>2.14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36273</v>
      </c>
      <c r="C34" s="159" t="s">
        <v>204</v>
      </c>
      <c r="D34" s="25" t="n">
        <v>17.94</v>
      </c>
      <c r="E34" s="25" t="n">
        <v>17.66</v>
      </c>
      <c r="F34" s="169" t="s">
        <v>207</v>
      </c>
      <c r="G34" s="25" t="n">
        <v>2.226</v>
      </c>
      <c r="H34" s="25" t="n">
        <v>2.145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36276</v>
      </c>
      <c r="C35" s="159" t="s">
        <v>204</v>
      </c>
      <c r="D35" s="25" t="n">
        <v>17.66</v>
      </c>
      <c r="E35" s="25" t="n">
        <v>17.42</v>
      </c>
      <c r="F35" s="169" t="s">
        <v>207</v>
      </c>
      <c r="G35" s="25" t="n">
        <v>2.299</v>
      </c>
      <c r="H35" s="25" t="n">
        <v>2.225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36277</v>
      </c>
      <c r="C36" s="159" t="s">
        <v>204</v>
      </c>
      <c r="D36" s="25" t="n">
        <v>17.81</v>
      </c>
      <c r="E36" s="25" t="n">
        <v>17.55</v>
      </c>
      <c r="F36" s="169" t="s">
        <v>207</v>
      </c>
      <c r="G36" s="25" t="n">
        <v>2.331</v>
      </c>
      <c r="H36" s="25" t="n">
        <v>2.235</v>
      </c>
      <c r="I36" s="159"/>
    </row>
    <row r="37" customFormat="false" ht="12.75" hidden="false" customHeight="false" outlineLevel="0" collapsed="false">
      <c r="A37" s="20" t="n">
        <f aca="false">A36+1</f>
        <v>26</v>
      </c>
      <c r="B37" s="86" t="n">
        <v>36278</v>
      </c>
      <c r="C37" s="159" t="s">
        <v>204</v>
      </c>
      <c r="D37" s="25" t="n">
        <v>18.45</v>
      </c>
      <c r="E37" s="25" t="n">
        <v>18.09</v>
      </c>
      <c r="F37" s="169" t="s">
        <v>207</v>
      </c>
      <c r="G37" s="25" t="n">
        <v>2.348</v>
      </c>
      <c r="H37" s="25" t="n">
        <v>2.232</v>
      </c>
      <c r="I37" s="159"/>
    </row>
    <row r="38" customFormat="false" ht="12.75" hidden="false" customHeight="false" outlineLevel="0" collapsed="false">
      <c r="A38" s="20" t="n">
        <f aca="false">A37+1</f>
        <v>27</v>
      </c>
      <c r="B38" s="86" t="n">
        <v>36279</v>
      </c>
      <c r="C38" s="159" t="s">
        <v>204</v>
      </c>
      <c r="D38" s="25" t="n">
        <v>18.53</v>
      </c>
      <c r="E38" s="25" t="n">
        <v>18.13</v>
      </c>
      <c r="F38" s="159" t="s">
        <v>204</v>
      </c>
      <c r="G38" s="25" t="n">
        <v>2.339</v>
      </c>
      <c r="H38" s="25" t="n">
        <v>2.235</v>
      </c>
      <c r="I38" s="159" t="s">
        <v>204</v>
      </c>
    </row>
    <row r="39" customFormat="false" ht="12.75" hidden="false" customHeight="false" outlineLevel="0" collapsed="false">
      <c r="A39" s="20" t="n">
        <f aca="false">A38+1</f>
        <v>28</v>
      </c>
      <c r="B39" s="86" t="n">
        <v>36280</v>
      </c>
      <c r="C39" s="159" t="s">
        <v>204</v>
      </c>
      <c r="D39" s="25" t="n">
        <v>18.66</v>
      </c>
      <c r="E39" s="25" t="n">
        <v>18.34</v>
      </c>
      <c r="F39" s="159" t="s">
        <v>204</v>
      </c>
      <c r="G39" s="25" t="n">
        <v>2.253</v>
      </c>
      <c r="H39" s="25" t="n">
        <v>2.16</v>
      </c>
      <c r="I39" s="159" t="s">
        <v>204</v>
      </c>
    </row>
    <row r="40" customFormat="false" ht="12.75" hidden="false" customHeight="false" outlineLevel="0" collapsed="false">
      <c r="A40" s="28"/>
      <c r="B40" s="128"/>
      <c r="C40" s="15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36270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36278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36278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ROUND((AVERAGE(D11:D31)),3)</f>
        <v>16.545</v>
      </c>
      <c r="E48" s="39" t="n">
        <f aca="false">ROUND((AVERAGE(E11:E31)),3)</f>
        <v>16.526</v>
      </c>
      <c r="F48" s="40" t="s">
        <v>29</v>
      </c>
      <c r="G48" s="41" t="n">
        <f aca="false">ROUND((AVERAGE(G16:G37)),5)</f>
        <v>2.13329</v>
      </c>
      <c r="H48" s="41" t="n">
        <f aca="false">ROUND((AVERAGE(H16:H37)),5)</f>
        <v>2.02824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208</v>
      </c>
      <c r="D49" s="177" t="n">
        <f aca="false">ROUND((AVERAGE(D19:D39)),3)</f>
        <v>17.302</v>
      </c>
      <c r="E49" s="177" t="n">
        <f aca="false">ROUND((AVERAGE(E19:E39)),3)</f>
        <v>17.173</v>
      </c>
      <c r="F49" s="47" t="s">
        <v>33</v>
      </c>
      <c r="G49" s="48" t="n">
        <f aca="false">ROUND((AVERAGE(G19:G39)),5)</f>
        <v>2.1619</v>
      </c>
      <c r="H49" s="48" t="n">
        <f aca="false">ROUND((AVERAGE(H19:H39)),5)</f>
        <v>2.05776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ROUND((((SUM(D19:D39))-D31+E31)/21),3)</f>
        <v>17.288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D31</f>
        <v>17.78</v>
      </c>
      <c r="E51" s="46" t="s">
        <v>36</v>
      </c>
      <c r="F51" s="51" t="s">
        <v>49</v>
      </c>
      <c r="G51" s="48" t="n">
        <f aca="false">G37</f>
        <v>2.348</v>
      </c>
      <c r="H51" s="48" t="n">
        <f aca="false">H37</f>
        <v>2.232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ROUND((SUM(D30:D31)/2),3)</f>
        <v>17.79</v>
      </c>
      <c r="E52" s="52" t="s">
        <v>36</v>
      </c>
      <c r="F52" s="51" t="s">
        <v>43</v>
      </c>
      <c r="G52" s="48" t="n">
        <f aca="false">ROUND(SUM(G36:G37)/2,5)</f>
        <v>2.3395</v>
      </c>
      <c r="H52" s="48" t="n">
        <f aca="false">SUM(H36:H37)/2</f>
        <v>2.2335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ROUND((SUM(D29:D31)/3),3)</f>
        <v>17.637</v>
      </c>
      <c r="E53" s="46" t="s">
        <v>36</v>
      </c>
      <c r="F53" s="51" t="s">
        <v>40</v>
      </c>
      <c r="G53" s="48" t="n">
        <f aca="false">ROUND(AVERAGE(G35:G37),5)</f>
        <v>2.326</v>
      </c>
      <c r="H53" s="48" t="n">
        <f aca="false">ROUND(AVERAGE(H35:H37),5)</f>
        <v>2.23067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ROUND(AVERAGE(G34:G37),5)</f>
        <v>2.301</v>
      </c>
      <c r="H54" s="48" t="n">
        <f aca="false">ROUND(AVERAGE(H34:H37),5)</f>
        <v>2.20925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ROUND((SUM(D27:D31)/5),3)</f>
        <v>17.25</v>
      </c>
      <c r="E55" s="53" t="s">
        <v>36</v>
      </c>
      <c r="F55" s="51" t="s">
        <v>38</v>
      </c>
      <c r="G55" s="48" t="n">
        <f aca="false">ROUND(AVERAGE(G33:G37),5)</f>
        <v>2.2858</v>
      </c>
      <c r="H55" s="48" t="n">
        <f aca="false">ROUND(AVERAGE(H33:H37),5)</f>
        <v>2.1954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G36</f>
        <v>2.331</v>
      </c>
      <c r="H56" s="48" t="n">
        <f aca="false">H36</f>
        <v>2.235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G35</f>
        <v>2.299</v>
      </c>
      <c r="H57" s="41" t="n">
        <f aca="false">H35</f>
        <v>2.225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186" t="n">
        <f aca="false">SUM(G35:G36)/2</f>
        <v>2.315</v>
      </c>
      <c r="H58" s="48" t="n">
        <f aca="false">ROUND(AVERAGE(H35:H36),5)</f>
        <v>2.23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36273</v>
      </c>
      <c r="C62" s="60" t="n">
        <v>19.1</v>
      </c>
      <c r="E62" s="121" t="n">
        <v>36273</v>
      </c>
      <c r="F62" s="59"/>
      <c r="G62" s="122" t="n">
        <v>24.24</v>
      </c>
      <c r="H62" s="60"/>
      <c r="I62" s="26"/>
    </row>
    <row r="63" customFormat="false" ht="12.75" hidden="false" customHeight="false" outlineLevel="0" collapsed="false">
      <c r="A63" s="178" t="n">
        <v>36276</v>
      </c>
      <c r="B63" s="66" t="s">
        <v>59</v>
      </c>
      <c r="C63" s="60" t="n">
        <v>19.99</v>
      </c>
      <c r="E63" s="178" t="n">
        <v>36276</v>
      </c>
      <c r="F63" s="66" t="s">
        <v>60</v>
      </c>
      <c r="G63" s="123" t="n">
        <v>24.99</v>
      </c>
      <c r="H63" s="60"/>
      <c r="I63" s="26"/>
    </row>
    <row r="64" customFormat="false" ht="12.75" hidden="false" customHeight="false" outlineLevel="0" collapsed="false">
      <c r="A64" s="121" t="n">
        <v>36277</v>
      </c>
      <c r="C64" s="60" t="n">
        <v>20.01</v>
      </c>
      <c r="E64" s="121" t="n">
        <v>36277</v>
      </c>
      <c r="G64" s="123" t="n">
        <v>24.77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20.01</v>
      </c>
      <c r="E67" s="26" t="s">
        <v>62</v>
      </c>
      <c r="F67" s="66" t="s">
        <v>64</v>
      </c>
      <c r="G67" s="67" t="n">
        <f aca="false">G64</f>
        <v>24.77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20</v>
      </c>
      <c r="E68" s="26" t="s">
        <v>65</v>
      </c>
      <c r="F68" s="66" t="s">
        <v>67</v>
      </c>
      <c r="G68" s="67" t="n">
        <f aca="false">AVERAGE(G63:G64)</f>
        <v>24.88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19.7</v>
      </c>
      <c r="E69" s="26" t="s">
        <v>68</v>
      </c>
      <c r="F69" s="66" t="s">
        <v>70</v>
      </c>
      <c r="G69" s="67" t="n">
        <f aca="false">AVERAGE(G62:G64)</f>
        <v>24.6666666666667</v>
      </c>
      <c r="H69" s="60"/>
      <c r="I69" s="26"/>
    </row>
    <row r="72" customFormat="false" ht="15" hidden="false" customHeight="false" outlineLevel="0" collapsed="false">
      <c r="A72" s="124" t="s">
        <v>71</v>
      </c>
      <c r="C72" s="26"/>
    </row>
    <row r="73" customFormat="false" ht="12.75" hidden="false" customHeight="false" outlineLevel="0" collapsed="false">
      <c r="A73" s="121" t="n">
        <v>36276</v>
      </c>
      <c r="C73" s="63" t="n">
        <v>1.19</v>
      </c>
    </row>
    <row r="74" customFormat="false" ht="12.75" hidden="false" customHeight="false" outlineLevel="0" collapsed="false">
      <c r="A74" s="178" t="n">
        <v>36277</v>
      </c>
      <c r="C74" s="63" t="n">
        <v>1.19</v>
      </c>
    </row>
    <row r="75" customFormat="false" ht="12.75" hidden="false" customHeight="false" outlineLevel="0" collapsed="false">
      <c r="A75" s="121" t="n">
        <v>36278</v>
      </c>
      <c r="C75" s="63" t="n">
        <v>1.19</v>
      </c>
    </row>
    <row r="76" customFormat="false" ht="12.75" hidden="false" customHeight="false" outlineLevel="0" collapsed="false">
      <c r="A76" s="26"/>
      <c r="C76" s="63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5" activeCellId="0" sqref="G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3.85"/>
    <col collapsed="false" customWidth="true" hidden="false" outlineLevel="0" max="4" min="4" style="0" width="11.85"/>
    <col collapsed="false" customWidth="true" hidden="false" outlineLevel="0" max="5" min="5" style="0" width="12.42"/>
    <col collapsed="false" customWidth="true" hidden="false" outlineLevel="0" max="6" min="6" style="0" width="9.7"/>
    <col collapsed="false" customWidth="true" hidden="false" outlineLevel="0" max="7" min="7" style="0" width="12.28"/>
    <col collapsed="false" customWidth="true" hidden="false" outlineLevel="0" max="8" min="8" style="0" width="13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202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209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36214</v>
      </c>
      <c r="C11" s="159" t="s">
        <v>210</v>
      </c>
      <c r="D11" s="25" t="n">
        <v>12.48</v>
      </c>
      <c r="E11" s="25" t="n">
        <v>12.58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36215</v>
      </c>
      <c r="C12" s="159" t="s">
        <v>210</v>
      </c>
      <c r="D12" s="25" t="n">
        <v>12.61</v>
      </c>
      <c r="E12" s="25" t="n">
        <v>12.72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36216</v>
      </c>
      <c r="C13" s="159" t="s">
        <v>210</v>
      </c>
      <c r="D13" s="25" t="n">
        <v>12.68</v>
      </c>
      <c r="E13" s="25" t="n">
        <v>12.81</v>
      </c>
      <c r="F13" s="159" t="s">
        <v>210</v>
      </c>
      <c r="G13" s="25" t="n">
        <v>1.659</v>
      </c>
      <c r="H13" s="25" t="n">
        <v>1.57</v>
      </c>
      <c r="I13" s="159" t="s">
        <v>210</v>
      </c>
    </row>
    <row r="14" customFormat="false" ht="12.75" hidden="false" customHeight="false" outlineLevel="0" collapsed="false">
      <c r="A14" s="20" t="n">
        <f aca="false">A13+1</f>
        <v>4</v>
      </c>
      <c r="B14" s="86" t="n">
        <v>36217</v>
      </c>
      <c r="C14" s="159" t="s">
        <v>210</v>
      </c>
      <c r="D14" s="25" t="n">
        <v>12.27</v>
      </c>
      <c r="E14" s="25" t="n">
        <v>12.4</v>
      </c>
      <c r="F14" s="159" t="s">
        <v>210</v>
      </c>
      <c r="G14" s="25" t="n">
        <v>1.628</v>
      </c>
      <c r="H14" s="25" t="n">
        <v>1.535</v>
      </c>
      <c r="I14" s="159" t="s">
        <v>210</v>
      </c>
    </row>
    <row r="15" customFormat="false" ht="12.75" hidden="false" customHeight="false" outlineLevel="0" collapsed="false">
      <c r="A15" s="20"/>
      <c r="B15" s="179"/>
      <c r="E15" s="179"/>
    </row>
    <row r="16" customFormat="false" ht="12.75" hidden="false" customHeight="false" outlineLevel="0" collapsed="false">
      <c r="A16" s="20" t="n">
        <v>5</v>
      </c>
      <c r="B16" s="86" t="n">
        <v>36220</v>
      </c>
      <c r="C16" s="169" t="s">
        <v>210</v>
      </c>
      <c r="D16" s="149" t="n">
        <v>12.24</v>
      </c>
      <c r="E16" s="149" t="n">
        <v>12.4</v>
      </c>
      <c r="F16" s="169" t="s">
        <v>210</v>
      </c>
      <c r="G16" s="149" t="n">
        <v>1.701</v>
      </c>
      <c r="H16" s="149" t="n">
        <v>1.6</v>
      </c>
      <c r="I16" s="26"/>
    </row>
    <row r="17" customFormat="false" ht="12.75" hidden="false" customHeight="false" outlineLevel="0" collapsed="false">
      <c r="A17" s="20" t="n">
        <f aca="false">A16+1</f>
        <v>6</v>
      </c>
      <c r="B17" s="86" t="n">
        <v>36221</v>
      </c>
      <c r="C17" s="169" t="s">
        <v>210</v>
      </c>
      <c r="D17" s="25" t="n">
        <v>12.51</v>
      </c>
      <c r="E17" s="25" t="n">
        <v>12.64</v>
      </c>
      <c r="F17" s="169" t="s">
        <v>210</v>
      </c>
      <c r="G17" s="25" t="n">
        <v>1.696</v>
      </c>
      <c r="H17" s="25" t="n">
        <v>1.615</v>
      </c>
      <c r="I17" s="26"/>
    </row>
    <row r="18" customFormat="false" ht="12.75" hidden="false" customHeight="false" outlineLevel="0" collapsed="false">
      <c r="A18" s="20" t="n">
        <f aca="false">A17+1</f>
        <v>7</v>
      </c>
      <c r="B18" s="86" t="n">
        <v>36222</v>
      </c>
      <c r="C18" s="169" t="s">
        <v>210</v>
      </c>
      <c r="D18" s="25" t="n">
        <v>12.93</v>
      </c>
      <c r="E18" s="25" t="n">
        <v>13.04</v>
      </c>
      <c r="F18" s="169" t="s">
        <v>210</v>
      </c>
      <c r="G18" s="25" t="n">
        <v>1.723</v>
      </c>
      <c r="H18" s="25" t="n">
        <v>1.645</v>
      </c>
      <c r="I18" s="26"/>
    </row>
    <row r="19" customFormat="false" ht="12.75" hidden="false" customHeight="false" outlineLevel="0" collapsed="false">
      <c r="A19" s="20" t="n">
        <f aca="false">A18+1</f>
        <v>8</v>
      </c>
      <c r="B19" s="86" t="n">
        <v>36223</v>
      </c>
      <c r="C19" s="169" t="s">
        <v>210</v>
      </c>
      <c r="D19" s="25" t="n">
        <v>13.35</v>
      </c>
      <c r="E19" s="25" t="n">
        <v>13.44</v>
      </c>
      <c r="F19" s="169" t="s">
        <v>210</v>
      </c>
      <c r="G19" s="25" t="n">
        <v>1.762</v>
      </c>
      <c r="H19" s="25" t="n">
        <v>1.67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36224</v>
      </c>
      <c r="C20" s="169" t="s">
        <v>210</v>
      </c>
      <c r="D20" s="25" t="n">
        <v>13.3</v>
      </c>
      <c r="E20" s="25" t="n">
        <v>13.41</v>
      </c>
      <c r="F20" s="169" t="s">
        <v>210</v>
      </c>
      <c r="G20" s="25" t="n">
        <v>1.853</v>
      </c>
      <c r="H20" s="25" t="n">
        <v>1.755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36227</v>
      </c>
      <c r="C21" s="169" t="s">
        <v>210</v>
      </c>
      <c r="D21" s="25" t="n">
        <v>13.63</v>
      </c>
      <c r="E21" s="25" t="n">
        <v>13.73</v>
      </c>
      <c r="F21" s="169" t="s">
        <v>210</v>
      </c>
      <c r="G21" s="25" t="n">
        <v>1.859</v>
      </c>
      <c r="H21" s="25" t="n">
        <v>1.76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36228</v>
      </c>
      <c r="C22" s="169" t="s">
        <v>210</v>
      </c>
      <c r="D22" s="25" t="n">
        <v>13.85</v>
      </c>
      <c r="E22" s="25" t="n">
        <v>13.9</v>
      </c>
      <c r="F22" s="169" t="s">
        <v>210</v>
      </c>
      <c r="G22" s="25" t="n">
        <v>1.928</v>
      </c>
      <c r="H22" s="25" t="n">
        <v>1.83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36229</v>
      </c>
      <c r="C23" s="169" t="s">
        <v>210</v>
      </c>
      <c r="D23" s="25" t="n">
        <v>14.69</v>
      </c>
      <c r="E23" s="25" t="n">
        <v>14.67</v>
      </c>
      <c r="F23" s="169" t="s">
        <v>210</v>
      </c>
      <c r="G23" s="25" t="n">
        <v>1.941</v>
      </c>
      <c r="H23" s="25" t="n">
        <v>1.835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36230</v>
      </c>
      <c r="C24" s="169" t="s">
        <v>210</v>
      </c>
      <c r="D24" s="25" t="n">
        <v>14.31</v>
      </c>
      <c r="E24" s="25" t="n">
        <v>14.28</v>
      </c>
      <c r="F24" s="169" t="s">
        <v>210</v>
      </c>
      <c r="G24" s="25" t="n">
        <v>1.82</v>
      </c>
      <c r="H24" s="25" t="n">
        <v>1.715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36231</v>
      </c>
      <c r="C25" s="169" t="s">
        <v>210</v>
      </c>
      <c r="D25" s="25" t="n">
        <v>14.49</v>
      </c>
      <c r="E25" s="25" t="n">
        <v>14.49</v>
      </c>
      <c r="F25" s="169" t="s">
        <v>210</v>
      </c>
      <c r="G25" s="25" t="n">
        <v>1.759</v>
      </c>
      <c r="H25" s="25" t="n">
        <v>1.68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36234</v>
      </c>
      <c r="C26" s="169" t="s">
        <v>210</v>
      </c>
      <c r="D26" s="25" t="n">
        <v>14.45</v>
      </c>
      <c r="E26" s="25" t="n">
        <v>14.5</v>
      </c>
      <c r="F26" s="169" t="s">
        <v>210</v>
      </c>
      <c r="G26" s="25" t="n">
        <v>1.717</v>
      </c>
      <c r="H26" s="25" t="n">
        <v>1.625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36235</v>
      </c>
      <c r="C27" s="169" t="s">
        <v>210</v>
      </c>
      <c r="D27" s="25" t="n">
        <v>14.46</v>
      </c>
      <c r="E27" s="25" t="n">
        <v>14.54</v>
      </c>
      <c r="F27" s="169" t="s">
        <v>210</v>
      </c>
      <c r="G27" s="25" t="n">
        <v>1.717</v>
      </c>
      <c r="H27" s="25" t="n">
        <v>1.63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36236</v>
      </c>
      <c r="C28" s="169" t="s">
        <v>210</v>
      </c>
      <c r="D28" s="25" t="n">
        <v>15.05</v>
      </c>
      <c r="E28" s="25" t="n">
        <v>15.15</v>
      </c>
      <c r="F28" s="169" t="s">
        <v>210</v>
      </c>
      <c r="G28" s="25" t="n">
        <v>1.748</v>
      </c>
      <c r="H28" s="25" t="n">
        <v>1.655</v>
      </c>
      <c r="I28" s="27"/>
    </row>
    <row r="29" customFormat="false" ht="12.75" hidden="false" customHeight="false" outlineLevel="0" collapsed="false">
      <c r="A29" s="20" t="n">
        <f aca="false">A28+1</f>
        <v>18</v>
      </c>
      <c r="B29" s="86" t="n">
        <v>36237</v>
      </c>
      <c r="C29" s="169" t="s">
        <v>210</v>
      </c>
      <c r="D29" s="25" t="n">
        <v>15</v>
      </c>
      <c r="E29" s="25" t="n">
        <v>15.1</v>
      </c>
      <c r="F29" s="169" t="s">
        <v>210</v>
      </c>
      <c r="G29" s="25" t="n">
        <v>1.687</v>
      </c>
      <c r="H29" s="25" t="n">
        <v>1.61</v>
      </c>
      <c r="I29" s="22"/>
    </row>
    <row r="30" customFormat="false" ht="12.75" hidden="false" customHeight="false" outlineLevel="0" collapsed="false">
      <c r="A30" s="20" t="n">
        <f aca="false">A29+1</f>
        <v>19</v>
      </c>
      <c r="B30" s="86" t="n">
        <v>36238</v>
      </c>
      <c r="C30" s="169" t="s">
        <v>210</v>
      </c>
      <c r="D30" s="25" t="n">
        <v>15.24</v>
      </c>
      <c r="E30" s="25" t="n">
        <v>15.36</v>
      </c>
      <c r="F30" s="169" t="s">
        <v>210</v>
      </c>
      <c r="G30" s="25" t="n">
        <v>1.699</v>
      </c>
      <c r="H30" s="25" t="n">
        <v>1.61</v>
      </c>
      <c r="I30" s="22"/>
    </row>
    <row r="31" customFormat="false" ht="12.75" hidden="false" customHeight="false" outlineLevel="0" collapsed="false">
      <c r="A31" s="20" t="n">
        <f aca="false">A30+1</f>
        <v>20</v>
      </c>
      <c r="B31" s="86" t="n">
        <v>36241</v>
      </c>
      <c r="C31" s="160" t="s">
        <v>210</v>
      </c>
      <c r="D31" s="25" t="n">
        <v>15.5</v>
      </c>
      <c r="E31" s="25" t="n">
        <v>15.74</v>
      </c>
      <c r="F31" s="169" t="s">
        <v>210</v>
      </c>
      <c r="G31" s="25" t="n">
        <v>1.769</v>
      </c>
      <c r="H31" s="25" t="n">
        <v>1.68</v>
      </c>
      <c r="I31" s="22"/>
    </row>
    <row r="32" customFormat="false" ht="12.75" hidden="false" customHeight="false" outlineLevel="0" collapsed="false">
      <c r="A32" s="20" t="n">
        <f aca="false">A31+1</f>
        <v>21</v>
      </c>
      <c r="B32" s="86" t="n">
        <v>36242</v>
      </c>
      <c r="C32" s="159" t="s">
        <v>207</v>
      </c>
      <c r="D32" s="25" t="n">
        <v>15.51</v>
      </c>
      <c r="E32" s="25" t="n">
        <v>15.5</v>
      </c>
      <c r="F32" s="169" t="s">
        <v>210</v>
      </c>
      <c r="G32" s="25" t="n">
        <v>1.754</v>
      </c>
      <c r="H32" s="25" t="n">
        <v>1.67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36243</v>
      </c>
      <c r="C33" s="159" t="s">
        <v>207</v>
      </c>
      <c r="D33" s="25" t="n">
        <v>15.34</v>
      </c>
      <c r="E33" s="25" t="n">
        <v>15.38</v>
      </c>
      <c r="F33" s="169" t="s">
        <v>210</v>
      </c>
      <c r="G33" s="25" t="n">
        <v>1.759</v>
      </c>
      <c r="H33" s="25" t="n">
        <v>1.675</v>
      </c>
      <c r="I33" s="159"/>
    </row>
    <row r="34" customFormat="false" ht="12.75" hidden="false" customHeight="false" outlineLevel="0" collapsed="false">
      <c r="A34" s="20" t="n">
        <f aca="false">A33+1</f>
        <v>23</v>
      </c>
      <c r="B34" s="86" t="n">
        <v>36244</v>
      </c>
      <c r="C34" s="159" t="s">
        <v>207</v>
      </c>
      <c r="D34" s="25" t="n">
        <v>15.67</v>
      </c>
      <c r="E34" s="25" t="n">
        <v>15.68</v>
      </c>
      <c r="F34" s="169" t="s">
        <v>210</v>
      </c>
      <c r="G34" s="25" t="n">
        <v>1.835</v>
      </c>
      <c r="H34" s="25" t="n">
        <v>1.745</v>
      </c>
      <c r="I34" s="159"/>
    </row>
    <row r="35" customFormat="false" ht="12.75" hidden="false" customHeight="false" outlineLevel="0" collapsed="false">
      <c r="A35" s="20" t="n">
        <f aca="false">A34+1</f>
        <v>24</v>
      </c>
      <c r="B35" s="86" t="n">
        <v>36245</v>
      </c>
      <c r="C35" s="159" t="s">
        <v>207</v>
      </c>
      <c r="D35" s="25" t="n">
        <v>16.17</v>
      </c>
      <c r="E35" s="25" t="n">
        <v>16.16</v>
      </c>
      <c r="F35" s="169" t="s">
        <v>210</v>
      </c>
      <c r="G35" s="25" t="n">
        <v>1.854</v>
      </c>
      <c r="H35" s="25" t="n">
        <v>1.75</v>
      </c>
      <c r="I35" s="179"/>
    </row>
    <row r="36" customFormat="false" ht="12.75" hidden="false" customHeight="false" outlineLevel="0" collapsed="false">
      <c r="A36" s="20" t="n">
        <f aca="false">A35+1</f>
        <v>25</v>
      </c>
      <c r="B36" s="86" t="n">
        <v>36248</v>
      </c>
      <c r="C36" s="159" t="s">
        <v>207</v>
      </c>
      <c r="D36" s="25" t="n">
        <v>16.44</v>
      </c>
      <c r="E36" s="25" t="n">
        <v>16.41</v>
      </c>
      <c r="F36" s="169" t="s">
        <v>210</v>
      </c>
      <c r="G36" s="25" t="n">
        <v>1.852</v>
      </c>
      <c r="H36" s="25" t="n">
        <v>1.72</v>
      </c>
      <c r="I36" s="179"/>
    </row>
    <row r="37" customFormat="false" ht="12.75" hidden="false" customHeight="false" outlineLevel="0" collapsed="false">
      <c r="A37" s="20" t="n">
        <f aca="false">A36+1</f>
        <v>26</v>
      </c>
      <c r="B37" s="86" t="n">
        <v>36249</v>
      </c>
      <c r="C37" s="159" t="s">
        <v>207</v>
      </c>
      <c r="D37" s="25" t="n">
        <v>16.8</v>
      </c>
      <c r="E37" s="25" t="n">
        <v>16.74</v>
      </c>
      <c r="F37" s="159" t="s">
        <v>207</v>
      </c>
      <c r="G37" s="25" t="n">
        <v>1.978</v>
      </c>
      <c r="H37" s="25" t="n">
        <v>1.875</v>
      </c>
      <c r="I37" s="159" t="s">
        <v>207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36250</v>
      </c>
      <c r="C38" s="159" t="s">
        <v>207</v>
      </c>
      <c r="D38" s="25" t="n">
        <v>16.76</v>
      </c>
      <c r="E38" s="25" t="n">
        <v>16.73</v>
      </c>
      <c r="F38" s="159" t="s">
        <v>207</v>
      </c>
      <c r="G38" s="25" t="n">
        <v>2.013</v>
      </c>
      <c r="H38" s="25" t="n">
        <v>1.9</v>
      </c>
      <c r="I38" s="159" t="s">
        <v>207</v>
      </c>
    </row>
    <row r="39" customFormat="false" ht="12.75" hidden="false" customHeight="false" outlineLevel="0" collapsed="false">
      <c r="A39" s="2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36241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36248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36248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ROUND((AVERAGE(D11:D31)),3)</f>
        <v>13.752</v>
      </c>
      <c r="E46" s="39" t="n">
        <f aca="false">ROUND((AVERAGE(E11:E31)),3)</f>
        <v>13.845</v>
      </c>
      <c r="F46" s="40" t="s">
        <v>29</v>
      </c>
      <c r="G46" s="41" t="n">
        <f aca="false">ROUND((AVERAGE(G13:G36)),5)</f>
        <v>1.77043</v>
      </c>
      <c r="H46" s="41" t="n">
        <f aca="false">ROUND((AVERAGE(H13:H36)),5)</f>
        <v>1.67739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211</v>
      </c>
      <c r="D47" s="177" t="n">
        <f aca="false">ROUND((AVERAGE(D16:D38)),3)</f>
        <v>14.682</v>
      </c>
      <c r="E47" s="177" t="n">
        <f aca="false">ROUND((AVERAGE(E16:E38)),3)</f>
        <v>14.739</v>
      </c>
      <c r="F47" s="47" t="s">
        <v>33</v>
      </c>
      <c r="G47" s="48" t="n">
        <f aca="false">ROUND((AVERAGE(G16:G38)),5)</f>
        <v>1.80104</v>
      </c>
      <c r="H47" s="48" t="n">
        <f aca="false">ROUND((AVERAGE(H16:H38)),5)</f>
        <v>1.70652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ROUND((((SUM(D16:D38))-D31+E31)/23),3)</f>
        <v>14.693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D31</f>
        <v>15.5</v>
      </c>
      <c r="E49" s="46" t="s">
        <v>36</v>
      </c>
      <c r="F49" s="51" t="s">
        <v>49</v>
      </c>
      <c r="G49" s="48" t="n">
        <f aca="false">G36</f>
        <v>1.852</v>
      </c>
      <c r="H49" s="48" t="n">
        <f aca="false">H36</f>
        <v>1.72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ROUND((SUM(D30:D31)/2),3)</f>
        <v>15.37</v>
      </c>
      <c r="E50" s="52" t="s">
        <v>36</v>
      </c>
      <c r="F50" s="51" t="s">
        <v>43</v>
      </c>
      <c r="G50" s="48" t="n">
        <f aca="false">ROUND(SUM(G35:G36)/2,5)</f>
        <v>1.853</v>
      </c>
      <c r="H50" s="48" t="n">
        <f aca="false">SUM(H35:H36)/2</f>
        <v>1.735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ROUND((SUM(D29:D31)/3),3)</f>
        <v>15.247</v>
      </c>
      <c r="E51" s="46" t="s">
        <v>36</v>
      </c>
      <c r="F51" s="51" t="s">
        <v>40</v>
      </c>
      <c r="G51" s="48" t="n">
        <f aca="false">ROUND(AVERAGE(G34:G36),5)</f>
        <v>1.847</v>
      </c>
      <c r="H51" s="48" t="n">
        <f aca="false">ROUND(AVERAGE(H34:H36),5)</f>
        <v>1.73833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1.825</v>
      </c>
      <c r="H52" s="48" t="n">
        <f aca="false">ROUND(AVERAGE(H33:H36),5)</f>
        <v>1.7225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ROUND((SUM(D27:D31)/5),3)</f>
        <v>15.05</v>
      </c>
      <c r="E53" s="53" t="s">
        <v>36</v>
      </c>
      <c r="F53" s="51" t="s">
        <v>38</v>
      </c>
      <c r="G53" s="48" t="n">
        <f aca="false">ROUND(AVERAGE(G32:G36),5)</f>
        <v>1.8108</v>
      </c>
      <c r="H53" s="48" t="n">
        <f aca="false">ROUND(AVERAGE(H32:H36),5)</f>
        <v>1.712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1.854</v>
      </c>
      <c r="H54" s="48" t="n">
        <f aca="false">H35</f>
        <v>1.75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1.835</v>
      </c>
      <c r="H55" s="41" t="n">
        <f aca="false">H34</f>
        <v>1.745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186" t="n">
        <f aca="false">SUM(G34:G35)/2</f>
        <v>1.8445</v>
      </c>
      <c r="H56" s="48" t="n">
        <f aca="false">ROUND(AVERAGE(H34:H35),5)</f>
        <v>1.7475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36243</v>
      </c>
      <c r="C60" s="60" t="n">
        <v>19.3</v>
      </c>
      <c r="E60" s="121" t="n">
        <v>36243</v>
      </c>
      <c r="F60" s="59"/>
      <c r="G60" s="122" t="n">
        <v>22.15</v>
      </c>
      <c r="H60" s="60"/>
      <c r="I60" s="26"/>
    </row>
    <row r="61" customFormat="false" ht="12.75" hidden="false" customHeight="false" outlineLevel="0" collapsed="false">
      <c r="A61" s="178" t="n">
        <v>36244</v>
      </c>
      <c r="B61" s="66" t="s">
        <v>59</v>
      </c>
      <c r="C61" s="60" t="n">
        <v>19.3</v>
      </c>
      <c r="E61" s="178" t="n">
        <v>36244</v>
      </c>
      <c r="F61" s="66" t="s">
        <v>60</v>
      </c>
      <c r="G61" s="123" t="n">
        <v>22.15</v>
      </c>
      <c r="H61" s="60"/>
      <c r="I61" s="26"/>
    </row>
    <row r="62" customFormat="false" ht="12.75" hidden="false" customHeight="false" outlineLevel="0" collapsed="false">
      <c r="A62" s="121" t="n">
        <v>36245</v>
      </c>
      <c r="C62" s="60" t="n">
        <v>19.02</v>
      </c>
      <c r="E62" s="121" t="n">
        <v>36245</v>
      </c>
      <c r="G62" s="123" t="n">
        <v>23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19.02</v>
      </c>
      <c r="E65" s="26" t="s">
        <v>62</v>
      </c>
      <c r="F65" s="66" t="s">
        <v>64</v>
      </c>
      <c r="G65" s="67" t="n">
        <f aca="false">G62</f>
        <v>23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19.16</v>
      </c>
      <c r="E66" s="26" t="s">
        <v>65</v>
      </c>
      <c r="F66" s="66" t="s">
        <v>67</v>
      </c>
      <c r="G66" s="67" t="n">
        <f aca="false">AVERAGE(G61:G62)</f>
        <v>22.575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19.2066666666667</v>
      </c>
      <c r="E67" s="26" t="s">
        <v>68</v>
      </c>
      <c r="F67" s="66" t="s">
        <v>70</v>
      </c>
      <c r="G67" s="67" t="n">
        <f aca="false">AVERAGE(G60:G62)</f>
        <v>22.4333333333333</v>
      </c>
      <c r="H67" s="60"/>
      <c r="I67" s="26"/>
    </row>
    <row r="70" customFormat="false" ht="15" hidden="false" customHeight="false" outlineLevel="0" collapsed="false">
      <c r="A70" s="124" t="s">
        <v>71</v>
      </c>
      <c r="C70" s="26"/>
    </row>
    <row r="71" customFormat="false" ht="12.75" hidden="false" customHeight="false" outlineLevel="0" collapsed="false">
      <c r="A71" s="121" t="n">
        <v>36244</v>
      </c>
      <c r="C71" s="63" t="n">
        <v>1.19</v>
      </c>
    </row>
    <row r="72" customFormat="false" ht="12.75" hidden="false" customHeight="false" outlineLevel="0" collapsed="false">
      <c r="A72" s="178" t="n">
        <v>36245</v>
      </c>
      <c r="C72" s="63" t="n">
        <v>1.19</v>
      </c>
    </row>
    <row r="73" customFormat="false" ht="12.75" hidden="false" customHeight="false" outlineLevel="0" collapsed="false">
      <c r="A73" s="121" t="n">
        <v>36248</v>
      </c>
      <c r="C73" s="63" t="n">
        <v>1.19</v>
      </c>
    </row>
    <row r="74" customFormat="false" ht="12.75" hidden="false" customHeight="false" outlineLevel="0" collapsed="false">
      <c r="A74" s="26"/>
      <c r="C74" s="63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5" activeCellId="0" sqref="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3.99"/>
    <col collapsed="false" customWidth="true" hidden="false" outlineLevel="0" max="4" min="4" style="0" width="12.56"/>
    <col collapsed="false" customWidth="true" hidden="false" outlineLevel="0" max="5" min="5" style="0" width="11.99"/>
    <col collapsed="false" customWidth="true" hidden="false" outlineLevel="0" max="6" min="6" style="0" width="10.13"/>
    <col collapsed="false" customWidth="true" hidden="false" outlineLevel="0" max="7" min="7" style="0" width="12.14"/>
    <col collapsed="false" customWidth="true" hidden="false" outlineLevel="0" max="8" min="8" style="0" width="12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212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213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36181</v>
      </c>
      <c r="C11" s="159" t="s">
        <v>214</v>
      </c>
      <c r="D11" s="25" t="n">
        <v>12.46</v>
      </c>
      <c r="E11" s="25" t="n">
        <v>12.47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36182</v>
      </c>
      <c r="C12" s="159" t="s">
        <v>214</v>
      </c>
      <c r="D12" s="25" t="n">
        <v>12.69</v>
      </c>
      <c r="E12" s="25" t="n">
        <v>12.67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36185</v>
      </c>
      <c r="C13" s="159" t="s">
        <v>214</v>
      </c>
      <c r="D13" s="25" t="n">
        <v>12.44</v>
      </c>
      <c r="E13" s="25" t="n">
        <v>12.45</v>
      </c>
      <c r="F13" s="159"/>
      <c r="G13" s="25"/>
      <c r="H13" s="25"/>
      <c r="I13" s="187"/>
    </row>
    <row r="14" customFormat="false" ht="12.75" hidden="false" customHeight="false" outlineLevel="0" collapsed="false">
      <c r="A14" s="20" t="n">
        <f aca="false">A13+1</f>
        <v>4</v>
      </c>
      <c r="B14" s="86" t="n">
        <v>36186</v>
      </c>
      <c r="C14" s="159" t="s">
        <v>214</v>
      </c>
      <c r="D14" s="25" t="n">
        <v>12.06</v>
      </c>
      <c r="E14" s="25" t="n">
        <v>12.1</v>
      </c>
      <c r="F14" s="159"/>
      <c r="G14" s="25"/>
      <c r="H14" s="25"/>
      <c r="I14" s="187"/>
    </row>
    <row r="15" customFormat="false" ht="12.75" hidden="false" customHeight="false" outlineLevel="0" collapsed="false">
      <c r="A15" s="20" t="n">
        <f aca="false">A14+1</f>
        <v>5</v>
      </c>
      <c r="B15" s="86" t="n">
        <v>36187</v>
      </c>
      <c r="C15" s="159" t="s">
        <v>214</v>
      </c>
      <c r="D15" s="25" t="n">
        <v>12.32</v>
      </c>
      <c r="E15" s="25" t="n">
        <v>12.37</v>
      </c>
      <c r="F15" s="159"/>
      <c r="G15" s="25"/>
      <c r="H15" s="25"/>
      <c r="I15" s="187"/>
    </row>
    <row r="16" customFormat="false" ht="12.75" hidden="false" customHeight="false" outlineLevel="0" collapsed="false">
      <c r="A16" s="20" t="n">
        <f aca="false">A15+1</f>
        <v>6</v>
      </c>
      <c r="B16" s="86" t="n">
        <v>36188</v>
      </c>
      <c r="C16" s="159" t="s">
        <v>214</v>
      </c>
      <c r="D16" s="25" t="n">
        <v>12.45</v>
      </c>
      <c r="E16" s="25" t="n">
        <v>12.49</v>
      </c>
      <c r="F16" s="159" t="s">
        <v>214</v>
      </c>
      <c r="G16" s="25" t="n">
        <v>1.86</v>
      </c>
      <c r="H16" s="25" t="n">
        <v>1.805</v>
      </c>
      <c r="I16" s="187" t="s">
        <v>214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36189</v>
      </c>
      <c r="C17" s="159" t="s">
        <v>214</v>
      </c>
      <c r="D17" s="25" t="n">
        <v>12.75</v>
      </c>
      <c r="E17" s="25" t="n">
        <v>12.79</v>
      </c>
      <c r="F17" s="159" t="s">
        <v>214</v>
      </c>
      <c r="G17" s="25" t="n">
        <v>1.777</v>
      </c>
      <c r="H17" s="25" t="n">
        <v>1.73</v>
      </c>
      <c r="I17" s="187" t="s">
        <v>214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36192</v>
      </c>
      <c r="C19" s="169" t="s">
        <v>214</v>
      </c>
      <c r="D19" s="149" t="n">
        <v>12.37</v>
      </c>
      <c r="E19" s="149" t="n">
        <v>12.46</v>
      </c>
      <c r="F19" s="169" t="s">
        <v>214</v>
      </c>
      <c r="G19" s="149" t="n">
        <v>1.744</v>
      </c>
      <c r="H19" s="149" t="n">
        <v>1.7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36193</v>
      </c>
      <c r="C20" s="169" t="s">
        <v>214</v>
      </c>
      <c r="D20" s="25" t="n">
        <v>12.3</v>
      </c>
      <c r="E20" s="25" t="n">
        <v>12.41</v>
      </c>
      <c r="F20" s="169" t="s">
        <v>214</v>
      </c>
      <c r="G20" s="25" t="n">
        <v>1.818</v>
      </c>
      <c r="H20" s="25" t="n">
        <v>1.76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36194</v>
      </c>
      <c r="C21" s="169" t="s">
        <v>214</v>
      </c>
      <c r="D21" s="25" t="n">
        <v>12.38</v>
      </c>
      <c r="E21" s="25" t="n">
        <v>12.49</v>
      </c>
      <c r="F21" s="169" t="s">
        <v>214</v>
      </c>
      <c r="G21" s="25" t="n">
        <v>1.765</v>
      </c>
      <c r="H21" s="25" t="n">
        <v>1.71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36195</v>
      </c>
      <c r="C22" s="169" t="s">
        <v>214</v>
      </c>
      <c r="D22" s="25" t="n">
        <v>12.02</v>
      </c>
      <c r="E22" s="25" t="n">
        <v>12.18</v>
      </c>
      <c r="F22" s="169" t="s">
        <v>214</v>
      </c>
      <c r="G22" s="25" t="n">
        <v>1.829</v>
      </c>
      <c r="H22" s="25" t="n">
        <v>1.77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36196</v>
      </c>
      <c r="C23" s="169" t="s">
        <v>214</v>
      </c>
      <c r="D23" s="25" t="n">
        <v>11.8</v>
      </c>
      <c r="E23" s="25" t="n">
        <v>11.95</v>
      </c>
      <c r="F23" s="169" t="s">
        <v>214</v>
      </c>
      <c r="G23" s="25" t="n">
        <v>1.8</v>
      </c>
      <c r="H23" s="25" t="n">
        <v>1.755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36199</v>
      </c>
      <c r="C24" s="169" t="s">
        <v>214</v>
      </c>
      <c r="D24" s="25" t="n">
        <v>11.67</v>
      </c>
      <c r="E24" s="25" t="n">
        <v>11.82</v>
      </c>
      <c r="F24" s="169" t="s">
        <v>214</v>
      </c>
      <c r="G24" s="25" t="n">
        <v>1.818</v>
      </c>
      <c r="H24" s="25" t="n">
        <v>1.749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36200</v>
      </c>
      <c r="C25" s="169" t="s">
        <v>214</v>
      </c>
      <c r="D25" s="25" t="n">
        <v>11.68</v>
      </c>
      <c r="E25" s="25" t="n">
        <v>11.82</v>
      </c>
      <c r="F25" s="169" t="s">
        <v>214</v>
      </c>
      <c r="G25" s="25" t="n">
        <v>1.838</v>
      </c>
      <c r="H25" s="25" t="n">
        <v>1.765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36201</v>
      </c>
      <c r="C26" s="169" t="s">
        <v>214</v>
      </c>
      <c r="D26" s="25" t="n">
        <v>11.75</v>
      </c>
      <c r="E26" s="25" t="n">
        <v>11.87</v>
      </c>
      <c r="F26" s="169" t="s">
        <v>214</v>
      </c>
      <c r="G26" s="25" t="n">
        <v>1.775</v>
      </c>
      <c r="H26" s="25" t="n">
        <v>1.7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36202</v>
      </c>
      <c r="C27" s="169" t="s">
        <v>214</v>
      </c>
      <c r="D27" s="25" t="n">
        <v>11.85</v>
      </c>
      <c r="E27" s="25" t="n">
        <v>11.93</v>
      </c>
      <c r="F27" s="169" t="s">
        <v>214</v>
      </c>
      <c r="G27" s="25" t="n">
        <v>1.837</v>
      </c>
      <c r="H27" s="25" t="n">
        <v>1.765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36203</v>
      </c>
      <c r="C28" s="169" t="s">
        <v>214</v>
      </c>
      <c r="D28" s="25" t="n">
        <v>11.88</v>
      </c>
      <c r="E28" s="25" t="n">
        <v>11.96</v>
      </c>
      <c r="F28" s="169" t="s">
        <v>214</v>
      </c>
      <c r="G28" s="25" t="n">
        <v>1.807</v>
      </c>
      <c r="H28" s="25" t="n">
        <v>1.735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36207</v>
      </c>
      <c r="C29" s="169" t="s">
        <v>214</v>
      </c>
      <c r="D29" s="25" t="n">
        <v>11.37</v>
      </c>
      <c r="E29" s="25" t="n">
        <v>11.48</v>
      </c>
      <c r="F29" s="169" t="s">
        <v>214</v>
      </c>
      <c r="G29" s="25" t="n">
        <v>1.795</v>
      </c>
      <c r="H29" s="25" t="n">
        <v>1.725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36208</v>
      </c>
      <c r="C30" s="169" t="s">
        <v>214</v>
      </c>
      <c r="D30" s="25" t="n">
        <v>11.53</v>
      </c>
      <c r="E30" s="25" t="n">
        <v>11.63</v>
      </c>
      <c r="F30" s="169" t="s">
        <v>214</v>
      </c>
      <c r="G30" s="25" t="n">
        <v>1.776</v>
      </c>
      <c r="H30" s="25" t="n">
        <v>1.705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36209</v>
      </c>
      <c r="C31" s="169" t="s">
        <v>214</v>
      </c>
      <c r="D31" s="25" t="n">
        <v>12.04</v>
      </c>
      <c r="E31" s="25" t="n">
        <v>12.17</v>
      </c>
      <c r="F31" s="169" t="s">
        <v>214</v>
      </c>
      <c r="G31" s="25" t="n">
        <v>1.746</v>
      </c>
      <c r="H31" s="25" t="n">
        <v>1.675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36210</v>
      </c>
      <c r="C32" s="169" t="s">
        <v>214</v>
      </c>
      <c r="D32" s="25" t="n">
        <v>11.76</v>
      </c>
      <c r="E32" s="25" t="n">
        <v>11.9</v>
      </c>
      <c r="F32" s="169" t="s">
        <v>214</v>
      </c>
      <c r="G32" s="25" t="n">
        <v>1.745</v>
      </c>
      <c r="H32" s="25" t="n">
        <v>1.673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36213</v>
      </c>
      <c r="C33" s="169" t="s">
        <v>214</v>
      </c>
      <c r="D33" s="25" t="n">
        <v>11.96</v>
      </c>
      <c r="E33" s="25" t="n">
        <v>12.07</v>
      </c>
      <c r="F33" s="169" t="s">
        <v>214</v>
      </c>
      <c r="G33" s="25" t="n">
        <v>1.704</v>
      </c>
      <c r="H33" s="25" t="n">
        <v>1.625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36214</v>
      </c>
      <c r="C34" s="159" t="s">
        <v>210</v>
      </c>
      <c r="D34" s="25" t="n">
        <v>12.48</v>
      </c>
      <c r="E34" s="25" t="n">
        <v>12.58</v>
      </c>
      <c r="F34" s="169" t="s">
        <v>214</v>
      </c>
      <c r="G34" s="25" t="n">
        <v>1.71</v>
      </c>
      <c r="H34" s="25" t="n">
        <v>1.64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36215</v>
      </c>
      <c r="C35" s="159" t="s">
        <v>210</v>
      </c>
      <c r="D35" s="25" t="n">
        <v>12.61</v>
      </c>
      <c r="E35" s="25" t="n">
        <v>12.72</v>
      </c>
      <c r="F35" s="169" t="s">
        <v>214</v>
      </c>
      <c r="G35" s="25" t="n">
        <v>1.666</v>
      </c>
      <c r="H35" s="25" t="n">
        <v>1.585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36216</v>
      </c>
      <c r="C36" s="159" t="s">
        <v>210</v>
      </c>
      <c r="D36" s="25" t="n">
        <v>12.68</v>
      </c>
      <c r="E36" s="25" t="n">
        <v>12.81</v>
      </c>
      <c r="F36" s="159" t="s">
        <v>210</v>
      </c>
      <c r="G36" s="25" t="n">
        <v>1.659</v>
      </c>
      <c r="H36" s="25" t="n">
        <v>1.57</v>
      </c>
      <c r="I36" s="159" t="s">
        <v>210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36217</v>
      </c>
      <c r="C37" s="159" t="s">
        <v>210</v>
      </c>
      <c r="D37" s="25" t="n">
        <v>12.27</v>
      </c>
      <c r="E37" s="25" t="n">
        <v>12.4</v>
      </c>
      <c r="F37" s="159" t="s">
        <v>210</v>
      </c>
      <c r="G37" s="25" t="n">
        <v>1.628</v>
      </c>
      <c r="H37" s="25" t="n">
        <v>1.535</v>
      </c>
      <c r="I37" s="159" t="s">
        <v>210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36213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36215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36215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ROUND((AVERAGE(D11:D33)),3)</f>
        <v>12.07</v>
      </c>
      <c r="E45" s="39" t="n">
        <f aca="false">ROUND((AVERAGE(E11:E33)),3)</f>
        <v>12.158</v>
      </c>
      <c r="F45" s="40" t="s">
        <v>29</v>
      </c>
      <c r="G45" s="41" t="n">
        <f aca="false">ROUND((AVERAGE(G16:G35)),5)</f>
        <v>1.77947</v>
      </c>
      <c r="H45" s="41" t="n">
        <f aca="false">ROUND((AVERAGE(H16:H35)),5)</f>
        <v>1.71432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215</v>
      </c>
      <c r="D46" s="177" t="n">
        <f aca="false">ROUND((AVERAGE(D19:D37)),3)</f>
        <v>12.021</v>
      </c>
      <c r="E46" s="177" t="n">
        <f aca="false">ROUND((AVERAGE(E19:E37)),3)</f>
        <v>12.139</v>
      </c>
      <c r="F46" s="47" t="s">
        <v>33</v>
      </c>
      <c r="G46" s="48" t="n">
        <f aca="false">ROUND((AVERAGE(G19:G37)),5)</f>
        <v>1.76105</v>
      </c>
      <c r="H46" s="48" t="n">
        <f aca="false">ROUND((AVERAGE(H19:H37)),5)</f>
        <v>1.69168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ROUND((((SUM(D19:D37))-D33+E33)/19),3)</f>
        <v>12.027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D33</f>
        <v>11.96</v>
      </c>
      <c r="E48" s="46" t="s">
        <v>36</v>
      </c>
      <c r="F48" s="51" t="s">
        <v>49</v>
      </c>
      <c r="G48" s="48" t="n">
        <f aca="false">G35</f>
        <v>1.666</v>
      </c>
      <c r="H48" s="48" t="n">
        <f aca="false">H35</f>
        <v>1.585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ROUND((SUM(D32:D33)/2),3)</f>
        <v>11.86</v>
      </c>
      <c r="E49" s="52" t="s">
        <v>36</v>
      </c>
      <c r="F49" s="51" t="s">
        <v>43</v>
      </c>
      <c r="G49" s="48" t="n">
        <f aca="false">ROUND(SUM(G34:G35)/2,5)</f>
        <v>1.688</v>
      </c>
      <c r="H49" s="48" t="n">
        <f aca="false">SUM(H34:H35)/2</f>
        <v>1.6125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ROUND((SUM(D31:D33)/3),3)</f>
        <v>11.92</v>
      </c>
      <c r="E50" s="46" t="s">
        <v>36</v>
      </c>
      <c r="F50" s="51" t="s">
        <v>40</v>
      </c>
      <c r="G50" s="48" t="n">
        <f aca="false">ROUND(AVERAGE(G33:G35),5)</f>
        <v>1.69333</v>
      </c>
      <c r="H50" s="48" t="n">
        <f aca="false">ROUND(AVERAGE(H33:H35),5)</f>
        <v>1.61667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1.70625</v>
      </c>
      <c r="H51" s="48" t="n">
        <f aca="false">ROUND(AVERAGE(H32:H35),5)</f>
        <v>1.63075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ROUND((SUM(D29:D33)/5),3)</f>
        <v>11.732</v>
      </c>
      <c r="E52" s="53" t="s">
        <v>36</v>
      </c>
      <c r="F52" s="51" t="s">
        <v>38</v>
      </c>
      <c r="G52" s="48" t="n">
        <f aca="false">ROUND(AVERAGE(G31:G35),5)</f>
        <v>1.7142</v>
      </c>
      <c r="H52" s="48" t="n">
        <f aca="false">ROUND(AVERAGE(H31:H35),5)</f>
        <v>1.6396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1.71</v>
      </c>
      <c r="H53" s="48" t="n">
        <f aca="false">H34</f>
        <v>1.64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1.704</v>
      </c>
      <c r="H54" s="41" t="n">
        <f aca="false">H33</f>
        <v>1.625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186" t="n">
        <f aca="false">SUM(G33:G34)/2</f>
        <v>1.707</v>
      </c>
      <c r="H55" s="48" t="n">
        <f aca="false">ROUND(AVERAGE(H33:H34),5)</f>
        <v>1.6325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36210</v>
      </c>
      <c r="C59" s="60" t="n">
        <v>18.7</v>
      </c>
      <c r="E59" s="121" t="n">
        <v>36210</v>
      </c>
      <c r="F59" s="59"/>
      <c r="G59" s="122" t="n">
        <v>20.11</v>
      </c>
      <c r="H59" s="60"/>
      <c r="I59" s="26"/>
    </row>
    <row r="60" customFormat="false" ht="12.75" hidden="false" customHeight="false" outlineLevel="0" collapsed="false">
      <c r="A60" s="178" t="n">
        <v>36213</v>
      </c>
      <c r="B60" s="66" t="s">
        <v>59</v>
      </c>
      <c r="C60" s="60" t="n">
        <v>19.03</v>
      </c>
      <c r="E60" s="178" t="n">
        <v>36213</v>
      </c>
      <c r="F60" s="66" t="s">
        <v>60</v>
      </c>
      <c r="G60" s="123" t="n">
        <v>19.99</v>
      </c>
      <c r="H60" s="60"/>
      <c r="I60" s="26"/>
    </row>
    <row r="61" customFormat="false" ht="12.75" hidden="false" customHeight="false" outlineLevel="0" collapsed="false">
      <c r="A61" s="121" t="n">
        <v>36214</v>
      </c>
      <c r="C61" s="60" t="n">
        <v>19.39</v>
      </c>
      <c r="E61" s="121" t="n">
        <v>36214</v>
      </c>
      <c r="G61" s="123" t="n">
        <v>20.56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19.39</v>
      </c>
      <c r="E64" s="26" t="s">
        <v>62</v>
      </c>
      <c r="F64" s="66" t="s">
        <v>64</v>
      </c>
      <c r="G64" s="67" t="n">
        <f aca="false">G61</f>
        <v>20.56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19.21</v>
      </c>
      <c r="E65" s="26" t="s">
        <v>65</v>
      </c>
      <c r="F65" s="66" t="s">
        <v>67</v>
      </c>
      <c r="G65" s="67" t="n">
        <f aca="false">AVERAGE(G60:G61)</f>
        <v>20.275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19.04</v>
      </c>
      <c r="E66" s="26" t="s">
        <v>68</v>
      </c>
      <c r="F66" s="66" t="s">
        <v>70</v>
      </c>
      <c r="G66" s="67" t="n">
        <f aca="false">AVERAGE(G59:G61)</f>
        <v>20.22</v>
      </c>
      <c r="H66" s="60"/>
      <c r="I66" s="26"/>
    </row>
    <row r="69" customFormat="false" ht="15" hidden="false" customHeight="false" outlineLevel="0" collapsed="false">
      <c r="A69" s="124" t="s">
        <v>71</v>
      </c>
      <c r="C69" s="26"/>
    </row>
    <row r="70" customFormat="false" ht="12.75" hidden="false" customHeight="false" outlineLevel="0" collapsed="false">
      <c r="A70" s="121" t="n">
        <v>36213</v>
      </c>
      <c r="C70" s="63" t="n">
        <v>1.19</v>
      </c>
    </row>
    <row r="71" customFormat="false" ht="12.75" hidden="false" customHeight="false" outlineLevel="0" collapsed="false">
      <c r="A71" s="178" t="n">
        <v>36214</v>
      </c>
      <c r="C71" s="63" t="n">
        <v>1.19</v>
      </c>
    </row>
    <row r="72" customFormat="false" ht="12.75" hidden="false" customHeight="false" outlineLevel="0" collapsed="false">
      <c r="A72" s="121" t="n">
        <v>36215</v>
      </c>
      <c r="C72" s="63" t="n">
        <v>1.19</v>
      </c>
    </row>
    <row r="73" customFormat="false" ht="12.75" hidden="false" customHeight="false" outlineLevel="0" collapsed="false">
      <c r="A73" s="26"/>
      <c r="C73" s="63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2.42"/>
    <col collapsed="false" customWidth="true" hidden="false" outlineLevel="0" max="3" min="3" style="0" width="13.14"/>
    <col collapsed="false" customWidth="true" hidden="false" outlineLevel="0" max="4" min="4" style="0" width="11.28"/>
    <col collapsed="false" customWidth="true" hidden="false" outlineLevel="0" max="5" min="5" style="0" width="11.85"/>
    <col collapsed="false" customWidth="true" hidden="false" outlineLevel="0" max="6" min="6" style="0" width="10.56"/>
    <col collapsed="false" customWidth="true" hidden="false" outlineLevel="0" max="7" min="7" style="0" width="11.7"/>
    <col collapsed="false" customWidth="true" hidden="false" outlineLevel="0" max="8" min="8" style="0" width="12.14"/>
    <col collapsed="false" customWidth="true" hidden="false" outlineLevel="0" max="9" min="9" style="0" width="12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217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36151</v>
      </c>
      <c r="C11" s="159" t="s">
        <v>218</v>
      </c>
      <c r="D11" s="25" t="n">
        <v>11.12</v>
      </c>
      <c r="E11" s="25" t="n">
        <v>11.41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36152</v>
      </c>
      <c r="C12" s="159" t="s">
        <v>218</v>
      </c>
      <c r="D12" s="25" t="n">
        <v>11.33</v>
      </c>
      <c r="E12" s="25" t="n">
        <v>11.55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36153</v>
      </c>
      <c r="C13" s="159" t="s">
        <v>218</v>
      </c>
      <c r="D13" s="25" t="n">
        <v>11.23</v>
      </c>
      <c r="E13" s="25" t="n">
        <v>11.46</v>
      </c>
      <c r="F13" s="159"/>
      <c r="G13" s="25"/>
      <c r="H13" s="25"/>
      <c r="I13" s="187"/>
    </row>
    <row r="14" customFormat="false" ht="12.75" hidden="false" customHeight="false" outlineLevel="0" collapsed="false">
      <c r="A14" s="20" t="n">
        <f aca="false">A13+1</f>
        <v>4</v>
      </c>
      <c r="B14" s="86" t="n">
        <v>36157</v>
      </c>
      <c r="C14" s="159" t="s">
        <v>218</v>
      </c>
      <c r="D14" s="25" t="n">
        <v>11.46</v>
      </c>
      <c r="E14" s="25" t="n">
        <v>11.67</v>
      </c>
      <c r="F14" s="159"/>
      <c r="G14" s="25"/>
      <c r="H14" s="25"/>
      <c r="I14" s="187"/>
    </row>
    <row r="15" customFormat="false" ht="12.75" hidden="false" customHeight="false" outlineLevel="0" collapsed="false">
      <c r="A15" s="20" t="n">
        <f aca="false">A14+1</f>
        <v>5</v>
      </c>
      <c r="B15" s="86" t="n">
        <v>36158</v>
      </c>
      <c r="C15" s="159" t="s">
        <v>218</v>
      </c>
      <c r="D15" s="25" t="n">
        <v>11.72</v>
      </c>
      <c r="E15" s="25" t="n">
        <v>11.9</v>
      </c>
      <c r="F15" s="159"/>
      <c r="G15" s="25"/>
      <c r="H15" s="25"/>
      <c r="I15" s="187"/>
    </row>
    <row r="16" customFormat="false" ht="12.75" hidden="false" customHeight="false" outlineLevel="0" collapsed="false">
      <c r="A16" s="20" t="n">
        <f aca="false">A15+1</f>
        <v>6</v>
      </c>
      <c r="B16" s="86" t="n">
        <v>36159</v>
      </c>
      <c r="C16" s="159" t="s">
        <v>218</v>
      </c>
      <c r="D16" s="25" t="n">
        <v>11.75</v>
      </c>
      <c r="E16" s="25" t="n">
        <v>11.93</v>
      </c>
      <c r="F16" s="159" t="s">
        <v>218</v>
      </c>
      <c r="G16" s="25" t="n">
        <v>1.886</v>
      </c>
      <c r="H16" s="25" t="n">
        <v>1.82</v>
      </c>
      <c r="I16" s="187" t="s">
        <v>218</v>
      </c>
    </row>
    <row r="17" customFormat="false" ht="12.75" hidden="false" customHeight="false" outlineLevel="0" collapsed="false">
      <c r="A17" s="20" t="n">
        <f aca="false">A16+1</f>
        <v>7</v>
      </c>
      <c r="B17" s="86" t="n">
        <v>36160</v>
      </c>
      <c r="C17" s="159" t="s">
        <v>218</v>
      </c>
      <c r="D17" s="25" t="n">
        <v>12.05</v>
      </c>
      <c r="E17" s="25" t="n">
        <v>12.19</v>
      </c>
      <c r="F17" s="159" t="s">
        <v>218</v>
      </c>
      <c r="G17" s="25" t="n">
        <v>1.945</v>
      </c>
      <c r="H17" s="25" t="n">
        <v>1.84</v>
      </c>
      <c r="I17" s="187" t="s">
        <v>218</v>
      </c>
    </row>
    <row r="18" customFormat="false" ht="12.75" hidden="false" customHeight="false" outlineLevel="0" collapsed="false">
      <c r="A18" s="20"/>
      <c r="B18" s="179"/>
      <c r="E18" s="179"/>
    </row>
    <row r="19" customFormat="false" ht="12.75" hidden="false" customHeight="false" outlineLevel="0" collapsed="false">
      <c r="A19" s="20" t="n">
        <v>8</v>
      </c>
      <c r="B19" s="86" t="n">
        <v>36164</v>
      </c>
      <c r="C19" s="169" t="s">
        <v>218</v>
      </c>
      <c r="D19" s="149" t="n">
        <v>12.34</v>
      </c>
      <c r="E19" s="149" t="n">
        <v>12.47</v>
      </c>
      <c r="F19" s="169" t="s">
        <v>218</v>
      </c>
      <c r="G19" s="149" t="n">
        <v>2.071</v>
      </c>
      <c r="H19" s="149" t="n">
        <v>1.98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36165</v>
      </c>
      <c r="C20" s="169" t="s">
        <v>218</v>
      </c>
      <c r="D20" s="25" t="n">
        <v>11.99</v>
      </c>
      <c r="E20" s="25" t="n">
        <v>12.14</v>
      </c>
      <c r="F20" s="169" t="s">
        <v>218</v>
      </c>
      <c r="G20" s="25" t="n">
        <v>1.975</v>
      </c>
      <c r="H20" s="25" t="n">
        <v>1.885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36166</v>
      </c>
      <c r="C21" s="169" t="s">
        <v>218</v>
      </c>
      <c r="D21" s="25" t="n">
        <v>12.8</v>
      </c>
      <c r="E21" s="25" t="n">
        <v>12.87</v>
      </c>
      <c r="F21" s="169" t="s">
        <v>218</v>
      </c>
      <c r="G21" s="25" t="n">
        <v>1.931</v>
      </c>
      <c r="H21" s="25" t="n">
        <v>1.85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36167</v>
      </c>
      <c r="C22" s="169" t="s">
        <v>218</v>
      </c>
      <c r="D22" s="25" t="n">
        <v>13.09</v>
      </c>
      <c r="E22" s="25" t="n">
        <v>13.11</v>
      </c>
      <c r="F22" s="169" t="s">
        <v>218</v>
      </c>
      <c r="G22" s="25" t="n">
        <v>1.836</v>
      </c>
      <c r="H22" s="25" t="n">
        <v>1.755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36168</v>
      </c>
      <c r="C23" s="169" t="s">
        <v>218</v>
      </c>
      <c r="D23" s="25" t="n">
        <v>13.07</v>
      </c>
      <c r="E23" s="25" t="n">
        <v>13.1</v>
      </c>
      <c r="F23" s="169" t="s">
        <v>218</v>
      </c>
      <c r="G23" s="25" t="n">
        <v>1.83</v>
      </c>
      <c r="H23" s="25" t="n">
        <v>1.755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36171</v>
      </c>
      <c r="C24" s="169" t="s">
        <v>218</v>
      </c>
      <c r="D24" s="25" t="n">
        <v>13.44</v>
      </c>
      <c r="E24" s="25" t="n">
        <v>13.45</v>
      </c>
      <c r="F24" s="169" t="s">
        <v>218</v>
      </c>
      <c r="G24" s="25" t="n">
        <v>1.779</v>
      </c>
      <c r="H24" s="25" t="n">
        <v>1.7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36172</v>
      </c>
      <c r="C25" s="169" t="s">
        <v>218</v>
      </c>
      <c r="D25" s="25" t="n">
        <v>12.89</v>
      </c>
      <c r="E25" s="25" t="n">
        <v>12.96</v>
      </c>
      <c r="F25" s="169" t="s">
        <v>218</v>
      </c>
      <c r="G25" s="25" t="n">
        <v>1.821</v>
      </c>
      <c r="H25" s="25" t="n">
        <v>1.745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36173</v>
      </c>
      <c r="C26" s="169" t="s">
        <v>218</v>
      </c>
      <c r="D26" s="25" t="n">
        <v>12.31</v>
      </c>
      <c r="E26" s="25" t="n">
        <v>12.38</v>
      </c>
      <c r="F26" s="169" t="s">
        <v>218</v>
      </c>
      <c r="G26" s="25" t="n">
        <v>1.77</v>
      </c>
      <c r="H26" s="25" t="n">
        <v>1.715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36174</v>
      </c>
      <c r="C27" s="169" t="s">
        <v>218</v>
      </c>
      <c r="D27" s="25" t="n">
        <v>12.15</v>
      </c>
      <c r="E27" s="25" t="n">
        <v>12.22</v>
      </c>
      <c r="F27" s="169" t="s">
        <v>218</v>
      </c>
      <c r="G27" s="25" t="n">
        <v>1.809</v>
      </c>
      <c r="H27" s="25" t="n">
        <v>1.745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36175</v>
      </c>
      <c r="C28" s="169" t="s">
        <v>218</v>
      </c>
      <c r="D28" s="25" t="n">
        <v>12.11</v>
      </c>
      <c r="E28" s="25" t="n">
        <v>12.2</v>
      </c>
      <c r="F28" s="169" t="s">
        <v>218</v>
      </c>
      <c r="G28" s="25" t="n">
        <v>1.796</v>
      </c>
      <c r="H28" s="25" t="n">
        <v>1.74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36179</v>
      </c>
      <c r="C29" s="169" t="s">
        <v>218</v>
      </c>
      <c r="D29" s="25" t="n">
        <v>12.08</v>
      </c>
      <c r="E29" s="25" t="n">
        <v>12.19</v>
      </c>
      <c r="F29" s="169" t="s">
        <v>218</v>
      </c>
      <c r="G29" s="25" t="n">
        <v>1.817</v>
      </c>
      <c r="H29" s="25" t="n">
        <v>1.76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36180</v>
      </c>
      <c r="C30" s="169" t="s">
        <v>218</v>
      </c>
      <c r="D30" s="25" t="n">
        <v>11.81</v>
      </c>
      <c r="E30" s="25" t="n">
        <v>11.87</v>
      </c>
      <c r="F30" s="169" t="s">
        <v>218</v>
      </c>
      <c r="G30" s="25" t="n">
        <v>1.827</v>
      </c>
      <c r="H30" s="25" t="n">
        <v>1.77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36181</v>
      </c>
      <c r="C31" s="159" t="s">
        <v>214</v>
      </c>
      <c r="D31" s="25" t="n">
        <v>12.46</v>
      </c>
      <c r="E31" s="25" t="n">
        <v>12.47</v>
      </c>
      <c r="F31" s="169" t="s">
        <v>218</v>
      </c>
      <c r="G31" s="25" t="n">
        <v>1.892</v>
      </c>
      <c r="H31" s="25" t="n">
        <v>1.835</v>
      </c>
      <c r="I31" s="27"/>
    </row>
    <row r="32" customFormat="false" ht="12.75" hidden="false" customHeight="false" outlineLevel="0" collapsed="false">
      <c r="A32" s="20" t="n">
        <f aca="false">A31+1</f>
        <v>21</v>
      </c>
      <c r="B32" s="86" t="n">
        <v>36182</v>
      </c>
      <c r="C32" s="159" t="s">
        <v>214</v>
      </c>
      <c r="D32" s="25" t="n">
        <v>12.69</v>
      </c>
      <c r="E32" s="25" t="n">
        <v>12.67</v>
      </c>
      <c r="F32" s="169" t="s">
        <v>218</v>
      </c>
      <c r="G32" s="25" t="n">
        <v>1.778</v>
      </c>
      <c r="H32" s="25" t="n">
        <v>1.72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36185</v>
      </c>
      <c r="C33" s="159" t="s">
        <v>214</v>
      </c>
      <c r="D33" s="25" t="n">
        <v>12.44</v>
      </c>
      <c r="E33" s="25" t="n">
        <v>12.45</v>
      </c>
      <c r="F33" s="169" t="s">
        <v>218</v>
      </c>
      <c r="G33" s="25" t="n">
        <v>1.714</v>
      </c>
      <c r="H33" s="25" t="n">
        <v>1.661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36186</v>
      </c>
      <c r="C34" s="159" t="s">
        <v>214</v>
      </c>
      <c r="D34" s="25" t="n">
        <v>12.06</v>
      </c>
      <c r="E34" s="25" t="n">
        <v>12.1</v>
      </c>
      <c r="F34" s="169" t="s">
        <v>218</v>
      </c>
      <c r="G34" s="25" t="n">
        <v>1.714</v>
      </c>
      <c r="H34" s="25" t="n">
        <v>1.675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36187</v>
      </c>
      <c r="C35" s="159" t="s">
        <v>214</v>
      </c>
      <c r="D35" s="25" t="n">
        <v>12.32</v>
      </c>
      <c r="E35" s="25" t="n">
        <v>12.37</v>
      </c>
      <c r="F35" s="169" t="s">
        <v>218</v>
      </c>
      <c r="G35" s="25" t="n">
        <v>1.81</v>
      </c>
      <c r="H35" s="25" t="n">
        <v>1.728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36188</v>
      </c>
      <c r="C36" s="159" t="s">
        <v>214</v>
      </c>
      <c r="D36" s="25" t="n">
        <v>12.45</v>
      </c>
      <c r="E36" s="25" t="n">
        <v>12.49</v>
      </c>
      <c r="F36" s="159" t="s">
        <v>214</v>
      </c>
      <c r="G36" s="25" t="n">
        <v>1.86</v>
      </c>
      <c r="H36" s="25" t="n">
        <v>1.805</v>
      </c>
      <c r="I36" s="159" t="s">
        <v>214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36189</v>
      </c>
      <c r="C37" s="159" t="s">
        <v>214</v>
      </c>
      <c r="D37" s="25" t="n">
        <v>12.75</v>
      </c>
      <c r="E37" s="25" t="n">
        <v>12.79</v>
      </c>
      <c r="F37" s="159" t="s">
        <v>214</v>
      </c>
      <c r="G37" s="25" t="n">
        <v>1.777</v>
      </c>
      <c r="H37" s="25" t="n">
        <v>1.73</v>
      </c>
      <c r="I37" s="159" t="s">
        <v>214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36180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36187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36187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12.144</v>
      </c>
      <c r="E45" s="39" t="n">
        <f aca="false">ROUND((AVERAGE(E11:E30)),3)</f>
        <v>12.267</v>
      </c>
      <c r="F45" s="40" t="s">
        <v>29</v>
      </c>
      <c r="G45" s="41" t="n">
        <f aca="false">ROUND((AVERAGE(G16:G35)),5)</f>
        <v>1.84216</v>
      </c>
      <c r="H45" s="41" t="n">
        <f aca="false">ROUND((AVERAGE(H16:H35)),5)</f>
        <v>1.77258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219</v>
      </c>
      <c r="D46" s="177" t="n">
        <f aca="false">ROUND((AVERAGE(D19:D37)),3)</f>
        <v>12.487</v>
      </c>
      <c r="E46" s="177" t="n">
        <f aca="false">ROUND((AVERAGE(E19:E37)),3)</f>
        <v>12.542</v>
      </c>
      <c r="F46" s="47" t="s">
        <v>33</v>
      </c>
      <c r="G46" s="48" t="n">
        <f aca="false">ROUND((AVERAGE(G19:G37)),5)</f>
        <v>1.83195</v>
      </c>
      <c r="H46" s="48" t="n">
        <f aca="false">ROUND((AVERAGE(H19:H37)),5)</f>
        <v>1.766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ROUND((((SUM(D19:D37))-D30+E30)/19),3)</f>
        <v>12.49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11.81</v>
      </c>
      <c r="E48" s="46" t="s">
        <v>36</v>
      </c>
      <c r="F48" s="51" t="s">
        <v>49</v>
      </c>
      <c r="G48" s="48" t="n">
        <f aca="false">G35</f>
        <v>1.81</v>
      </c>
      <c r="H48" s="48" t="n">
        <f aca="false">H35</f>
        <v>1.728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11.945</v>
      </c>
      <c r="E49" s="52" t="s">
        <v>36</v>
      </c>
      <c r="F49" s="51" t="s">
        <v>43</v>
      </c>
      <c r="G49" s="48" t="n">
        <f aca="false">ROUND(SUM(G34:G35)/2,5)</f>
        <v>1.762</v>
      </c>
      <c r="H49" s="48" t="n">
        <f aca="false">SUM(H34:H35)/2</f>
        <v>1.7015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12</v>
      </c>
      <c r="E50" s="46" t="s">
        <v>36</v>
      </c>
      <c r="F50" s="51" t="s">
        <v>40</v>
      </c>
      <c r="G50" s="48" t="n">
        <f aca="false">ROUND(AVERAGE(G33:G35),5)</f>
        <v>1.746</v>
      </c>
      <c r="H50" s="48" t="n">
        <f aca="false">ROUND(AVERAGE(H33:H35),5)</f>
        <v>1.688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1.754</v>
      </c>
      <c r="H51" s="48" t="n">
        <f aca="false">ROUND(AVERAGE(H32:H35),5)</f>
        <v>1.696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12.092</v>
      </c>
      <c r="E52" s="53" t="s">
        <v>36</v>
      </c>
      <c r="F52" s="51" t="s">
        <v>38</v>
      </c>
      <c r="G52" s="48" t="n">
        <f aca="false">ROUND(AVERAGE(G31:G35),5)</f>
        <v>1.7816</v>
      </c>
      <c r="H52" s="48" t="n">
        <f aca="false">ROUND(AVERAGE(H31:H35),5)</f>
        <v>1.7238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1.714</v>
      </c>
      <c r="H53" s="48" t="n">
        <f aca="false">H34</f>
        <v>1.675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1.714</v>
      </c>
      <c r="H54" s="41" t="n">
        <f aca="false">H33</f>
        <v>1.661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186" t="n">
        <f aca="false">SUM(G33:G34)/2</f>
        <v>1.714</v>
      </c>
      <c r="H55" s="48" t="n">
        <f aca="false">ROUND(AVERAGE(H33:H34),5)</f>
        <v>1.668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36182</v>
      </c>
      <c r="C59" s="60" t="n">
        <v>20.65</v>
      </c>
      <c r="E59" s="121" t="n">
        <v>36182</v>
      </c>
      <c r="F59" s="59"/>
      <c r="G59" s="122" t="n">
        <v>23.73</v>
      </c>
      <c r="H59" s="60"/>
      <c r="I59" s="26"/>
    </row>
    <row r="60" customFormat="false" ht="12.75" hidden="false" customHeight="false" outlineLevel="0" collapsed="false">
      <c r="A60" s="178" t="n">
        <v>36185</v>
      </c>
      <c r="B60" s="66" t="s">
        <v>59</v>
      </c>
      <c r="C60" s="60" t="n">
        <v>20.11</v>
      </c>
      <c r="E60" s="178" t="n">
        <v>36185</v>
      </c>
      <c r="F60" s="66" t="s">
        <v>60</v>
      </c>
      <c r="G60" s="123" t="n">
        <v>23.33</v>
      </c>
      <c r="H60" s="60"/>
      <c r="I60" s="26"/>
    </row>
    <row r="61" customFormat="false" ht="12.75" hidden="false" customHeight="false" outlineLevel="0" collapsed="false">
      <c r="A61" s="121" t="n">
        <v>36186</v>
      </c>
      <c r="C61" s="60" t="n">
        <v>19.38</v>
      </c>
      <c r="E61" s="121" t="n">
        <v>36186</v>
      </c>
      <c r="G61" s="123" t="n">
        <v>23.41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19.38</v>
      </c>
      <c r="E64" s="26" t="s">
        <v>62</v>
      </c>
      <c r="F64" s="66" t="s">
        <v>64</v>
      </c>
      <c r="G64" s="67" t="n">
        <f aca="false">G61</f>
        <v>23.41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19.745</v>
      </c>
      <c r="E65" s="26" t="s">
        <v>65</v>
      </c>
      <c r="F65" s="66" t="s">
        <v>67</v>
      </c>
      <c r="G65" s="67" t="n">
        <f aca="false">AVERAGE(G60:G61)</f>
        <v>23.37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20.0466666666667</v>
      </c>
      <c r="E66" s="26" t="s">
        <v>68</v>
      </c>
      <c r="F66" s="66" t="s">
        <v>70</v>
      </c>
      <c r="G66" s="67" t="n">
        <f aca="false">AVERAGE(G59:G61)</f>
        <v>23.49</v>
      </c>
      <c r="H66" s="60"/>
      <c r="I66" s="26"/>
    </row>
    <row r="67" customFormat="false" ht="12.75" hidden="false" customHeight="false" outlineLevel="0" collapsed="false">
      <c r="A67" s="26"/>
      <c r="C67" s="26"/>
      <c r="D67" s="26"/>
      <c r="E67" s="26"/>
      <c r="F67" s="59"/>
      <c r="G67" s="60"/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5" hidden="false" customHeight="false" outlineLevel="0" collapsed="false">
      <c r="A69" s="124" t="s">
        <v>71</v>
      </c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121" t="n">
        <v>36185</v>
      </c>
      <c r="C70" s="63" t="n">
        <v>1.19</v>
      </c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78" t="n">
        <v>36186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36187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/>
      <c r="C73" s="63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  <c r="D76" s="26"/>
      <c r="E76" s="26"/>
      <c r="F76" s="59"/>
      <c r="G76" s="60"/>
      <c r="H76" s="60"/>
      <c r="I76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2" activeCellId="0" sqref="H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9.28"/>
    <col collapsed="false" customWidth="true" hidden="false" outlineLevel="0" max="3" min="3" style="0" width="12.56"/>
    <col collapsed="false" customWidth="true" hidden="false" outlineLevel="0" max="4" min="4" style="0" width="10.28"/>
    <col collapsed="false" customWidth="true" hidden="false" outlineLevel="0" max="5" min="5" style="0" width="11.85"/>
    <col collapsed="false" customWidth="true" hidden="false" outlineLevel="0" max="7" min="7" style="0" width="11.28"/>
    <col collapsed="false" customWidth="true" hidden="false" outlineLevel="0" max="8" min="8" style="0" width="12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36122</v>
      </c>
      <c r="C11" s="159" t="s">
        <v>221</v>
      </c>
      <c r="D11" s="25" t="n">
        <v>12.45</v>
      </c>
      <c r="E11" s="25" t="n">
        <v>12.84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36123</v>
      </c>
      <c r="C12" s="159" t="s">
        <v>221</v>
      </c>
      <c r="D12" s="25" t="n">
        <v>12.12</v>
      </c>
      <c r="E12" s="25" t="n">
        <v>12.48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36124</v>
      </c>
      <c r="C13" s="159" t="s">
        <v>221</v>
      </c>
      <c r="D13" s="25" t="n">
        <v>11.86</v>
      </c>
      <c r="E13" s="25" t="n">
        <v>12.28</v>
      </c>
      <c r="F13" s="159" t="s">
        <v>221</v>
      </c>
      <c r="G13" s="25" t="n">
        <v>2.196</v>
      </c>
      <c r="H13" s="25" t="n">
        <v>2.1</v>
      </c>
      <c r="I13" s="187" t="s">
        <v>221</v>
      </c>
    </row>
    <row r="14" customFormat="false" ht="12.75" hidden="false" customHeight="false" outlineLevel="0" collapsed="false">
      <c r="A14" s="20" t="n">
        <f aca="false">A13+1</f>
        <v>4</v>
      </c>
      <c r="B14" s="86" t="n">
        <v>36129</v>
      </c>
      <c r="C14" s="159" t="s">
        <v>221</v>
      </c>
      <c r="D14" s="25" t="n">
        <v>11.22</v>
      </c>
      <c r="E14" s="25" t="n">
        <v>11.7</v>
      </c>
      <c r="F14" s="159" t="s">
        <v>221</v>
      </c>
      <c r="G14" s="25" t="n">
        <v>1.976</v>
      </c>
      <c r="H14" s="25" t="n">
        <v>1.885</v>
      </c>
      <c r="I14" s="187" t="s">
        <v>221</v>
      </c>
    </row>
    <row r="15" customFormat="false" ht="12.75" hidden="false" customHeight="false" outlineLevel="0" collapsed="false">
      <c r="A15" s="20"/>
      <c r="B15" s="179"/>
      <c r="E15" s="179"/>
    </row>
    <row r="16" customFormat="false" ht="12.75" hidden="false" customHeight="false" outlineLevel="0" collapsed="false">
      <c r="A16" s="20" t="n">
        <v>5</v>
      </c>
      <c r="B16" s="86" t="n">
        <v>36130</v>
      </c>
      <c r="C16" s="169" t="s">
        <v>221</v>
      </c>
      <c r="D16" s="149" t="n">
        <v>11.13</v>
      </c>
      <c r="E16" s="149" t="n">
        <v>11.57</v>
      </c>
      <c r="F16" s="169" t="s">
        <v>221</v>
      </c>
      <c r="G16" s="149" t="n">
        <v>1.958</v>
      </c>
      <c r="H16" s="149" t="n">
        <v>1.88</v>
      </c>
      <c r="I16" s="26"/>
    </row>
    <row r="17" customFormat="false" ht="12.75" hidden="false" customHeight="false" outlineLevel="0" collapsed="false">
      <c r="A17" s="20" t="n">
        <f aca="false">A16+1</f>
        <v>6</v>
      </c>
      <c r="B17" s="86" t="n">
        <v>36131</v>
      </c>
      <c r="C17" s="169" t="s">
        <v>221</v>
      </c>
      <c r="D17" s="25" t="n">
        <v>11.24</v>
      </c>
      <c r="E17" s="25" t="n">
        <v>11.6</v>
      </c>
      <c r="F17" s="169" t="s">
        <v>221</v>
      </c>
      <c r="G17" s="25" t="n">
        <v>1.886</v>
      </c>
      <c r="H17" s="25" t="n">
        <v>1.81</v>
      </c>
      <c r="I17" s="26"/>
    </row>
    <row r="18" customFormat="false" ht="12.75" hidden="false" customHeight="false" outlineLevel="0" collapsed="false">
      <c r="A18" s="20" t="n">
        <f aca="false">A17+1</f>
        <v>7</v>
      </c>
      <c r="B18" s="86" t="n">
        <v>36132</v>
      </c>
      <c r="C18" s="169" t="s">
        <v>221</v>
      </c>
      <c r="D18" s="25" t="n">
        <v>11.19</v>
      </c>
      <c r="E18" s="25" t="n">
        <v>11.56</v>
      </c>
      <c r="F18" s="169" t="s">
        <v>221</v>
      </c>
      <c r="G18" s="25" t="n">
        <v>1.959</v>
      </c>
      <c r="H18" s="25" t="n">
        <v>1.875</v>
      </c>
      <c r="I18" s="26"/>
    </row>
    <row r="19" customFormat="false" ht="12.75" hidden="false" customHeight="false" outlineLevel="0" collapsed="false">
      <c r="A19" s="20" t="n">
        <f aca="false">A18+1</f>
        <v>8</v>
      </c>
      <c r="B19" s="86" t="n">
        <v>36133</v>
      </c>
      <c r="C19" s="169" t="s">
        <v>221</v>
      </c>
      <c r="D19" s="25" t="n">
        <v>11.17</v>
      </c>
      <c r="E19" s="25" t="n">
        <v>11.51</v>
      </c>
      <c r="F19" s="169" t="s">
        <v>221</v>
      </c>
      <c r="G19" s="25" t="n">
        <v>1.978</v>
      </c>
      <c r="H19" s="25" t="n">
        <v>1.92</v>
      </c>
      <c r="I19" s="26"/>
    </row>
    <row r="20" customFormat="false" ht="12.75" hidden="false" customHeight="false" outlineLevel="0" collapsed="false">
      <c r="A20" s="20" t="n">
        <f aca="false">A19+1</f>
        <v>9</v>
      </c>
      <c r="B20" s="86" t="n">
        <v>36136</v>
      </c>
      <c r="C20" s="169" t="s">
        <v>221</v>
      </c>
      <c r="D20" s="25" t="n">
        <v>11.47</v>
      </c>
      <c r="E20" s="25" t="n">
        <v>11.82</v>
      </c>
      <c r="F20" s="169" t="s">
        <v>221</v>
      </c>
      <c r="G20" s="25" t="n">
        <v>2.101</v>
      </c>
      <c r="H20" s="25" t="n">
        <v>2.025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36137</v>
      </c>
      <c r="C21" s="169" t="s">
        <v>221</v>
      </c>
      <c r="D21" s="25" t="n">
        <v>11.3</v>
      </c>
      <c r="E21" s="25" t="n">
        <v>11.68</v>
      </c>
      <c r="F21" s="169" t="s">
        <v>221</v>
      </c>
      <c r="G21" s="25" t="n">
        <v>1.913</v>
      </c>
      <c r="H21" s="25" t="n">
        <v>1.83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36138</v>
      </c>
      <c r="C22" s="169" t="s">
        <v>221</v>
      </c>
      <c r="D22" s="25" t="n">
        <v>11.16</v>
      </c>
      <c r="E22" s="25" t="n">
        <v>11.57</v>
      </c>
      <c r="F22" s="169" t="s">
        <v>221</v>
      </c>
      <c r="G22" s="25" t="n">
        <v>1.847</v>
      </c>
      <c r="H22" s="25" t="n">
        <v>1.783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36139</v>
      </c>
      <c r="C23" s="169" t="s">
        <v>221</v>
      </c>
      <c r="D23" s="25" t="n">
        <v>10.72</v>
      </c>
      <c r="E23" s="25" t="n">
        <v>11.21</v>
      </c>
      <c r="F23" s="169" t="s">
        <v>221</v>
      </c>
      <c r="G23" s="25" t="n">
        <v>1.84</v>
      </c>
      <c r="H23" s="25" t="n">
        <v>1.77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36140</v>
      </c>
      <c r="C24" s="169" t="s">
        <v>221</v>
      </c>
      <c r="D24" s="25" t="n">
        <v>10.79</v>
      </c>
      <c r="E24" s="25" t="n">
        <v>11.31</v>
      </c>
      <c r="F24" s="169" t="s">
        <v>221</v>
      </c>
      <c r="G24" s="25" t="n">
        <v>1.858</v>
      </c>
      <c r="H24" s="25" t="n">
        <v>1.8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36143</v>
      </c>
      <c r="C25" s="169" t="s">
        <v>221</v>
      </c>
      <c r="D25" s="25" t="n">
        <v>11.29</v>
      </c>
      <c r="E25" s="25" t="n">
        <v>11.73</v>
      </c>
      <c r="F25" s="169" t="s">
        <v>221</v>
      </c>
      <c r="G25" s="25" t="n">
        <v>1.952</v>
      </c>
      <c r="H25" s="25" t="n">
        <v>1.89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36144</v>
      </c>
      <c r="C26" s="169" t="s">
        <v>221</v>
      </c>
      <c r="D26" s="25" t="n">
        <v>11.55</v>
      </c>
      <c r="E26" s="25" t="n">
        <v>11.95</v>
      </c>
      <c r="F26" s="169" t="s">
        <v>221</v>
      </c>
      <c r="G26" s="25" t="n">
        <v>1.952</v>
      </c>
      <c r="H26" s="25" t="n">
        <v>1.895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36145</v>
      </c>
      <c r="C27" s="169" t="s">
        <v>221</v>
      </c>
      <c r="D27" s="25" t="n">
        <v>12.38</v>
      </c>
      <c r="E27" s="25" t="n">
        <v>12.72</v>
      </c>
      <c r="F27" s="169" t="s">
        <v>221</v>
      </c>
      <c r="G27" s="25" t="n">
        <v>1.99</v>
      </c>
      <c r="H27" s="25" t="n">
        <v>1.95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36146</v>
      </c>
      <c r="C28" s="169" t="s">
        <v>221</v>
      </c>
      <c r="D28" s="25" t="n">
        <v>11.03</v>
      </c>
      <c r="E28" s="25" t="n">
        <v>11.37</v>
      </c>
      <c r="F28" s="169" t="s">
        <v>221</v>
      </c>
      <c r="G28" s="25" t="n">
        <v>2.064</v>
      </c>
      <c r="H28" s="25" t="n">
        <v>2.022</v>
      </c>
      <c r="I28" s="27"/>
    </row>
    <row r="29" customFormat="false" ht="12.75" hidden="false" customHeight="false" outlineLevel="0" collapsed="false">
      <c r="A29" s="20" t="n">
        <f aca="false">A28+1</f>
        <v>18</v>
      </c>
      <c r="B29" s="86" t="n">
        <v>36147</v>
      </c>
      <c r="C29" s="169" t="s">
        <v>221</v>
      </c>
      <c r="D29" s="25" t="n">
        <v>10.95</v>
      </c>
      <c r="E29" s="25" t="n">
        <v>11.26</v>
      </c>
      <c r="F29" s="169" t="s">
        <v>221</v>
      </c>
      <c r="G29" s="25" t="n">
        <v>2.074</v>
      </c>
      <c r="H29" s="25" t="n">
        <v>2.04</v>
      </c>
      <c r="I29" s="22"/>
    </row>
    <row r="30" customFormat="false" ht="12.75" hidden="false" customHeight="false" outlineLevel="0" collapsed="false">
      <c r="A30" s="20" t="n">
        <f aca="false">A29+1</f>
        <v>19</v>
      </c>
      <c r="B30" s="86" t="n">
        <v>36150</v>
      </c>
      <c r="C30" s="169" t="s">
        <v>221</v>
      </c>
      <c r="D30" s="25" t="n">
        <v>10.81</v>
      </c>
      <c r="E30" s="25" t="n">
        <v>11.02</v>
      </c>
      <c r="F30" s="169" t="s">
        <v>221</v>
      </c>
      <c r="G30" s="25" t="n">
        <v>1.947</v>
      </c>
      <c r="H30" s="25" t="n">
        <v>1.92</v>
      </c>
      <c r="I30" s="22"/>
    </row>
    <row r="31" customFormat="false" ht="12.75" hidden="false" customHeight="false" outlineLevel="0" collapsed="false">
      <c r="A31" s="20" t="n">
        <f aca="false">A30+1</f>
        <v>20</v>
      </c>
      <c r="B31" s="86" t="n">
        <v>36151</v>
      </c>
      <c r="C31" s="159" t="s">
        <v>218</v>
      </c>
      <c r="D31" s="25" t="n">
        <v>11.12</v>
      </c>
      <c r="E31" s="25" t="n">
        <v>11.41</v>
      </c>
      <c r="F31" s="169" t="s">
        <v>221</v>
      </c>
      <c r="G31" s="25" t="n">
        <v>1.925</v>
      </c>
      <c r="H31" s="25" t="n">
        <v>1.895</v>
      </c>
      <c r="I31" s="22"/>
    </row>
    <row r="32" customFormat="false" ht="12.75" hidden="false" customHeight="false" outlineLevel="0" collapsed="false">
      <c r="A32" s="20" t="n">
        <f aca="false">A31+1</f>
        <v>21</v>
      </c>
      <c r="B32" s="86" t="n">
        <v>36152</v>
      </c>
      <c r="C32" s="159" t="s">
        <v>218</v>
      </c>
      <c r="D32" s="25" t="n">
        <v>11.33</v>
      </c>
      <c r="E32" s="25" t="n">
        <v>11.55</v>
      </c>
      <c r="F32" s="169" t="s">
        <v>221</v>
      </c>
      <c r="G32" s="25" t="n">
        <v>1.906</v>
      </c>
      <c r="H32" s="25" t="n">
        <v>1.88</v>
      </c>
      <c r="I32" s="22"/>
    </row>
    <row r="33" customFormat="false" ht="12.75" hidden="false" customHeight="false" outlineLevel="0" collapsed="false">
      <c r="A33" s="20" t="n">
        <f aca="false">A32+1</f>
        <v>22</v>
      </c>
      <c r="B33" s="86" t="n">
        <v>36153</v>
      </c>
      <c r="C33" s="159" t="s">
        <v>218</v>
      </c>
      <c r="D33" s="25" t="n">
        <v>11.23</v>
      </c>
      <c r="E33" s="25" t="n">
        <v>11.46</v>
      </c>
      <c r="F33" s="169" t="s">
        <v>221</v>
      </c>
      <c r="G33" s="25" t="n">
        <v>1.881</v>
      </c>
      <c r="H33" s="25" t="n">
        <v>1.84</v>
      </c>
      <c r="I33" s="187"/>
    </row>
    <row r="34" customFormat="false" ht="12.75" hidden="false" customHeight="false" outlineLevel="0" collapsed="false">
      <c r="A34" s="20" t="n">
        <f aca="false">A33+1</f>
        <v>23</v>
      </c>
      <c r="B34" s="86" t="n">
        <v>36157</v>
      </c>
      <c r="C34" s="159" t="s">
        <v>218</v>
      </c>
      <c r="D34" s="25" t="n">
        <v>11.46</v>
      </c>
      <c r="E34" s="25" t="n">
        <v>11.67</v>
      </c>
      <c r="F34" s="169" t="s">
        <v>221</v>
      </c>
      <c r="G34" s="25" t="n">
        <v>1.788</v>
      </c>
      <c r="H34" s="25" t="n">
        <v>1.765</v>
      </c>
      <c r="I34" s="187"/>
    </row>
    <row r="35" customFormat="false" ht="12.75" hidden="false" customHeight="false" outlineLevel="0" collapsed="false">
      <c r="A35" s="20" t="n">
        <f aca="false">A34+1</f>
        <v>24</v>
      </c>
      <c r="B35" s="86" t="n">
        <v>36158</v>
      </c>
      <c r="C35" s="159" t="s">
        <v>218</v>
      </c>
      <c r="D35" s="25" t="n">
        <v>11.72</v>
      </c>
      <c r="E35" s="25" t="n">
        <v>11.9</v>
      </c>
      <c r="F35" s="169" t="s">
        <v>221</v>
      </c>
      <c r="G35" s="25" t="n">
        <v>1.765</v>
      </c>
      <c r="H35" s="25" t="n">
        <v>1.725</v>
      </c>
      <c r="I35" s="187"/>
    </row>
    <row r="36" customFormat="false" ht="12.75" hidden="false" customHeight="false" outlineLevel="0" collapsed="false">
      <c r="A36" s="20" t="n">
        <f aca="false">A35+1</f>
        <v>25</v>
      </c>
      <c r="B36" s="86" t="n">
        <v>36159</v>
      </c>
      <c r="C36" s="159" t="s">
        <v>218</v>
      </c>
      <c r="D36" s="25" t="n">
        <v>11.75</v>
      </c>
      <c r="E36" s="25" t="n">
        <v>11.93</v>
      </c>
      <c r="F36" s="159" t="s">
        <v>218</v>
      </c>
      <c r="G36" s="25" t="n">
        <v>1.886</v>
      </c>
      <c r="H36" s="25" t="n">
        <v>1.82</v>
      </c>
      <c r="I36" s="187" t="s">
        <v>218</v>
      </c>
    </row>
    <row r="37" customFormat="false" ht="12.75" hidden="false" customHeight="false" outlineLevel="0" collapsed="false">
      <c r="A37" s="20" t="n">
        <f aca="false">A36+1</f>
        <v>26</v>
      </c>
      <c r="B37" s="86" t="n">
        <v>36160</v>
      </c>
      <c r="C37" s="159" t="s">
        <v>218</v>
      </c>
      <c r="D37" s="25" t="n">
        <v>12.05</v>
      </c>
      <c r="E37" s="25" t="n">
        <v>12.19</v>
      </c>
      <c r="F37" s="159" t="s">
        <v>218</v>
      </c>
      <c r="G37" s="25" t="n">
        <v>1.945</v>
      </c>
      <c r="H37" s="25" t="n">
        <v>1.84</v>
      </c>
      <c r="I37" s="187" t="s">
        <v>218</v>
      </c>
    </row>
    <row r="38" customFormat="false" ht="12.75" hidden="false" customHeight="false" outlineLevel="0" collapsed="false">
      <c r="A38" s="28"/>
      <c r="B38" s="188"/>
      <c r="C38" s="169"/>
      <c r="D38" s="30"/>
      <c r="E38" s="30"/>
      <c r="F38" s="169"/>
      <c r="G38" s="30"/>
      <c r="H38" s="30"/>
      <c r="I38" s="179"/>
    </row>
    <row r="39" customFormat="false" ht="12.75" hidden="false" customHeight="false" outlineLevel="0" collapsed="false">
      <c r="A39" s="28" t="s">
        <v>20</v>
      </c>
      <c r="B39" s="21"/>
      <c r="C39" s="22"/>
      <c r="D39" s="29" t="n">
        <v>36150</v>
      </c>
      <c r="E39" s="30"/>
      <c r="F39" s="22"/>
      <c r="G39" s="30"/>
      <c r="H39" s="30"/>
      <c r="I39" s="26"/>
    </row>
    <row r="40" customFormat="false" ht="12.75" hidden="false" customHeight="false" outlineLevel="0" collapsed="false">
      <c r="A40" s="28" t="s">
        <v>21</v>
      </c>
      <c r="B40" s="21"/>
      <c r="C40" s="22"/>
      <c r="D40" s="31" t="n">
        <v>36158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22</v>
      </c>
      <c r="B41" s="21"/>
      <c r="D41" s="31" t="n">
        <v>36158</v>
      </c>
      <c r="I41" s="26"/>
    </row>
    <row r="42" customFormat="false" ht="12.75" hidden="false" customHeight="false" outlineLevel="0" collapsed="false">
      <c r="A42" s="32" t="s">
        <v>23</v>
      </c>
      <c r="B42" s="21"/>
      <c r="C42" s="33"/>
      <c r="D42" s="13"/>
      <c r="E42" s="13" t="s">
        <v>24</v>
      </c>
      <c r="F42" s="33"/>
      <c r="G42" s="34"/>
      <c r="H42" s="34"/>
      <c r="I42" s="26"/>
    </row>
    <row r="43" customFormat="false" ht="12.75" hidden="false" customHeight="false" outlineLevel="0" collapsed="false">
      <c r="A43" s="20"/>
      <c r="B43" s="81"/>
      <c r="C43" s="33"/>
      <c r="D43" s="100" t="s">
        <v>25</v>
      </c>
      <c r="E43" s="100" t="s">
        <v>25</v>
      </c>
      <c r="F43" s="33"/>
      <c r="G43" s="101" t="s">
        <v>4</v>
      </c>
      <c r="H43" s="101" t="s">
        <v>26</v>
      </c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5</v>
      </c>
      <c r="E44" s="100" t="s">
        <v>5</v>
      </c>
      <c r="F44" s="33"/>
      <c r="G44" s="101" t="s">
        <v>6</v>
      </c>
      <c r="H44" s="101" t="s">
        <v>27</v>
      </c>
      <c r="I44" s="26"/>
    </row>
    <row r="45" customFormat="false" ht="12.75" hidden="false" customHeight="false" outlineLevel="0" collapsed="false">
      <c r="A45" s="36" t="s">
        <v>28</v>
      </c>
      <c r="B45" s="103"/>
      <c r="C45" s="38" t="s">
        <v>23</v>
      </c>
      <c r="D45" s="39" t="n">
        <f aca="false">ROUND((AVERAGE(D11:D30)),3)</f>
        <v>11.359</v>
      </c>
      <c r="E45" s="39" t="n">
        <f aca="false">ROUND((AVERAGE(E11:E30)),3)</f>
        <v>11.746</v>
      </c>
      <c r="F45" s="40" t="s">
        <v>29</v>
      </c>
      <c r="G45" s="41" t="n">
        <f aca="false">ROUND((AVERAGE(G13:G35)),5)</f>
        <v>1.94345</v>
      </c>
      <c r="H45" s="41" t="n">
        <f aca="false">ROUND((AVERAGE(H13:H35)),5)</f>
        <v>1.88636</v>
      </c>
      <c r="I45" s="107" t="s">
        <v>30</v>
      </c>
    </row>
    <row r="46" customFormat="false" ht="12.75" hidden="false" customHeight="false" outlineLevel="0" collapsed="false">
      <c r="A46" s="43" t="s">
        <v>31</v>
      </c>
      <c r="B46" s="108"/>
      <c r="C46" s="176" t="s">
        <v>222</v>
      </c>
      <c r="D46" s="177" t="n">
        <f aca="false">ROUND((AVERAGE(D16:D37)),3)</f>
        <v>11.311</v>
      </c>
      <c r="E46" s="177" t="n">
        <f aca="false">ROUND((AVERAGE(E16:E37)),3)</f>
        <v>11.636</v>
      </c>
      <c r="F46" s="47" t="s">
        <v>33</v>
      </c>
      <c r="G46" s="48" t="n">
        <f aca="false">ROUND((AVERAGE(G16:G37)),5)</f>
        <v>1.92795</v>
      </c>
      <c r="H46" s="48" t="n">
        <f aca="false">ROUND((AVERAGE(H16:H37)),5)</f>
        <v>1.87159</v>
      </c>
      <c r="I46" s="107" t="s">
        <v>34</v>
      </c>
    </row>
    <row r="47" customFormat="false" ht="12.75" hidden="false" customHeight="false" outlineLevel="0" collapsed="false">
      <c r="A47" s="43" t="s">
        <v>35</v>
      </c>
      <c r="B47" s="108"/>
      <c r="C47" s="49"/>
      <c r="D47" s="46" t="n">
        <f aca="false">ROUND((((SUM(D16:D37))-D30+E30)/22),3)</f>
        <v>11.32</v>
      </c>
      <c r="E47" s="46" t="s">
        <v>36</v>
      </c>
      <c r="F47" s="50"/>
      <c r="G47" s="46" t="s">
        <v>36</v>
      </c>
      <c r="H47" s="46" t="s">
        <v>36</v>
      </c>
      <c r="I47" s="42"/>
    </row>
    <row r="48" customFormat="false" ht="12.75" hidden="false" customHeight="false" outlineLevel="0" collapsed="false">
      <c r="A48" s="43" t="s">
        <v>48</v>
      </c>
      <c r="B48" s="108"/>
      <c r="C48" s="24"/>
      <c r="D48" s="46" t="n">
        <f aca="false">D30</f>
        <v>10.81</v>
      </c>
      <c r="E48" s="46" t="s">
        <v>36</v>
      </c>
      <c r="F48" s="51" t="s">
        <v>49</v>
      </c>
      <c r="G48" s="48" t="n">
        <f aca="false">G35</f>
        <v>1.765</v>
      </c>
      <c r="H48" s="48" t="n">
        <f aca="false">H35</f>
        <v>1.725</v>
      </c>
      <c r="I48" s="42" t="s">
        <v>50</v>
      </c>
    </row>
    <row r="49" customFormat="false" ht="12.75" hidden="false" customHeight="false" outlineLevel="0" collapsed="false">
      <c r="A49" s="43" t="s">
        <v>42</v>
      </c>
      <c r="B49" s="108"/>
      <c r="C49" s="24"/>
      <c r="D49" s="46" t="n">
        <f aca="false">ROUND((SUM(D29:D30)/2),3)</f>
        <v>10.88</v>
      </c>
      <c r="E49" s="52" t="s">
        <v>36</v>
      </c>
      <c r="F49" s="51" t="s">
        <v>43</v>
      </c>
      <c r="G49" s="48" t="n">
        <f aca="false">ROUND(SUM(G34:G35)/2,5)</f>
        <v>1.7765</v>
      </c>
      <c r="H49" s="48" t="n">
        <f aca="false">SUM(H34:H35)/2</f>
        <v>1.745</v>
      </c>
      <c r="I49" s="42" t="s">
        <v>44</v>
      </c>
    </row>
    <row r="50" customFormat="false" ht="12.75" hidden="false" customHeight="false" outlineLevel="0" collapsed="false">
      <c r="A50" s="43" t="s">
        <v>39</v>
      </c>
      <c r="B50" s="108"/>
      <c r="C50" s="24"/>
      <c r="D50" s="46" t="n">
        <f aca="false">ROUND((SUM(D28:D30)/3),3)</f>
        <v>10.93</v>
      </c>
      <c r="E50" s="46" t="s">
        <v>36</v>
      </c>
      <c r="F50" s="51" t="s">
        <v>40</v>
      </c>
      <c r="G50" s="48" t="n">
        <f aca="false">ROUND(AVERAGE(G33:G35),5)</f>
        <v>1.81133</v>
      </c>
      <c r="H50" s="48" t="n">
        <f aca="false">ROUND(AVERAGE(H33:H35),5)</f>
        <v>1.77667</v>
      </c>
      <c r="I50" s="42" t="s">
        <v>41</v>
      </c>
    </row>
    <row r="51" customFormat="false" ht="12.75" hidden="false" customHeight="false" outlineLevel="0" collapsed="false">
      <c r="A51" s="36" t="s">
        <v>52</v>
      </c>
      <c r="B51" s="108"/>
      <c r="C51" s="24"/>
      <c r="D51" s="53" t="s">
        <v>36</v>
      </c>
      <c r="E51" s="53" t="s">
        <v>36</v>
      </c>
      <c r="F51" s="56" t="s">
        <v>53</v>
      </c>
      <c r="G51" s="48" t="n">
        <f aca="false">ROUND(AVERAGE(G32:G35),5)</f>
        <v>1.835</v>
      </c>
      <c r="H51" s="48" t="n">
        <f aca="false">ROUND(AVERAGE(H32:H35),5)</f>
        <v>1.8025</v>
      </c>
      <c r="I51" s="42" t="s">
        <v>54</v>
      </c>
    </row>
    <row r="52" customFormat="false" ht="12.75" hidden="false" customHeight="false" outlineLevel="0" collapsed="false">
      <c r="A52" s="36" t="s">
        <v>114</v>
      </c>
      <c r="B52" s="108"/>
      <c r="C52" s="24"/>
      <c r="D52" s="46" t="n">
        <f aca="false">ROUND((SUM(D26:D30)/5),3)</f>
        <v>11.344</v>
      </c>
      <c r="E52" s="53" t="s">
        <v>36</v>
      </c>
      <c r="F52" s="51" t="s">
        <v>38</v>
      </c>
      <c r="G52" s="48" t="n">
        <f aca="false">ROUND(AVERAGE(G31:G35),5)</f>
        <v>1.853</v>
      </c>
      <c r="H52" s="48" t="n">
        <f aca="false">ROUND(AVERAGE(H31:H35),5)</f>
        <v>1.821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46" t="s">
        <v>36</v>
      </c>
      <c r="F53" s="51" t="s">
        <v>47</v>
      </c>
      <c r="G53" s="48" t="n">
        <f aca="false">G34</f>
        <v>1.788</v>
      </c>
      <c r="H53" s="48" t="n">
        <f aca="false">H34</f>
        <v>1.765</v>
      </c>
      <c r="I53" s="42"/>
    </row>
    <row r="54" customFormat="false" ht="12.75" hidden="false" customHeight="false" outlineLevel="0" collapsed="false">
      <c r="A54" s="43" t="s">
        <v>45</v>
      </c>
      <c r="B54" s="103"/>
      <c r="C54" s="54"/>
      <c r="D54" s="55" t="s">
        <v>36</v>
      </c>
      <c r="E54" s="55" t="s">
        <v>36</v>
      </c>
      <c r="F54" s="56" t="s">
        <v>115</v>
      </c>
      <c r="G54" s="41" t="n">
        <f aca="false">G33</f>
        <v>1.881</v>
      </c>
      <c r="H54" s="41" t="n">
        <f aca="false">H33</f>
        <v>1.84</v>
      </c>
      <c r="I54" s="42"/>
    </row>
    <row r="55" customFormat="false" ht="12.75" hidden="false" customHeight="false" outlineLevel="0" collapsed="false">
      <c r="A55" s="36" t="s">
        <v>51</v>
      </c>
      <c r="B55" s="103"/>
      <c r="C55" s="54"/>
      <c r="D55" s="53" t="s">
        <v>36</v>
      </c>
      <c r="E55" s="53" t="s">
        <v>36</v>
      </c>
      <c r="F55" s="56"/>
      <c r="G55" s="41" t="n">
        <f aca="false">SUM(G33:G34)/2</f>
        <v>1.8345</v>
      </c>
      <c r="H55" s="48" t="n">
        <f aca="false">ROUND(AVERAGE(H33:H34),5)</f>
        <v>1.8025</v>
      </c>
      <c r="I55" s="42"/>
    </row>
    <row r="56" customFormat="false" ht="12.75" hidden="false" customHeight="false" outlineLevel="0" collapsed="false">
      <c r="A56" s="26"/>
      <c r="B56" s="26"/>
      <c r="C56" s="26"/>
      <c r="D56" s="58"/>
      <c r="E56" s="58"/>
      <c r="F56" s="26"/>
      <c r="G56" s="26"/>
      <c r="H56" s="26"/>
      <c r="I56" s="26"/>
    </row>
    <row r="57" customFormat="false" ht="12.75" hidden="false" customHeight="false" outlineLevel="0" collapsed="false">
      <c r="A57" s="26"/>
      <c r="B57" s="26"/>
      <c r="C57" s="26"/>
      <c r="D57" s="26"/>
      <c r="E57" s="26"/>
      <c r="F57" s="26"/>
      <c r="G57" s="26"/>
      <c r="H57" s="26"/>
      <c r="I57" s="26"/>
    </row>
    <row r="58" customFormat="false" ht="15" hidden="false" customHeight="false" outlineLevel="0" collapsed="false">
      <c r="A58" s="124" t="s">
        <v>55</v>
      </c>
      <c r="C58" s="26"/>
      <c r="E58" s="124" t="s">
        <v>56</v>
      </c>
      <c r="F58" s="59"/>
      <c r="G58" s="60"/>
      <c r="H58" s="60"/>
      <c r="I58" s="26"/>
    </row>
    <row r="59" customFormat="false" ht="12.75" hidden="false" customHeight="false" outlineLevel="0" collapsed="false">
      <c r="A59" s="121" t="n">
        <v>36152</v>
      </c>
      <c r="C59" s="60" t="n">
        <v>28.16</v>
      </c>
      <c r="E59" s="121" t="n">
        <v>36152</v>
      </c>
      <c r="F59" s="59"/>
      <c r="G59" s="122" t="n">
        <v>26.4</v>
      </c>
      <c r="H59" s="60"/>
      <c r="I59" s="26"/>
    </row>
    <row r="60" customFormat="false" ht="12.75" hidden="false" customHeight="false" outlineLevel="0" collapsed="false">
      <c r="A60" s="178" t="n">
        <v>36153</v>
      </c>
      <c r="B60" s="66" t="s">
        <v>59</v>
      </c>
      <c r="C60" s="60" t="n">
        <v>27.88</v>
      </c>
      <c r="E60" s="178" t="n">
        <v>36153</v>
      </c>
      <c r="F60" s="66" t="s">
        <v>60</v>
      </c>
      <c r="G60" s="123" t="n">
        <v>26.27</v>
      </c>
      <c r="H60" s="60"/>
      <c r="I60" s="26"/>
    </row>
    <row r="61" customFormat="false" ht="12.75" hidden="false" customHeight="false" outlineLevel="0" collapsed="false">
      <c r="A61" s="121" t="n">
        <v>36157</v>
      </c>
      <c r="C61" s="60" t="n">
        <v>26</v>
      </c>
      <c r="E61" s="121" t="n">
        <v>36157</v>
      </c>
      <c r="G61" s="123" t="n">
        <v>24.66</v>
      </c>
      <c r="H61" s="60"/>
      <c r="I61" s="26"/>
    </row>
    <row r="62" customFormat="false" ht="12.75" hidden="false" customHeight="false" outlineLevel="0" collapsed="false">
      <c r="A62" s="26"/>
      <c r="C62" s="67"/>
      <c r="E62" s="26"/>
      <c r="G62" s="68"/>
      <c r="H62" s="60"/>
      <c r="I62" s="26"/>
    </row>
    <row r="63" customFormat="false" ht="12.75" hidden="false" customHeight="false" outlineLevel="0" collapsed="false">
      <c r="A63" s="26"/>
      <c r="C63" s="63"/>
      <c r="E63" s="26"/>
      <c r="G63" s="64"/>
      <c r="H63" s="60"/>
      <c r="I63" s="26"/>
    </row>
    <row r="64" customFormat="false" ht="12.75" hidden="false" customHeight="false" outlineLevel="0" collapsed="false">
      <c r="A64" s="26" t="s">
        <v>62</v>
      </c>
      <c r="B64" s="66" t="s">
        <v>63</v>
      </c>
      <c r="C64" s="67" t="n">
        <f aca="false">C61</f>
        <v>26</v>
      </c>
      <c r="E64" s="26" t="s">
        <v>62</v>
      </c>
      <c r="F64" s="66" t="s">
        <v>64</v>
      </c>
      <c r="G64" s="67" t="n">
        <f aca="false">G61</f>
        <v>24.66</v>
      </c>
      <c r="H64" s="60"/>
      <c r="I64" s="26"/>
    </row>
    <row r="65" customFormat="false" ht="12.75" hidden="false" customHeight="false" outlineLevel="0" collapsed="false">
      <c r="A65" s="26" t="s">
        <v>65</v>
      </c>
      <c r="B65" s="66" t="s">
        <v>66</v>
      </c>
      <c r="C65" s="67" t="n">
        <f aca="false">AVERAGE(C60:C61)</f>
        <v>26.94</v>
      </c>
      <c r="E65" s="26" t="s">
        <v>65</v>
      </c>
      <c r="F65" s="66" t="s">
        <v>67</v>
      </c>
      <c r="G65" s="67" t="n">
        <f aca="false">AVERAGE(G60:G61)</f>
        <v>25.465</v>
      </c>
      <c r="H65" s="60"/>
      <c r="I65" s="26"/>
    </row>
    <row r="66" customFormat="false" ht="12.75" hidden="false" customHeight="false" outlineLevel="0" collapsed="false">
      <c r="A66" s="26" t="s">
        <v>68</v>
      </c>
      <c r="B66" s="66" t="s">
        <v>69</v>
      </c>
      <c r="C66" s="67" t="n">
        <f aca="false">AVERAGE(C59:C61)</f>
        <v>27.3466666666667</v>
      </c>
      <c r="E66" s="26" t="s">
        <v>68</v>
      </c>
      <c r="F66" s="66" t="s">
        <v>70</v>
      </c>
      <c r="G66" s="67" t="n">
        <f aca="false">AVERAGE(G59:G61)</f>
        <v>25.7766666666667</v>
      </c>
      <c r="H66" s="60"/>
      <c r="I66" s="26"/>
    </row>
    <row r="67" customFormat="false" ht="12.75" hidden="false" customHeight="false" outlineLevel="0" collapsed="false">
      <c r="A67" s="26"/>
      <c r="C67" s="26"/>
      <c r="D67" s="26"/>
      <c r="E67" s="26"/>
      <c r="F67" s="59"/>
      <c r="G67" s="60"/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5" hidden="false" customHeight="false" outlineLevel="0" collapsed="false">
      <c r="A69" s="124" t="s">
        <v>71</v>
      </c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121" t="n">
        <v>36153</v>
      </c>
      <c r="C70" s="63" t="n">
        <v>1.19</v>
      </c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78" t="n">
        <v>36157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36158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/>
      <c r="C73" s="63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62</v>
      </c>
      <c r="B74" s="125" t="s">
        <v>120</v>
      </c>
      <c r="C74" s="63" t="n">
        <f aca="false">C72</f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65</v>
      </c>
      <c r="B75" s="125" t="s">
        <v>121</v>
      </c>
      <c r="C75" s="63" t="n">
        <f aca="false">AVERAGE(C71:C72)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68</v>
      </c>
      <c r="B76" s="125" t="s">
        <v>160</v>
      </c>
      <c r="C76" s="63" t="n">
        <f aca="false">AVERAGE(C70:C72)</f>
        <v>1.19</v>
      </c>
      <c r="D76" s="26"/>
      <c r="E76" s="26"/>
      <c r="F76" s="59"/>
      <c r="G76" s="60"/>
      <c r="H76" s="60"/>
      <c r="I76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1" activeCellId="0" sqref="G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3" min="3" style="0" width="12.7"/>
    <col collapsed="false" customWidth="true" hidden="false" outlineLevel="0" max="4" min="4" style="0" width="11.28"/>
    <col collapsed="false" customWidth="true" hidden="false" outlineLevel="0" max="5" min="5" style="0" width="11.99"/>
    <col collapsed="false" customWidth="true" hidden="false" outlineLevel="0" max="6" min="6" style="0" width="10.28"/>
    <col collapsed="false" customWidth="true" hidden="false" outlineLevel="0" max="7" min="7" style="0" width="11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18"/>
      <c r="C5" s="13"/>
      <c r="D5" s="13" t="s">
        <v>3</v>
      </c>
      <c r="E5" s="13" t="s">
        <v>3</v>
      </c>
      <c r="F5" s="13"/>
      <c r="G5" s="17" t="s">
        <v>4</v>
      </c>
      <c r="H5" s="17" t="s">
        <v>4</v>
      </c>
    </row>
    <row r="6" customFormat="false" ht="12.75" hidden="false" customHeight="false" outlineLevel="0" collapsed="false">
      <c r="A6" s="10"/>
      <c r="B6" s="12"/>
      <c r="C6" s="12"/>
      <c r="D6" s="13" t="s">
        <v>5</v>
      </c>
      <c r="E6" s="13" t="s">
        <v>5</v>
      </c>
      <c r="F6" s="13"/>
      <c r="G6" s="17" t="s">
        <v>6</v>
      </c>
      <c r="H6" s="17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13" t="s">
        <v>9</v>
      </c>
      <c r="E7" s="13" t="s">
        <v>10</v>
      </c>
      <c r="F7" s="13" t="s">
        <v>8</v>
      </c>
      <c r="G7" s="17" t="s">
        <v>9</v>
      </c>
      <c r="H7" s="17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13" t="s">
        <v>14</v>
      </c>
      <c r="E8" s="13" t="s">
        <v>15</v>
      </c>
      <c r="F8" s="13" t="s">
        <v>13</v>
      </c>
      <c r="G8" s="17" t="s">
        <v>14</v>
      </c>
      <c r="H8" s="17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17" t="s">
        <v>16</v>
      </c>
      <c r="H9" s="17" t="s">
        <v>17</v>
      </c>
    </row>
    <row r="10" customFormat="false" ht="12.75" hidden="false" customHeight="false" outlineLevel="0" collapsed="false">
      <c r="A10" s="20"/>
      <c r="B10" s="21"/>
      <c r="C10" s="22"/>
      <c r="D10" s="23"/>
      <c r="E10" s="23"/>
      <c r="G10" s="24"/>
      <c r="H10" s="24"/>
    </row>
    <row r="11" customFormat="false" ht="12.75" hidden="false" customHeight="false" outlineLevel="0" collapsed="false">
      <c r="A11" s="20" t="n">
        <f aca="false">A10+1</f>
        <v>1</v>
      </c>
      <c r="B11" s="86" t="n">
        <v>36089</v>
      </c>
      <c r="C11" s="159" t="s">
        <v>224</v>
      </c>
      <c r="D11" s="25" t="n">
        <v>14.08</v>
      </c>
      <c r="E11" s="25" t="n">
        <v>14.26</v>
      </c>
      <c r="F11" s="22"/>
      <c r="G11" s="25"/>
      <c r="H11" s="25"/>
      <c r="I11" s="26"/>
    </row>
    <row r="12" customFormat="false" ht="12.75" hidden="false" customHeight="false" outlineLevel="0" collapsed="false">
      <c r="A12" s="20" t="n">
        <f aca="false">A11+1</f>
        <v>2</v>
      </c>
      <c r="B12" s="86" t="n">
        <v>36090</v>
      </c>
      <c r="C12" s="159" t="s">
        <v>224</v>
      </c>
      <c r="D12" s="25" t="n">
        <v>13.97</v>
      </c>
      <c r="E12" s="25" t="n">
        <v>14.16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3</v>
      </c>
      <c r="B13" s="86" t="n">
        <v>36091</v>
      </c>
      <c r="C13" s="159" t="s">
        <v>224</v>
      </c>
      <c r="D13" s="25" t="n">
        <v>14.05</v>
      </c>
      <c r="E13" s="25" t="n">
        <v>14.24</v>
      </c>
      <c r="F13" s="169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4</v>
      </c>
      <c r="B14" s="86" t="n">
        <v>36094</v>
      </c>
      <c r="C14" s="159" t="s">
        <v>224</v>
      </c>
      <c r="D14" s="25" t="n">
        <v>14.23</v>
      </c>
      <c r="E14" s="25" t="n">
        <v>14.4</v>
      </c>
      <c r="F14" s="179"/>
      <c r="G14" s="25"/>
      <c r="H14" s="25"/>
      <c r="I14" s="169"/>
    </row>
    <row r="15" customFormat="false" ht="12.75" hidden="false" customHeight="false" outlineLevel="0" collapsed="false">
      <c r="A15" s="20" t="n">
        <f aca="false">A14+1</f>
        <v>5</v>
      </c>
      <c r="B15" s="86" t="n">
        <v>36095</v>
      </c>
      <c r="C15" s="159" t="s">
        <v>224</v>
      </c>
      <c r="D15" s="25" t="n">
        <v>14.13</v>
      </c>
      <c r="E15" s="25" t="n">
        <v>14.3</v>
      </c>
      <c r="F15" s="179"/>
      <c r="G15" s="25"/>
      <c r="H15" s="25"/>
      <c r="I15" s="179"/>
    </row>
    <row r="16" customFormat="false" ht="12.75" hidden="false" customHeight="false" outlineLevel="0" collapsed="false">
      <c r="A16" s="20" t="n">
        <f aca="false">A15+1</f>
        <v>6</v>
      </c>
      <c r="B16" s="86" t="n">
        <v>36096</v>
      </c>
      <c r="C16" s="159" t="s">
        <v>224</v>
      </c>
      <c r="D16" s="25" t="n">
        <v>14.29</v>
      </c>
      <c r="E16" s="25" t="n">
        <v>14.46</v>
      </c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7</v>
      </c>
      <c r="B17" s="86" t="n">
        <v>36097</v>
      </c>
      <c r="C17" s="159" t="s">
        <v>224</v>
      </c>
      <c r="D17" s="25" t="n">
        <v>14.24</v>
      </c>
      <c r="E17" s="25" t="n">
        <v>14.42</v>
      </c>
      <c r="F17" s="179" t="s">
        <v>224</v>
      </c>
      <c r="G17" s="25" t="n">
        <v>2.348</v>
      </c>
      <c r="H17" s="25" t="n">
        <v>2.235</v>
      </c>
      <c r="I17" s="179" t="s">
        <v>224</v>
      </c>
    </row>
    <row r="18" customFormat="false" ht="12.75" hidden="false" customHeight="false" outlineLevel="0" collapsed="false">
      <c r="A18" s="20" t="n">
        <f aca="false">A17+1</f>
        <v>8</v>
      </c>
      <c r="B18" s="86" t="n">
        <v>36098</v>
      </c>
      <c r="C18" s="159" t="s">
        <v>224</v>
      </c>
      <c r="D18" s="25" t="n">
        <v>14.42</v>
      </c>
      <c r="E18" s="25" t="n">
        <v>14.61</v>
      </c>
      <c r="F18" s="179" t="s">
        <v>224</v>
      </c>
      <c r="G18" s="25" t="n">
        <v>2.275</v>
      </c>
      <c r="H18" s="25" t="n">
        <v>2.155</v>
      </c>
      <c r="I18" s="179" t="s">
        <v>224</v>
      </c>
    </row>
    <row r="19" customFormat="false" ht="12.75" hidden="false" customHeight="false" outlineLevel="0" collapsed="false">
      <c r="A19" s="20"/>
      <c r="B19" s="188"/>
      <c r="C19" s="15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v>9</v>
      </c>
      <c r="B20" s="86" t="n">
        <v>36101</v>
      </c>
      <c r="C20" s="169" t="s">
        <v>224</v>
      </c>
      <c r="D20" s="25" t="n">
        <v>14.36</v>
      </c>
      <c r="E20" s="25" t="n">
        <v>14.52</v>
      </c>
      <c r="F20" s="169" t="s">
        <v>224</v>
      </c>
      <c r="G20" s="25" t="n">
        <v>2.387</v>
      </c>
      <c r="H20" s="25" t="n">
        <v>2.28</v>
      </c>
      <c r="I20" s="26"/>
    </row>
    <row r="21" customFormat="false" ht="12.75" hidden="false" customHeight="false" outlineLevel="0" collapsed="false">
      <c r="A21" s="20" t="n">
        <f aca="false">A20+1</f>
        <v>10</v>
      </c>
      <c r="B21" s="86" t="n">
        <v>36102</v>
      </c>
      <c r="C21" s="169" t="s">
        <v>224</v>
      </c>
      <c r="D21" s="25" t="n">
        <v>14.2</v>
      </c>
      <c r="E21" s="25" t="n">
        <v>14.4</v>
      </c>
      <c r="F21" s="169" t="s">
        <v>224</v>
      </c>
      <c r="G21" s="25" t="n">
        <v>2.436</v>
      </c>
      <c r="H21" s="25" t="n">
        <v>2.31</v>
      </c>
      <c r="I21" s="26"/>
    </row>
    <row r="22" customFormat="false" ht="12.75" hidden="false" customHeight="false" outlineLevel="0" collapsed="false">
      <c r="A22" s="20" t="n">
        <f aca="false">A21+1</f>
        <v>11</v>
      </c>
      <c r="B22" s="86" t="n">
        <v>36103</v>
      </c>
      <c r="C22" s="169" t="s">
        <v>224</v>
      </c>
      <c r="D22" s="25" t="n">
        <v>14.14</v>
      </c>
      <c r="E22" s="25" t="n">
        <v>14.33</v>
      </c>
      <c r="F22" s="169" t="s">
        <v>224</v>
      </c>
      <c r="G22" s="25" t="n">
        <v>2.395</v>
      </c>
      <c r="H22" s="25" t="n">
        <v>2.27</v>
      </c>
      <c r="I22" s="26"/>
    </row>
    <row r="23" customFormat="false" ht="12.75" hidden="false" customHeight="false" outlineLevel="0" collapsed="false">
      <c r="A23" s="20" t="n">
        <f aca="false">A22+1</f>
        <v>12</v>
      </c>
      <c r="B23" s="86" t="n">
        <v>36104</v>
      </c>
      <c r="C23" s="169" t="s">
        <v>224</v>
      </c>
      <c r="D23" s="25" t="n">
        <v>13.97</v>
      </c>
      <c r="E23" s="25" t="n">
        <v>14.16</v>
      </c>
      <c r="F23" s="169" t="s">
        <v>224</v>
      </c>
      <c r="G23" s="25" t="n">
        <v>2.553</v>
      </c>
      <c r="H23" s="25" t="n">
        <v>2.4</v>
      </c>
      <c r="I23" s="26"/>
    </row>
    <row r="24" customFormat="false" ht="12.75" hidden="false" customHeight="false" outlineLevel="0" collapsed="false">
      <c r="A24" s="20" t="n">
        <f aca="false">A23+1</f>
        <v>13</v>
      </c>
      <c r="B24" s="86" t="n">
        <v>36105</v>
      </c>
      <c r="C24" s="169" t="s">
        <v>224</v>
      </c>
      <c r="D24" s="25" t="n">
        <v>13.87</v>
      </c>
      <c r="E24" s="25" t="n">
        <v>14.08</v>
      </c>
      <c r="F24" s="169" t="s">
        <v>224</v>
      </c>
      <c r="G24" s="25" t="n">
        <v>2.553</v>
      </c>
      <c r="H24" s="25" t="n">
        <v>2.405</v>
      </c>
      <c r="I24" s="26"/>
    </row>
    <row r="25" customFormat="false" ht="12.75" hidden="false" customHeight="false" outlineLevel="0" collapsed="false">
      <c r="A25" s="20" t="n">
        <f aca="false">A24+1</f>
        <v>14</v>
      </c>
      <c r="B25" s="86" t="n">
        <v>36108</v>
      </c>
      <c r="C25" s="169" t="s">
        <v>224</v>
      </c>
      <c r="D25" s="25" t="n">
        <v>13.38</v>
      </c>
      <c r="E25" s="25" t="n">
        <v>13.62</v>
      </c>
      <c r="F25" s="169" t="s">
        <v>224</v>
      </c>
      <c r="G25" s="25" t="n">
        <v>2.442</v>
      </c>
      <c r="H25" s="25" t="n">
        <v>2.315</v>
      </c>
      <c r="I25" s="26"/>
    </row>
    <row r="26" customFormat="false" ht="12.75" hidden="false" customHeight="false" outlineLevel="0" collapsed="false">
      <c r="A26" s="20" t="n">
        <f aca="false">A25+1</f>
        <v>15</v>
      </c>
      <c r="B26" s="86" t="n">
        <v>36109</v>
      </c>
      <c r="C26" s="169" t="s">
        <v>224</v>
      </c>
      <c r="D26" s="25" t="n">
        <v>13.52</v>
      </c>
      <c r="E26" s="25" t="n">
        <v>13.77</v>
      </c>
      <c r="F26" s="169" t="s">
        <v>224</v>
      </c>
      <c r="G26" s="25" t="n">
        <v>2.478</v>
      </c>
      <c r="H26" s="25" t="n">
        <v>2.355</v>
      </c>
      <c r="I26" s="26"/>
    </row>
    <row r="27" customFormat="false" ht="12.75" hidden="false" customHeight="false" outlineLevel="0" collapsed="false">
      <c r="A27" s="20" t="n">
        <f aca="false">A26+1</f>
        <v>16</v>
      </c>
      <c r="B27" s="86" t="n">
        <v>36110</v>
      </c>
      <c r="C27" s="169" t="s">
        <v>224</v>
      </c>
      <c r="D27" s="25" t="n">
        <v>13.55</v>
      </c>
      <c r="E27" s="25" t="n">
        <v>13.81</v>
      </c>
      <c r="F27" s="169" t="s">
        <v>224</v>
      </c>
      <c r="G27" s="25" t="n">
        <v>2.432</v>
      </c>
      <c r="H27" s="25" t="n">
        <v>2.33</v>
      </c>
      <c r="I27" s="26"/>
    </row>
    <row r="28" customFormat="false" ht="12.75" hidden="false" customHeight="false" outlineLevel="0" collapsed="false">
      <c r="A28" s="20" t="n">
        <f aca="false">A27+1</f>
        <v>17</v>
      </c>
      <c r="B28" s="86" t="n">
        <v>36111</v>
      </c>
      <c r="C28" s="169" t="s">
        <v>224</v>
      </c>
      <c r="D28" s="25" t="n">
        <v>13.84</v>
      </c>
      <c r="E28" s="25" t="n">
        <v>14.1</v>
      </c>
      <c r="F28" s="169" t="s">
        <v>224</v>
      </c>
      <c r="G28" s="25" t="n">
        <v>2.394</v>
      </c>
      <c r="H28" s="25" t="n">
        <v>2.29</v>
      </c>
      <c r="I28" s="26"/>
    </row>
    <row r="29" customFormat="false" ht="12.75" hidden="false" customHeight="false" outlineLevel="0" collapsed="false">
      <c r="A29" s="20" t="n">
        <f aca="false">A28+1</f>
        <v>18</v>
      </c>
      <c r="B29" s="86" t="n">
        <v>36112</v>
      </c>
      <c r="C29" s="169" t="s">
        <v>224</v>
      </c>
      <c r="D29" s="25" t="n">
        <v>13.57</v>
      </c>
      <c r="E29" s="25" t="n">
        <v>13.79</v>
      </c>
      <c r="F29" s="169" t="s">
        <v>224</v>
      </c>
      <c r="G29" s="25" t="n">
        <v>2.459</v>
      </c>
      <c r="H29" s="25" t="n">
        <v>2.365</v>
      </c>
      <c r="I29" s="26"/>
    </row>
    <row r="30" customFormat="false" ht="12.75" hidden="false" customHeight="false" outlineLevel="0" collapsed="false">
      <c r="A30" s="20" t="n">
        <f aca="false">A29+1</f>
        <v>19</v>
      </c>
      <c r="B30" s="86" t="n">
        <v>36115</v>
      </c>
      <c r="C30" s="169" t="s">
        <v>224</v>
      </c>
      <c r="D30" s="25" t="n">
        <v>12.82</v>
      </c>
      <c r="E30" s="25" t="n">
        <v>13.12</v>
      </c>
      <c r="F30" s="169" t="s">
        <v>224</v>
      </c>
      <c r="G30" s="25" t="n">
        <v>2.305</v>
      </c>
      <c r="H30" s="25" t="n">
        <v>2.215</v>
      </c>
      <c r="I30" s="26"/>
    </row>
    <row r="31" customFormat="false" ht="12.75" hidden="false" customHeight="false" outlineLevel="0" collapsed="false">
      <c r="A31" s="20" t="n">
        <f aca="false">A30+1</f>
        <v>20</v>
      </c>
      <c r="B31" s="86" t="n">
        <v>36116</v>
      </c>
      <c r="C31" s="169" t="s">
        <v>224</v>
      </c>
      <c r="D31" s="25" t="n">
        <v>12.45</v>
      </c>
      <c r="E31" s="25" t="n">
        <v>12.78</v>
      </c>
      <c r="F31" s="169" t="s">
        <v>224</v>
      </c>
      <c r="G31" s="25" t="n">
        <v>2.279</v>
      </c>
      <c r="H31" s="25" t="n">
        <v>2.2</v>
      </c>
      <c r="I31" s="26"/>
    </row>
    <row r="32" customFormat="false" ht="12.75" hidden="false" customHeight="false" outlineLevel="0" collapsed="false">
      <c r="A32" s="20" t="n">
        <f aca="false">A31+1</f>
        <v>21</v>
      </c>
      <c r="B32" s="86" t="n">
        <v>36117</v>
      </c>
      <c r="C32" s="169" t="s">
        <v>224</v>
      </c>
      <c r="D32" s="25" t="n">
        <v>12.14</v>
      </c>
      <c r="E32" s="25" t="n">
        <v>12.76</v>
      </c>
      <c r="F32" s="169" t="s">
        <v>224</v>
      </c>
      <c r="G32" s="25" t="n">
        <v>2.204</v>
      </c>
      <c r="H32" s="25" t="n">
        <v>2.165</v>
      </c>
      <c r="I32" s="27"/>
    </row>
    <row r="33" customFormat="false" ht="12.75" hidden="false" customHeight="false" outlineLevel="0" collapsed="false">
      <c r="A33" s="20" t="n">
        <f aca="false">A32+1</f>
        <v>22</v>
      </c>
      <c r="B33" s="86" t="n">
        <v>36118</v>
      </c>
      <c r="C33" s="169" t="s">
        <v>224</v>
      </c>
      <c r="D33" s="25" t="n">
        <v>12.15</v>
      </c>
      <c r="E33" s="25" t="n">
        <v>12.74</v>
      </c>
      <c r="F33" s="169" t="s">
        <v>224</v>
      </c>
      <c r="G33" s="25" t="n">
        <v>2.213</v>
      </c>
      <c r="H33" s="25" t="n">
        <v>2.155</v>
      </c>
      <c r="I33" s="22"/>
    </row>
    <row r="34" customFormat="false" ht="12.75" hidden="false" customHeight="false" outlineLevel="0" collapsed="false">
      <c r="A34" s="20" t="n">
        <f aca="false">A33+1</f>
        <v>23</v>
      </c>
      <c r="B34" s="86" t="n">
        <v>36119</v>
      </c>
      <c r="C34" s="160" t="s">
        <v>224</v>
      </c>
      <c r="D34" s="25" t="n">
        <v>12.14</v>
      </c>
      <c r="E34" s="25" t="n">
        <v>12.89</v>
      </c>
      <c r="F34" s="169" t="s">
        <v>224</v>
      </c>
      <c r="G34" s="25" t="n">
        <v>2.163</v>
      </c>
      <c r="H34" s="25" t="n">
        <v>2.095</v>
      </c>
      <c r="I34" s="22"/>
    </row>
    <row r="35" customFormat="false" ht="12.75" hidden="false" customHeight="false" outlineLevel="0" collapsed="false">
      <c r="A35" s="20" t="n">
        <f aca="false">A34+1</f>
        <v>24</v>
      </c>
      <c r="B35" s="86" t="n">
        <v>36122</v>
      </c>
      <c r="C35" s="159" t="s">
        <v>221</v>
      </c>
      <c r="D35" s="25" t="n">
        <v>12.45</v>
      </c>
      <c r="E35" s="25" t="n">
        <v>12.84</v>
      </c>
      <c r="F35" s="169" t="s">
        <v>224</v>
      </c>
      <c r="G35" s="25" t="n">
        <v>2.097</v>
      </c>
      <c r="H35" s="25" t="n">
        <v>2.03</v>
      </c>
      <c r="I35" s="22"/>
    </row>
    <row r="36" customFormat="false" ht="12.75" hidden="false" customHeight="false" outlineLevel="0" collapsed="false">
      <c r="A36" s="20" t="n">
        <f aca="false">A35+1</f>
        <v>25</v>
      </c>
      <c r="B36" s="86" t="n">
        <v>36123</v>
      </c>
      <c r="C36" s="159" t="s">
        <v>221</v>
      </c>
      <c r="D36" s="25" t="n">
        <v>12.12</v>
      </c>
      <c r="E36" s="25" t="n">
        <v>12.48</v>
      </c>
      <c r="F36" s="169" t="s">
        <v>224</v>
      </c>
      <c r="G36" s="25" t="n">
        <v>2.149</v>
      </c>
      <c r="H36" s="25" t="n">
        <v>2.08</v>
      </c>
      <c r="I36" s="22"/>
    </row>
    <row r="37" customFormat="false" ht="12.75" hidden="false" customHeight="false" outlineLevel="0" collapsed="false">
      <c r="A37" s="20" t="n">
        <f aca="false">A36+1</f>
        <v>26</v>
      </c>
      <c r="B37" s="86" t="n">
        <v>36124</v>
      </c>
      <c r="C37" s="159" t="s">
        <v>221</v>
      </c>
      <c r="D37" s="25" t="n">
        <v>11.86</v>
      </c>
      <c r="E37" s="25" t="n">
        <v>12.28</v>
      </c>
      <c r="F37" s="159" t="s">
        <v>221</v>
      </c>
      <c r="G37" s="25" t="n">
        <v>2.196</v>
      </c>
      <c r="H37" s="25" t="n">
        <v>2.1</v>
      </c>
      <c r="I37" s="187" t="s">
        <v>221</v>
      </c>
    </row>
    <row r="38" customFormat="false" ht="12.75" hidden="false" customHeight="false" outlineLevel="0" collapsed="false">
      <c r="A38" s="20" t="n">
        <f aca="false">A37+1</f>
        <v>27</v>
      </c>
      <c r="B38" s="86" t="n">
        <v>36129</v>
      </c>
      <c r="C38" s="159" t="s">
        <v>221</v>
      </c>
      <c r="D38" s="25" t="n">
        <v>11.22</v>
      </c>
      <c r="E38" s="25" t="n">
        <v>11.7</v>
      </c>
      <c r="F38" s="159" t="s">
        <v>221</v>
      </c>
      <c r="G38" s="25" t="n">
        <v>1.976</v>
      </c>
      <c r="H38" s="25" t="n">
        <v>1.885</v>
      </c>
      <c r="I38" s="187" t="s">
        <v>221</v>
      </c>
    </row>
    <row r="39" customFormat="false" ht="12.75" hidden="false" customHeight="false" outlineLevel="0" collapsed="false">
      <c r="A39" s="28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36119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36123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36123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00" t="s">
        <v>25</v>
      </c>
      <c r="E44" s="100" t="s">
        <v>25</v>
      </c>
      <c r="F44" s="33"/>
      <c r="G44" s="101" t="s">
        <v>4</v>
      </c>
      <c r="H44" s="101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00" t="s">
        <v>5</v>
      </c>
      <c r="E45" s="100" t="s">
        <v>5</v>
      </c>
      <c r="F45" s="33"/>
      <c r="G45" s="101" t="s">
        <v>6</v>
      </c>
      <c r="H45" s="101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ROUND((AVERAGE(D11:D34)),3)</f>
        <v>13.631</v>
      </c>
      <c r="E46" s="39" t="n">
        <f aca="false">ROUND((AVERAGE(E11:E34)),3)</f>
        <v>13.901</v>
      </c>
      <c r="F46" s="40" t="s">
        <v>29</v>
      </c>
      <c r="G46" s="41" t="n">
        <f aca="false">ROUND((AVERAGE(G17:G36)),5)</f>
        <v>2.34537</v>
      </c>
      <c r="H46" s="41" t="n">
        <f aca="false">ROUND((AVERAGE(H17:H36)),5)</f>
        <v>2.24474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225</v>
      </c>
      <c r="D47" s="177" t="n">
        <f aca="false">ROUND((AVERAGE(D20:D38)),3)</f>
        <v>13.039</v>
      </c>
      <c r="E47" s="177" t="n">
        <f aca="false">ROUND((AVERAGE(E20:E38)),3)</f>
        <v>13.377</v>
      </c>
      <c r="F47" s="47" t="s">
        <v>33</v>
      </c>
      <c r="G47" s="48" t="n">
        <f aca="false">ROUND((AVERAGE(G20:G38)),5)</f>
        <v>2.32163</v>
      </c>
      <c r="H47" s="48" t="n">
        <f aca="false">ROUND((AVERAGE(H20:H38)),5)</f>
        <v>2.22342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ROUND((((SUM(D20:D38))-D34+E34)/19),3)</f>
        <v>13.079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D34</f>
        <v>12.14</v>
      </c>
      <c r="E49" s="46" t="s">
        <v>36</v>
      </c>
      <c r="F49" s="51" t="s">
        <v>49</v>
      </c>
      <c r="G49" s="48" t="n">
        <f aca="false">G36</f>
        <v>2.149</v>
      </c>
      <c r="H49" s="48" t="n">
        <f aca="false">H36</f>
        <v>2.08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ROUND((SUM(D33:D34)/2),3)</f>
        <v>12.145</v>
      </c>
      <c r="E50" s="52" t="s">
        <v>36</v>
      </c>
      <c r="F50" s="51" t="s">
        <v>43</v>
      </c>
      <c r="G50" s="48" t="n">
        <f aca="false">ROUND(SUM(G35:G36)/2,5)</f>
        <v>2.123</v>
      </c>
      <c r="H50" s="48" t="n">
        <f aca="false">SUM(H35:H36)/2</f>
        <v>2.055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ROUND((SUM(D32:D34)/3),3)</f>
        <v>12.143</v>
      </c>
      <c r="E51" s="46" t="s">
        <v>36</v>
      </c>
      <c r="F51" s="51" t="s">
        <v>40</v>
      </c>
      <c r="G51" s="48" t="n">
        <f aca="false">ROUND(AVERAGE(G34:G36),5)</f>
        <v>2.13633</v>
      </c>
      <c r="H51" s="48" t="n">
        <f aca="false">ROUND(AVERAGE(H34:H36),5)</f>
        <v>2.06833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2.1555</v>
      </c>
      <c r="H52" s="48" t="n">
        <f aca="false">ROUND(AVERAGE(H33:H36),5)</f>
        <v>2.09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ROUND((SUM(D30:D34)/5),3)</f>
        <v>12.34</v>
      </c>
      <c r="E53" s="53" t="s">
        <v>36</v>
      </c>
      <c r="F53" s="51" t="s">
        <v>38</v>
      </c>
      <c r="G53" s="48" t="n">
        <f aca="false">ROUND(AVERAGE(G32:G36),5)</f>
        <v>2.1652</v>
      </c>
      <c r="H53" s="48" t="n">
        <f aca="false">ROUND(AVERAGE(H32:H36),5)</f>
        <v>2.105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2.097</v>
      </c>
      <c r="H54" s="48" t="n">
        <f aca="false">H35</f>
        <v>2.03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2.163</v>
      </c>
      <c r="H55" s="41" t="n">
        <f aca="false">H34</f>
        <v>2.095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2.13</v>
      </c>
      <c r="H56" s="48" t="n">
        <f aca="false">ROUND(AVERAGE(H34:H35),5)</f>
        <v>2.0625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5" hidden="false" customHeight="false" outlineLevel="0" collapsed="false">
      <c r="A59" s="124" t="s">
        <v>55</v>
      </c>
      <c r="C59" s="26"/>
      <c r="E59" s="124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36118</v>
      </c>
      <c r="C60" s="60" t="n">
        <v>30.38</v>
      </c>
      <c r="E60" s="121" t="n">
        <v>36118</v>
      </c>
      <c r="F60" s="59"/>
      <c r="G60" s="122" t="n">
        <v>28.25</v>
      </c>
      <c r="H60" s="60"/>
      <c r="I60" s="26"/>
    </row>
    <row r="61" customFormat="false" ht="12.75" hidden="false" customHeight="false" outlineLevel="0" collapsed="false">
      <c r="A61" s="178" t="n">
        <v>36119</v>
      </c>
      <c r="B61" s="66" t="s">
        <v>59</v>
      </c>
      <c r="C61" s="60" t="n">
        <v>30.34</v>
      </c>
      <c r="E61" s="178" t="n">
        <v>36119</v>
      </c>
      <c r="F61" s="66" t="s">
        <v>60</v>
      </c>
      <c r="G61" s="123" t="n">
        <v>28.14</v>
      </c>
      <c r="H61" s="60"/>
      <c r="I61" s="26"/>
    </row>
    <row r="62" customFormat="false" ht="12.75" hidden="false" customHeight="false" outlineLevel="0" collapsed="false">
      <c r="A62" s="121" t="n">
        <v>36122</v>
      </c>
      <c r="C62" s="60" t="n">
        <v>30.08</v>
      </c>
      <c r="E62" s="121" t="n">
        <v>36122</v>
      </c>
      <c r="G62" s="123" t="n">
        <v>27.82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30.08</v>
      </c>
      <c r="E65" s="26" t="s">
        <v>62</v>
      </c>
      <c r="F65" s="66" t="s">
        <v>64</v>
      </c>
      <c r="G65" s="67" t="n">
        <f aca="false">G62</f>
        <v>27.82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30.21</v>
      </c>
      <c r="E66" s="26" t="s">
        <v>65</v>
      </c>
      <c r="F66" s="66" t="s">
        <v>67</v>
      </c>
      <c r="G66" s="67" t="n">
        <f aca="false">AVERAGE(G61:G62)</f>
        <v>27.98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30.2666666666667</v>
      </c>
      <c r="E67" s="26" t="s">
        <v>68</v>
      </c>
      <c r="F67" s="66" t="s">
        <v>70</v>
      </c>
      <c r="G67" s="67" t="n">
        <f aca="false">AVERAGE(G60:G62)</f>
        <v>28.07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5" hidden="false" customHeight="false" outlineLevel="0" collapsed="false">
      <c r="A70" s="124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36119</v>
      </c>
      <c r="C71" s="63" t="n">
        <v>1.19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36122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36123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1.19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9.7"/>
    <col collapsed="false" customWidth="true" hidden="false" outlineLevel="0" max="3" min="3" style="0" width="13.7"/>
    <col collapsed="false" customWidth="true" hidden="false" outlineLevel="0" max="4" min="4" style="0" width="9.99"/>
    <col collapsed="false" customWidth="true" hidden="false" outlineLevel="0" max="5" min="5" style="0" width="10.56"/>
    <col collapsed="false" customWidth="true" hidden="false" outlineLevel="0" max="6" min="6" style="0" width="9.99"/>
    <col collapsed="false" customWidth="true" hidden="false" outlineLevel="0" max="7" min="7" style="0" width="11.13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184" t="s">
        <v>216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85" t="s">
        <v>226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8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86" t="n">
        <v>36061</v>
      </c>
      <c r="C12" s="189" t="s">
        <v>227</v>
      </c>
      <c r="D12" s="25" t="n">
        <v>15.81</v>
      </c>
      <c r="E12" s="25" t="n">
        <v>15.95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86" t="n">
        <v>36062</v>
      </c>
      <c r="C13" s="189" t="s">
        <v>227</v>
      </c>
      <c r="D13" s="25" t="n">
        <v>15.98</v>
      </c>
      <c r="E13" s="25" t="n">
        <v>16.13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86" t="n">
        <v>36063</v>
      </c>
      <c r="C14" s="189" t="s">
        <v>227</v>
      </c>
      <c r="D14" s="25" t="n">
        <v>15.75</v>
      </c>
      <c r="E14" s="25" t="n">
        <v>15.89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86" t="n">
        <v>36066</v>
      </c>
      <c r="C15" s="189" t="s">
        <v>227</v>
      </c>
      <c r="D15" s="25" t="n">
        <v>15.64</v>
      </c>
      <c r="E15" s="25" t="n">
        <v>15.76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86" t="n">
        <v>36067</v>
      </c>
      <c r="C16" s="189" t="s">
        <v>227</v>
      </c>
      <c r="D16" s="25" t="n">
        <v>15.98</v>
      </c>
      <c r="E16" s="25" t="n">
        <v>16.03</v>
      </c>
      <c r="F16" s="179" t="s">
        <v>227</v>
      </c>
      <c r="G16" s="25" t="n">
        <v>2.347</v>
      </c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86" t="n">
        <v>36068</v>
      </c>
      <c r="C17" s="189" t="s">
        <v>227</v>
      </c>
      <c r="D17" s="25" t="n">
        <v>16.14</v>
      </c>
      <c r="E17" s="25" t="n">
        <v>16.16</v>
      </c>
      <c r="F17" s="179" t="s">
        <v>227</v>
      </c>
      <c r="G17" s="25" t="n">
        <v>2.433</v>
      </c>
      <c r="H17" s="25" t="n">
        <v>2.26</v>
      </c>
      <c r="I17" s="179" t="s">
        <v>227</v>
      </c>
    </row>
    <row r="18" customFormat="false" ht="12.75" hidden="false" customHeight="false" outlineLevel="0" collapsed="false">
      <c r="A18" s="20"/>
      <c r="B18" s="188"/>
      <c r="C18" s="15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v>7</v>
      </c>
      <c r="B19" s="86" t="n">
        <v>36069</v>
      </c>
      <c r="C19" s="169" t="s">
        <v>227</v>
      </c>
      <c r="D19" s="25" t="n">
        <v>15.43</v>
      </c>
      <c r="E19" s="25" t="n">
        <v>15.5</v>
      </c>
      <c r="F19" s="169" t="s">
        <v>227</v>
      </c>
      <c r="G19" s="25" t="n">
        <v>2.414</v>
      </c>
      <c r="H19" s="25" t="n">
        <v>2.22</v>
      </c>
      <c r="I19" s="26"/>
    </row>
    <row r="20" customFormat="false" ht="12.75" hidden="false" customHeight="false" outlineLevel="0" collapsed="false">
      <c r="A20" s="20" t="n">
        <f aca="false">A19+1</f>
        <v>8</v>
      </c>
      <c r="B20" s="86" t="n">
        <v>36070</v>
      </c>
      <c r="C20" s="169" t="s">
        <v>227</v>
      </c>
      <c r="D20" s="25" t="n">
        <v>15.64</v>
      </c>
      <c r="E20" s="25" t="n">
        <v>15.7</v>
      </c>
      <c r="F20" s="169" t="s">
        <v>227</v>
      </c>
      <c r="G20" s="25" t="n">
        <v>2.432</v>
      </c>
      <c r="H20" s="25" t="n">
        <v>2.24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86" t="n">
        <v>36073</v>
      </c>
      <c r="C21" s="169" t="s">
        <v>227</v>
      </c>
      <c r="D21" s="25" t="n">
        <v>15.39</v>
      </c>
      <c r="E21" s="25" t="n">
        <v>15.5</v>
      </c>
      <c r="F21" s="169" t="s">
        <v>227</v>
      </c>
      <c r="G21" s="25" t="n">
        <v>2.393</v>
      </c>
      <c r="H21" s="25" t="n">
        <v>2.2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86" t="n">
        <v>36074</v>
      </c>
      <c r="C22" s="169" t="s">
        <v>227</v>
      </c>
      <c r="D22" s="25" t="n">
        <v>15.5</v>
      </c>
      <c r="E22" s="25" t="n">
        <v>15.61</v>
      </c>
      <c r="F22" s="169" t="s">
        <v>227</v>
      </c>
      <c r="G22" s="25" t="n">
        <v>2.346</v>
      </c>
      <c r="H22" s="25" t="n">
        <v>2.185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86" t="n">
        <v>36075</v>
      </c>
      <c r="C23" s="169" t="s">
        <v>227</v>
      </c>
      <c r="D23" s="25" t="n">
        <v>15.06</v>
      </c>
      <c r="E23" s="25" t="n">
        <v>15.23</v>
      </c>
      <c r="F23" s="169" t="s">
        <v>227</v>
      </c>
      <c r="G23" s="25" t="n">
        <v>2.393</v>
      </c>
      <c r="H23" s="25" t="n">
        <v>2.23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86" t="n">
        <v>36076</v>
      </c>
      <c r="C24" s="169" t="s">
        <v>227</v>
      </c>
      <c r="D24" s="25" t="n">
        <v>14.42</v>
      </c>
      <c r="E24" s="25" t="n">
        <v>14.61</v>
      </c>
      <c r="F24" s="169" t="s">
        <v>227</v>
      </c>
      <c r="G24" s="25" t="n">
        <v>2.254</v>
      </c>
      <c r="H24" s="25" t="n">
        <v>2.1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86" t="n">
        <v>36077</v>
      </c>
      <c r="C25" s="169" t="s">
        <v>227</v>
      </c>
      <c r="D25" s="25" t="n">
        <v>14.58</v>
      </c>
      <c r="E25" s="25" t="n">
        <v>14.74</v>
      </c>
      <c r="F25" s="169" t="s">
        <v>227</v>
      </c>
      <c r="G25" s="25" t="n">
        <v>2.191</v>
      </c>
      <c r="H25" s="25" t="n">
        <v>2.065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86" t="n">
        <v>36080</v>
      </c>
      <c r="C26" s="169" t="s">
        <v>227</v>
      </c>
      <c r="D26" s="25" t="n">
        <v>14.44</v>
      </c>
      <c r="E26" s="25" t="n">
        <v>14.62</v>
      </c>
      <c r="F26" s="169" t="s">
        <v>227</v>
      </c>
      <c r="G26" s="25" t="n">
        <v>2.089</v>
      </c>
      <c r="H26" s="25" t="n">
        <v>1.96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86" t="n">
        <v>36081</v>
      </c>
      <c r="C27" s="169" t="s">
        <v>227</v>
      </c>
      <c r="D27" s="25" t="n">
        <v>14.23</v>
      </c>
      <c r="E27" s="25" t="n">
        <v>14.42</v>
      </c>
      <c r="F27" s="169" t="s">
        <v>227</v>
      </c>
      <c r="G27" s="25" t="n">
        <v>2.084</v>
      </c>
      <c r="H27" s="25" t="n">
        <v>1.957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86" t="n">
        <v>36082</v>
      </c>
      <c r="C28" s="169" t="s">
        <v>227</v>
      </c>
      <c r="D28" s="25" t="n">
        <v>14.05</v>
      </c>
      <c r="E28" s="25" t="n">
        <v>14.23</v>
      </c>
      <c r="F28" s="169" t="s">
        <v>227</v>
      </c>
      <c r="G28" s="25" t="n">
        <v>2.041</v>
      </c>
      <c r="H28" s="25" t="n">
        <v>1.92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86" t="n">
        <v>36083</v>
      </c>
      <c r="C29" s="169" t="s">
        <v>227</v>
      </c>
      <c r="D29" s="25" t="n">
        <v>14.05</v>
      </c>
      <c r="E29" s="25" t="n">
        <v>14.24</v>
      </c>
      <c r="F29" s="169" t="s">
        <v>227</v>
      </c>
      <c r="G29" s="25" t="n">
        <v>2.095</v>
      </c>
      <c r="H29" s="25" t="n">
        <v>1.995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86" t="n">
        <v>36084</v>
      </c>
      <c r="C30" s="169" t="s">
        <v>227</v>
      </c>
      <c r="D30" s="25" t="n">
        <v>14.15</v>
      </c>
      <c r="E30" s="25" t="n">
        <v>14.33</v>
      </c>
      <c r="F30" s="169" t="s">
        <v>227</v>
      </c>
      <c r="G30" s="25" t="n">
        <v>2.109</v>
      </c>
      <c r="H30" s="25" t="n">
        <v>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86" t="n">
        <v>36087</v>
      </c>
      <c r="C31" s="169" t="s">
        <v>227</v>
      </c>
      <c r="D31" s="25" t="n">
        <v>13.35</v>
      </c>
      <c r="E31" s="25" t="n">
        <v>13.53</v>
      </c>
      <c r="F31" s="169" t="s">
        <v>227</v>
      </c>
      <c r="G31" s="25" t="n">
        <v>2.143</v>
      </c>
      <c r="H31" s="25" t="n">
        <v>2.035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86" t="n">
        <v>36088</v>
      </c>
      <c r="C32" s="169" t="s">
        <v>227</v>
      </c>
      <c r="D32" s="25" t="n">
        <v>13.43</v>
      </c>
      <c r="E32" s="25" t="n">
        <v>13.52</v>
      </c>
      <c r="F32" s="169" t="s">
        <v>227</v>
      </c>
      <c r="G32" s="25" t="n">
        <v>2.202</v>
      </c>
      <c r="H32" s="25" t="n">
        <v>2.1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86" t="n">
        <v>36089</v>
      </c>
      <c r="C33" s="159" t="s">
        <v>224</v>
      </c>
      <c r="D33" s="25" t="n">
        <v>14.08</v>
      </c>
      <c r="E33" s="25" t="n">
        <v>14.26</v>
      </c>
      <c r="F33" s="169" t="s">
        <v>227</v>
      </c>
      <c r="G33" s="25" t="n">
        <v>2.18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86" t="n">
        <v>36090</v>
      </c>
      <c r="C34" s="159" t="s">
        <v>224</v>
      </c>
      <c r="D34" s="25" t="n">
        <v>13.97</v>
      </c>
      <c r="E34" s="25" t="n">
        <v>14.16</v>
      </c>
      <c r="F34" s="169" t="s">
        <v>227</v>
      </c>
      <c r="G34" s="25" t="n">
        <v>2.176</v>
      </c>
      <c r="H34" s="25" t="n">
        <v>2.08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86" t="n">
        <v>36091</v>
      </c>
      <c r="C35" s="159" t="s">
        <v>224</v>
      </c>
      <c r="D35" s="25" t="n">
        <v>14.05</v>
      </c>
      <c r="E35" s="25" t="n">
        <v>14.24</v>
      </c>
      <c r="F35" s="169" t="s">
        <v>227</v>
      </c>
      <c r="G35" s="25" t="n">
        <v>2.164</v>
      </c>
      <c r="H35" s="25" t="n">
        <v>2.05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86" t="n">
        <v>36094</v>
      </c>
      <c r="C36" s="159" t="s">
        <v>224</v>
      </c>
      <c r="D36" s="25" t="n">
        <v>14.23</v>
      </c>
      <c r="E36" s="25" t="n">
        <v>14.4</v>
      </c>
      <c r="F36" s="169" t="s">
        <v>227</v>
      </c>
      <c r="G36" s="25" t="n">
        <v>2.298</v>
      </c>
      <c r="H36" s="25" t="n">
        <v>2.17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86" t="n">
        <v>36095</v>
      </c>
      <c r="C37" s="159" t="s">
        <v>224</v>
      </c>
      <c r="D37" s="25" t="n">
        <v>14.13</v>
      </c>
      <c r="E37" s="25" t="n">
        <v>14.3</v>
      </c>
      <c r="F37" s="169" t="s">
        <v>227</v>
      </c>
      <c r="G37" s="25" t="n">
        <v>2.108</v>
      </c>
      <c r="H37" s="25" t="n">
        <v>1.99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86" t="n">
        <v>36096</v>
      </c>
      <c r="C38" s="159" t="s">
        <v>224</v>
      </c>
      <c r="D38" s="25" t="n">
        <v>14.29</v>
      </c>
      <c r="E38" s="25" t="n">
        <v>14.46</v>
      </c>
      <c r="F38" s="169" t="s">
        <v>227</v>
      </c>
      <c r="G38" s="25" t="n">
        <v>1.972</v>
      </c>
      <c r="H38" s="25" t="n">
        <v>1.94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86" t="n">
        <v>36097</v>
      </c>
      <c r="C39" s="159" t="s">
        <v>224</v>
      </c>
      <c r="D39" s="25" t="n">
        <v>14.24</v>
      </c>
      <c r="E39" s="25" t="n">
        <v>14.42</v>
      </c>
      <c r="F39" s="179" t="s">
        <v>224</v>
      </c>
      <c r="G39" s="25" t="n">
        <v>2.348</v>
      </c>
      <c r="H39" s="25" t="n">
        <v>2.235</v>
      </c>
      <c r="I39" s="179" t="s">
        <v>224</v>
      </c>
    </row>
    <row r="40" customFormat="false" ht="12.75" hidden="false" customHeight="false" outlineLevel="0" collapsed="false">
      <c r="A40" s="20" t="n">
        <f aca="false">A39+1</f>
        <v>28</v>
      </c>
      <c r="B40" s="86" t="n">
        <v>36098</v>
      </c>
      <c r="C40" s="159" t="s">
        <v>224</v>
      </c>
      <c r="D40" s="25" t="n">
        <v>14.42</v>
      </c>
      <c r="E40" s="25" t="n">
        <v>14.61</v>
      </c>
      <c r="F40" s="179" t="s">
        <v>224</v>
      </c>
      <c r="G40" s="25" t="n">
        <v>2.275</v>
      </c>
      <c r="H40" s="25" t="n">
        <v>2.155</v>
      </c>
      <c r="I40" s="179" t="s">
        <v>224</v>
      </c>
    </row>
    <row r="41" customFormat="false" ht="12.75" hidden="false" customHeight="false" outlineLevel="0" collapsed="false">
      <c r="A41" s="28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36088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36096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36097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00" t="s">
        <v>25</v>
      </c>
      <c r="E46" s="100" t="s">
        <v>25</v>
      </c>
      <c r="F46" s="33"/>
      <c r="G46" s="101" t="s">
        <v>4</v>
      </c>
      <c r="H46" s="101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00" t="s">
        <v>5</v>
      </c>
      <c r="E47" s="100" t="s">
        <v>5</v>
      </c>
      <c r="F47" s="33"/>
      <c r="G47" s="101" t="s">
        <v>6</v>
      </c>
      <c r="H47" s="101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ROUND((AVERAGE(D12:D32)),3)</f>
        <v>14.951</v>
      </c>
      <c r="E48" s="39" t="n">
        <f aca="false">ROUND((AVERAGE(E12:E32)),3)</f>
        <v>15.085</v>
      </c>
      <c r="F48" s="40" t="s">
        <v>29</v>
      </c>
      <c r="G48" s="41" t="n">
        <f aca="false">ROUND((AVERAGE(G16:G38)),5)</f>
        <v>2.22109</v>
      </c>
      <c r="H48" s="41" t="n">
        <f aca="false">ROUND((AVERAGE(H17:H38)),5)</f>
        <v>2.08414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228</v>
      </c>
      <c r="D49" s="177" t="n">
        <f aca="false">ROUND((AVERAGE(D19:D40)),3)</f>
        <v>14.415</v>
      </c>
      <c r="E49" s="177" t="n">
        <f aca="false">ROUND((AVERAGE(E19:E40)),3)</f>
        <v>14.574</v>
      </c>
      <c r="F49" s="47" t="s">
        <v>33</v>
      </c>
      <c r="G49" s="48" t="n">
        <f aca="false">ROUND((AVERAGE(G19:G40)),5)</f>
        <v>2.21395</v>
      </c>
      <c r="H49" s="48" t="n">
        <f aca="false">ROUND((AVERAGE(H19:H40)),5)</f>
        <v>2.08623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ROUND((((SUM(D19:D40))-D32+E32)/22),3)</f>
        <v>14.419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D32</f>
        <v>13.43</v>
      </c>
      <c r="E51" s="46" t="s">
        <v>36</v>
      </c>
      <c r="F51" s="51" t="s">
        <v>49</v>
      </c>
      <c r="G51" s="48" t="n">
        <f aca="false">G38</f>
        <v>1.972</v>
      </c>
      <c r="H51" s="48" t="n">
        <f aca="false">H38</f>
        <v>1.94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ROUND((SUM(D31:D32)/2),3)</f>
        <v>13.39</v>
      </c>
      <c r="E52" s="52" t="s">
        <v>36</v>
      </c>
      <c r="F52" s="51" t="s">
        <v>43</v>
      </c>
      <c r="G52" s="48" t="n">
        <f aca="false">ROUND(SUM(G37:G38)/2,5)</f>
        <v>2.04</v>
      </c>
      <c r="H52" s="48" t="n">
        <f aca="false">SUM(H37:H38)/2</f>
        <v>1.965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ROUND((SUM(D30:D32)/3),3)</f>
        <v>13.643</v>
      </c>
      <c r="E53" s="46" t="s">
        <v>36</v>
      </c>
      <c r="F53" s="51" t="s">
        <v>40</v>
      </c>
      <c r="G53" s="48" t="n">
        <f aca="false">ROUND(AVERAGE(G36:G38),5)</f>
        <v>2.126</v>
      </c>
      <c r="H53" s="48" t="n">
        <f aca="false">ROUND(AVERAGE(H36:H38),5)</f>
        <v>2.03333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2.1355</v>
      </c>
      <c r="H54" s="48" t="n">
        <f aca="false">ROUND(AVERAGE(H35:H38),5)</f>
        <v>2.0375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ROUND((SUM(D28:D32)/5),3)</f>
        <v>13.806</v>
      </c>
      <c r="E55" s="53" t="s">
        <v>36</v>
      </c>
      <c r="F55" s="51" t="s">
        <v>38</v>
      </c>
      <c r="G55" s="48" t="n">
        <f aca="false">ROUND(AVERAGE(G34:G38),5)</f>
        <v>2.1436</v>
      </c>
      <c r="H55" s="48" t="n">
        <f aca="false">ROUND(AVERAGE(H34:H38),5)</f>
        <v>2.046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2.108</v>
      </c>
      <c r="H56" s="48" t="n">
        <f aca="false">H37</f>
        <v>1.99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2.298</v>
      </c>
      <c r="H57" s="41" t="n">
        <f aca="false">H36</f>
        <v>2.17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2.203</v>
      </c>
      <c r="H58" s="48" t="n">
        <f aca="false">ROUND(AVERAGE(H36:H37),5)</f>
        <v>2.08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5" hidden="false" customHeight="false" outlineLevel="0" collapsed="false">
      <c r="A61" s="124" t="s">
        <v>55</v>
      </c>
      <c r="C61" s="26"/>
      <c r="E61" s="124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36091</v>
      </c>
      <c r="C62" s="60" t="n">
        <v>34.2</v>
      </c>
      <c r="E62" s="121" t="n">
        <v>36091</v>
      </c>
      <c r="F62" s="59"/>
      <c r="G62" s="122" t="n">
        <v>27.83</v>
      </c>
      <c r="H62" s="60"/>
      <c r="I62" s="26"/>
    </row>
    <row r="63" customFormat="false" ht="12.75" hidden="false" customHeight="false" outlineLevel="0" collapsed="false">
      <c r="A63" s="178" t="n">
        <v>36094</v>
      </c>
      <c r="B63" s="66" t="s">
        <v>59</v>
      </c>
      <c r="C63" s="60" t="n">
        <v>35.65</v>
      </c>
      <c r="E63" s="178" t="n">
        <v>36094</v>
      </c>
      <c r="F63" s="66" t="s">
        <v>60</v>
      </c>
      <c r="G63" s="123" t="n">
        <v>29.14</v>
      </c>
      <c r="H63" s="60"/>
      <c r="I63" s="26"/>
    </row>
    <row r="64" customFormat="false" ht="12.75" hidden="false" customHeight="false" outlineLevel="0" collapsed="false">
      <c r="A64" s="121" t="n">
        <v>36095</v>
      </c>
      <c r="C64" s="60" t="n">
        <v>36.35</v>
      </c>
      <c r="E64" s="121" t="n">
        <v>36095</v>
      </c>
      <c r="G64" s="123" t="n">
        <v>27.94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36.35</v>
      </c>
      <c r="E67" s="26" t="s">
        <v>62</v>
      </c>
      <c r="F67" s="66" t="s">
        <v>64</v>
      </c>
      <c r="G67" s="67" t="n">
        <f aca="false">G64</f>
        <v>27.94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36</v>
      </c>
      <c r="E68" s="26" t="s">
        <v>65</v>
      </c>
      <c r="F68" s="66" t="s">
        <v>67</v>
      </c>
      <c r="G68" s="67" t="n">
        <f aca="false">AVERAGE(G63:G64)</f>
        <v>28.54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35.4</v>
      </c>
      <c r="E69" s="26" t="s">
        <v>68</v>
      </c>
      <c r="F69" s="66" t="s">
        <v>70</v>
      </c>
      <c r="G69" s="67" t="n">
        <f aca="false">AVERAGE(G62:G64)</f>
        <v>28.3033333333333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5" hidden="false" customHeight="false" outlineLevel="0" collapsed="false">
      <c r="A72" s="124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36094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36095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36096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9.28"/>
    <col collapsed="false" customWidth="true" hidden="false" outlineLevel="0" max="3" min="3" style="0" width="13.7"/>
    <col collapsed="false" customWidth="true" hidden="false" outlineLevel="0" max="4" min="4" style="0" width="11.7"/>
    <col collapsed="false" customWidth="true" hidden="false" outlineLevel="0" max="5" min="5" style="0" width="11.56"/>
    <col collapsed="false" customWidth="true" hidden="false" outlineLevel="0" max="7" min="7" style="0" width="11.99"/>
    <col collapsed="false" customWidth="true" hidden="false" outlineLevel="0" max="8" min="8" style="0" width="11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229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90" t="s">
        <v>230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91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91" t="s">
        <v>12</v>
      </c>
      <c r="C9" s="191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36028</v>
      </c>
      <c r="C12" s="159" t="s">
        <v>231</v>
      </c>
      <c r="D12" s="25" t="n">
        <v>13.37</v>
      </c>
      <c r="E12" s="25" t="n">
        <v>13.66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36031</v>
      </c>
      <c r="C13" s="159" t="s">
        <v>231</v>
      </c>
      <c r="D13" s="25" t="n">
        <v>13.64</v>
      </c>
      <c r="E13" s="25" t="n">
        <v>13.92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36032</v>
      </c>
      <c r="C14" s="159" t="s">
        <v>231</v>
      </c>
      <c r="D14" s="25" t="n">
        <v>13.77</v>
      </c>
      <c r="E14" s="25" t="n">
        <v>14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36033</v>
      </c>
      <c r="C15" s="159" t="s">
        <v>231</v>
      </c>
      <c r="D15" s="25" t="n">
        <v>13.58</v>
      </c>
      <c r="E15" s="25" t="n">
        <v>13.8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36034</v>
      </c>
      <c r="C16" s="159" t="s">
        <v>231</v>
      </c>
      <c r="D16" s="25" t="n">
        <v>13.23</v>
      </c>
      <c r="E16" s="25" t="n">
        <v>13.46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36035</v>
      </c>
      <c r="C17" s="159" t="s">
        <v>231</v>
      </c>
      <c r="D17" s="25" t="n">
        <v>13.5</v>
      </c>
      <c r="E17" s="25" t="n">
        <v>13.72</v>
      </c>
      <c r="F17" s="179" t="s">
        <v>231</v>
      </c>
      <c r="G17" s="25" t="n">
        <v>1.664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36038</v>
      </c>
      <c r="C18" s="159" t="s">
        <v>231</v>
      </c>
      <c r="D18" s="25" t="n">
        <v>13.34</v>
      </c>
      <c r="E18" s="25" t="n">
        <v>13.59</v>
      </c>
      <c r="F18" s="179" t="s">
        <v>231</v>
      </c>
      <c r="G18" s="25" t="n">
        <v>1.752</v>
      </c>
      <c r="H18" s="25" t="n">
        <v>1.63</v>
      </c>
      <c r="I18" s="179" t="s">
        <v>231</v>
      </c>
    </row>
    <row r="19" customFormat="false" ht="12.75" hidden="false" customHeight="false" outlineLevel="0" collapsed="false">
      <c r="A19" s="20"/>
      <c r="B19" s="188"/>
      <c r="C19" s="15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v>8</v>
      </c>
      <c r="B20" s="192" t="n">
        <v>36039</v>
      </c>
      <c r="C20" s="169" t="s">
        <v>231</v>
      </c>
      <c r="D20" s="25" t="n">
        <v>13.73</v>
      </c>
      <c r="E20" s="25" t="n">
        <v>13.97</v>
      </c>
      <c r="F20" s="169" t="s">
        <v>231</v>
      </c>
      <c r="G20" s="25" t="n">
        <v>1.786</v>
      </c>
      <c r="H20" s="25" t="n">
        <v>1.68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92" t="n">
        <v>36040</v>
      </c>
      <c r="C21" s="169" t="s">
        <v>231</v>
      </c>
      <c r="D21" s="25" t="n">
        <v>13.67</v>
      </c>
      <c r="E21" s="25" t="n">
        <v>13.9</v>
      </c>
      <c r="F21" s="169" t="s">
        <v>231</v>
      </c>
      <c r="G21" s="25" t="n">
        <v>1.652</v>
      </c>
      <c r="H21" s="25" t="n">
        <v>1.56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92" t="n">
        <v>36041</v>
      </c>
      <c r="C22" s="169" t="s">
        <v>231</v>
      </c>
      <c r="D22" s="25" t="n">
        <v>14.67</v>
      </c>
      <c r="E22" s="25" t="n">
        <v>14.85</v>
      </c>
      <c r="F22" s="169" t="s">
        <v>231</v>
      </c>
      <c r="G22" s="25" t="n">
        <v>1.712</v>
      </c>
      <c r="H22" s="25" t="n">
        <v>1.615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92" t="n">
        <v>36042</v>
      </c>
      <c r="C23" s="169" t="s">
        <v>231</v>
      </c>
      <c r="D23" s="25" t="n">
        <v>14.59</v>
      </c>
      <c r="E23" s="25" t="n">
        <v>14.78</v>
      </c>
      <c r="F23" s="169" t="s">
        <v>231</v>
      </c>
      <c r="G23" s="25" t="n">
        <v>1.783</v>
      </c>
      <c r="H23" s="25" t="n">
        <v>1.7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92" t="n">
        <v>36046</v>
      </c>
      <c r="C24" s="169" t="s">
        <v>231</v>
      </c>
      <c r="D24" s="25" t="n">
        <v>14.29</v>
      </c>
      <c r="E24" s="25" t="n">
        <v>14.53</v>
      </c>
      <c r="F24" s="169" t="s">
        <v>231</v>
      </c>
      <c r="G24" s="25" t="n">
        <v>1.874</v>
      </c>
      <c r="H24" s="25" t="n">
        <v>1.77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92" t="n">
        <v>36047</v>
      </c>
      <c r="C25" s="169" t="s">
        <v>231</v>
      </c>
      <c r="D25" s="25" t="n">
        <v>14.12</v>
      </c>
      <c r="E25" s="25" t="n">
        <v>14.36</v>
      </c>
      <c r="F25" s="169" t="s">
        <v>231</v>
      </c>
      <c r="G25" s="25" t="n">
        <v>1.833</v>
      </c>
      <c r="H25" s="25" t="n">
        <v>1.73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92" t="n">
        <v>36048</v>
      </c>
      <c r="C26" s="169" t="s">
        <v>231</v>
      </c>
      <c r="D26" s="25" t="n">
        <v>14.67</v>
      </c>
      <c r="E26" s="25" t="n">
        <v>14.87</v>
      </c>
      <c r="F26" s="169" t="s">
        <v>231</v>
      </c>
      <c r="G26" s="25" t="n">
        <v>1.958</v>
      </c>
      <c r="H26" s="25" t="n">
        <v>1.84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92" t="n">
        <v>36049</v>
      </c>
      <c r="C27" s="169" t="s">
        <v>231</v>
      </c>
      <c r="D27" s="25" t="n">
        <v>14.34</v>
      </c>
      <c r="E27" s="25" t="n">
        <v>14.56</v>
      </c>
      <c r="F27" s="169" t="s">
        <v>231</v>
      </c>
      <c r="G27" s="25" t="n">
        <v>1.878</v>
      </c>
      <c r="H27" s="25" t="n">
        <v>1.78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92" t="n">
        <v>36052</v>
      </c>
      <c r="C28" s="169" t="s">
        <v>231</v>
      </c>
      <c r="D28" s="25" t="n">
        <v>14.42</v>
      </c>
      <c r="E28" s="25" t="n">
        <v>14.61</v>
      </c>
      <c r="F28" s="169" t="s">
        <v>231</v>
      </c>
      <c r="G28" s="25" t="n">
        <v>1.945</v>
      </c>
      <c r="H28" s="25" t="n">
        <v>1.85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92" t="n">
        <v>36053</v>
      </c>
      <c r="C29" s="169" t="s">
        <v>231</v>
      </c>
      <c r="D29" s="25" t="n">
        <v>14.57</v>
      </c>
      <c r="E29" s="25" t="n">
        <v>14.7</v>
      </c>
      <c r="F29" s="169" t="s">
        <v>231</v>
      </c>
      <c r="G29" s="25" t="n">
        <v>2.123</v>
      </c>
      <c r="H29" s="25" t="n">
        <v>2.015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92" t="n">
        <v>36054</v>
      </c>
      <c r="C30" s="169" t="s">
        <v>231</v>
      </c>
      <c r="D30" s="25" t="n">
        <v>14.53</v>
      </c>
      <c r="E30" s="25" t="n">
        <v>14.67</v>
      </c>
      <c r="F30" s="169" t="s">
        <v>231</v>
      </c>
      <c r="G30" s="25" t="n">
        <v>2.241</v>
      </c>
      <c r="H30" s="25" t="n">
        <v>2.1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92" t="n">
        <v>36055</v>
      </c>
      <c r="C31" s="169" t="s">
        <v>231</v>
      </c>
      <c r="D31" s="25" t="n">
        <v>14.86</v>
      </c>
      <c r="E31" s="25" t="n">
        <v>14.96</v>
      </c>
      <c r="F31" s="169" t="s">
        <v>231</v>
      </c>
      <c r="G31" s="25" t="n">
        <v>2.138</v>
      </c>
      <c r="H31" s="25" t="n">
        <v>2.006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92" t="n">
        <v>36056</v>
      </c>
      <c r="C32" s="169" t="s">
        <v>231</v>
      </c>
      <c r="D32" s="25" t="n">
        <v>15.49</v>
      </c>
      <c r="E32" s="25" t="n">
        <v>15.62</v>
      </c>
      <c r="F32" s="169" t="s">
        <v>231</v>
      </c>
      <c r="G32" s="25" t="n">
        <v>2.26</v>
      </c>
      <c r="H32" s="25" t="n">
        <v>2.16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92" t="n">
        <v>36059</v>
      </c>
      <c r="C33" s="169" t="s">
        <v>231</v>
      </c>
      <c r="D33" s="25" t="n">
        <v>15.49</v>
      </c>
      <c r="E33" s="25" t="n">
        <v>15.67</v>
      </c>
      <c r="F33" s="169" t="s">
        <v>231</v>
      </c>
      <c r="G33" s="25" t="n">
        <v>2.187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92" t="n">
        <v>36060</v>
      </c>
      <c r="C34" s="160" t="s">
        <v>231</v>
      </c>
      <c r="D34" s="25" t="n">
        <v>15.67</v>
      </c>
      <c r="E34" s="25" t="n">
        <v>15.84</v>
      </c>
      <c r="F34" s="169" t="s">
        <v>231</v>
      </c>
      <c r="G34" s="25" t="n">
        <v>2.186</v>
      </c>
      <c r="H34" s="25" t="n">
        <v>2.05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92" t="n">
        <v>36061</v>
      </c>
      <c r="C35" s="189" t="s">
        <v>227</v>
      </c>
      <c r="D35" s="25" t="n">
        <v>15.81</v>
      </c>
      <c r="E35" s="25" t="n">
        <v>15.95</v>
      </c>
      <c r="F35" s="169" t="s">
        <v>231</v>
      </c>
      <c r="G35" s="25" t="n">
        <v>2.131</v>
      </c>
      <c r="H35" s="25" t="n">
        <v>2.01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92" t="n">
        <v>36062</v>
      </c>
      <c r="C36" s="189" t="s">
        <v>227</v>
      </c>
      <c r="D36" s="25" t="n">
        <v>15.98</v>
      </c>
      <c r="E36" s="25" t="n">
        <v>16.13</v>
      </c>
      <c r="F36" s="169" t="s">
        <v>231</v>
      </c>
      <c r="G36" s="25" t="n">
        <v>2.179</v>
      </c>
      <c r="H36" s="25" t="n">
        <v>2.065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92" t="n">
        <v>36063</v>
      </c>
      <c r="C37" s="189" t="s">
        <v>227</v>
      </c>
      <c r="D37" s="25" t="n">
        <v>15.75</v>
      </c>
      <c r="E37" s="25" t="n">
        <v>15.89</v>
      </c>
      <c r="F37" s="169" t="s">
        <v>231</v>
      </c>
      <c r="G37" s="25" t="n">
        <v>2.181</v>
      </c>
      <c r="H37" s="25" t="n">
        <v>2.04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92" t="n">
        <v>36066</v>
      </c>
      <c r="C38" s="189" t="s">
        <v>227</v>
      </c>
      <c r="D38" s="25" t="n">
        <v>15.64</v>
      </c>
      <c r="E38" s="25" t="n">
        <v>15.76</v>
      </c>
      <c r="F38" s="169" t="s">
        <v>231</v>
      </c>
      <c r="G38" s="25" t="n">
        <v>2.031</v>
      </c>
      <c r="H38" s="25" t="n">
        <v>1.84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92" t="n">
        <v>36067</v>
      </c>
      <c r="C39" s="189" t="s">
        <v>227</v>
      </c>
      <c r="D39" s="25" t="n">
        <v>15.98</v>
      </c>
      <c r="E39" s="25" t="n">
        <v>16.03</v>
      </c>
      <c r="F39" s="179" t="s">
        <v>227</v>
      </c>
      <c r="G39" s="25" t="n">
        <v>2.347</v>
      </c>
      <c r="H39" s="25" t="n">
        <v>1.948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92" t="n">
        <v>36068</v>
      </c>
      <c r="C40" s="189" t="s">
        <v>227</v>
      </c>
      <c r="D40" s="25" t="n">
        <v>16.14</v>
      </c>
      <c r="E40" s="25" t="n">
        <v>16.16</v>
      </c>
      <c r="F40" s="179" t="s">
        <v>227</v>
      </c>
      <c r="G40" s="25" t="n">
        <v>2.433</v>
      </c>
      <c r="H40" s="25" t="n">
        <v>2.26</v>
      </c>
      <c r="I40" s="179" t="s">
        <v>227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36060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36066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36067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14.252</v>
      </c>
      <c r="E48" s="39" t="n">
        <f aca="false">ROUND((AVERAGE(E12:E34)),3)</f>
        <v>14.456</v>
      </c>
      <c r="F48" s="40" t="s">
        <v>29</v>
      </c>
      <c r="G48" s="41" t="n">
        <f aca="false">ROUND((AVERAGE(G17:G38)),5)</f>
        <v>1.9759</v>
      </c>
      <c r="H48" s="41" t="n">
        <f aca="false">ROUND((AVERAGE(H18:H39)),5)</f>
        <v>1.879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232</v>
      </c>
      <c r="D49" s="177" t="n">
        <f aca="false">ROUND((AVERAGE(D20:D40)),3)</f>
        <v>14.972</v>
      </c>
      <c r="E49" s="177" t="n">
        <f aca="false">ROUND((AVERAGE(E20:E40)),3)</f>
        <v>15.134</v>
      </c>
      <c r="F49" s="47" t="s">
        <v>33</v>
      </c>
      <c r="G49" s="48" t="n">
        <f aca="false">ROUND((AVERAGE(G20:G40)),5)</f>
        <v>2.04086</v>
      </c>
      <c r="H49" s="48" t="n">
        <f aca="false">ROUND((AVERAGE(H20:H40)),5)</f>
        <v>1.909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14.98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15.67</v>
      </c>
      <c r="E51" s="46" t="s">
        <v>36</v>
      </c>
      <c r="F51" s="51" t="s">
        <v>49</v>
      </c>
      <c r="G51" s="48" t="n">
        <f aca="false">G38</f>
        <v>2.031</v>
      </c>
      <c r="H51" s="48" t="n">
        <f aca="false">H39</f>
        <v>1.948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15.58</v>
      </c>
      <c r="E52" s="52" t="s">
        <v>36</v>
      </c>
      <c r="F52" s="51" t="s">
        <v>43</v>
      </c>
      <c r="G52" s="48" t="n">
        <f aca="false">ROUND(SUM(G37:G38)/2,5)</f>
        <v>2.106</v>
      </c>
      <c r="H52" s="48" t="n">
        <f aca="false">SUM(H38:H39)/2</f>
        <v>1.894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15.55</v>
      </c>
      <c r="E53" s="46" t="s">
        <v>36</v>
      </c>
      <c r="F53" s="51" t="s">
        <v>40</v>
      </c>
      <c r="G53" s="48" t="n">
        <f aca="false">ROUND(AVERAGE(G36:G38),5)</f>
        <v>2.13033</v>
      </c>
      <c r="H53" s="48" t="n">
        <f aca="false">ROUND(AVERAGE(H37:H39),5)</f>
        <v>1.94267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2.1305</v>
      </c>
      <c r="H54" s="48" t="n">
        <f aca="false">ROUND(AVERAGE(H36:H39),5)</f>
        <v>1.97325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15.208</v>
      </c>
      <c r="E55" s="53" t="s">
        <v>36</v>
      </c>
      <c r="F55" s="51" t="s">
        <v>38</v>
      </c>
      <c r="G55" s="48" t="n">
        <f aca="false">ROUND(AVERAGE(G34:G38),5)</f>
        <v>2.1416</v>
      </c>
      <c r="H55" s="48" t="n">
        <f aca="false">ROUND(AVERAGE(H35:H39),5)</f>
        <v>1.9806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2.181</v>
      </c>
      <c r="H56" s="48" t="n">
        <f aca="false">H38</f>
        <v>1.84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2.179</v>
      </c>
      <c r="H57" s="41" t="n">
        <f aca="false">H37</f>
        <v>2.04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2.18</v>
      </c>
      <c r="H58" s="48" t="n">
        <f aca="false">ROUND(AVERAGE(H37:H38),5)</f>
        <v>1.94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36061</v>
      </c>
      <c r="C62" s="60" t="n">
        <v>26.89</v>
      </c>
      <c r="E62" s="121" t="n">
        <v>36061</v>
      </c>
      <c r="F62" s="59"/>
      <c r="G62" s="122" t="n">
        <v>26.1</v>
      </c>
      <c r="H62" s="60"/>
      <c r="I62" s="26"/>
    </row>
    <row r="63" customFormat="false" ht="12.75" hidden="false" customHeight="false" outlineLevel="0" collapsed="false">
      <c r="A63" s="178" t="n">
        <v>36062</v>
      </c>
      <c r="B63" s="66" t="s">
        <v>59</v>
      </c>
      <c r="C63" s="60" t="n">
        <v>27.25</v>
      </c>
      <c r="E63" s="178" t="n">
        <v>36062</v>
      </c>
      <c r="F63" s="66" t="s">
        <v>60</v>
      </c>
      <c r="G63" s="123" t="n">
        <v>26.36</v>
      </c>
      <c r="H63" s="60"/>
      <c r="I63" s="26"/>
    </row>
    <row r="64" customFormat="false" ht="12.75" hidden="false" customHeight="false" outlineLevel="0" collapsed="false">
      <c r="A64" s="121" t="n">
        <v>36063</v>
      </c>
      <c r="C64" s="60" t="n">
        <v>27.78</v>
      </c>
      <c r="E64" s="121" t="n">
        <v>36063</v>
      </c>
      <c r="G64" s="123" t="n">
        <v>25.83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27.78</v>
      </c>
      <c r="E67" s="26" t="s">
        <v>62</v>
      </c>
      <c r="F67" s="66" t="s">
        <v>64</v>
      </c>
      <c r="G67" s="67" t="n">
        <f aca="false">G64</f>
        <v>25.83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27.515</v>
      </c>
      <c r="E68" s="26" t="s">
        <v>65</v>
      </c>
      <c r="F68" s="66" t="s">
        <v>67</v>
      </c>
      <c r="G68" s="67" t="n">
        <f aca="false">AVERAGE(G63:G64)</f>
        <v>26.095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27.3066666666667</v>
      </c>
      <c r="E69" s="26" t="s">
        <v>68</v>
      </c>
      <c r="F69" s="66" t="s">
        <v>70</v>
      </c>
      <c r="G69" s="67" t="n">
        <f aca="false">AVERAGE(G62:G64)</f>
        <v>26.0966666666667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36062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36063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36066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3.28"/>
    <col collapsed="false" customWidth="true" hidden="false" outlineLevel="0" max="5" min="5" style="0" width="10.85"/>
    <col collapsed="false" customWidth="true" hidden="false" outlineLevel="0" max="7" min="7" style="0" width="10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90" t="s">
        <v>233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35998</v>
      </c>
      <c r="C12" s="159" t="s">
        <v>234</v>
      </c>
      <c r="D12" s="25" t="n">
        <v>14.16</v>
      </c>
      <c r="E12" s="25" t="n">
        <v>14.43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35999</v>
      </c>
      <c r="C13" s="159" t="s">
        <v>234</v>
      </c>
      <c r="D13" s="25" t="n">
        <v>13.88</v>
      </c>
      <c r="E13" s="25" t="n">
        <v>14.17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36000</v>
      </c>
      <c r="C14" s="159" t="s">
        <v>234</v>
      </c>
      <c r="D14" s="25" t="n">
        <v>13.87</v>
      </c>
      <c r="E14" s="25" t="n">
        <v>14.19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36003</v>
      </c>
      <c r="C15" s="159" t="s">
        <v>234</v>
      </c>
      <c r="D15" s="25" t="n">
        <v>14.22</v>
      </c>
      <c r="E15" s="25" t="n">
        <v>14.47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36004</v>
      </c>
      <c r="C16" s="159" t="s">
        <v>234</v>
      </c>
      <c r="D16" s="25" t="n">
        <v>14.27</v>
      </c>
      <c r="E16" s="25" t="n">
        <v>14.52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36005</v>
      </c>
      <c r="C17" s="159" t="s">
        <v>234</v>
      </c>
      <c r="D17" s="25" t="n">
        <v>14.09</v>
      </c>
      <c r="E17" s="25" t="n">
        <v>14.37</v>
      </c>
      <c r="F17" s="179"/>
      <c r="G17" s="25"/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36006</v>
      </c>
      <c r="C18" s="159" t="s">
        <v>234</v>
      </c>
      <c r="D18" s="25" t="n">
        <v>14.21</v>
      </c>
      <c r="E18" s="25" t="n">
        <v>14.51</v>
      </c>
      <c r="F18" s="179" t="s">
        <v>234</v>
      </c>
      <c r="G18" s="25" t="n">
        <v>1.906</v>
      </c>
      <c r="H18" s="25"/>
      <c r="I18" s="179"/>
    </row>
    <row r="19" customFormat="false" ht="12.75" hidden="false" customHeight="false" outlineLevel="0" collapsed="false">
      <c r="A19" s="20" t="n">
        <f aca="false">A18+1</f>
        <v>8</v>
      </c>
      <c r="B19" s="188" t="n">
        <v>36007</v>
      </c>
      <c r="C19" s="159" t="s">
        <v>234</v>
      </c>
      <c r="D19" s="25" t="n">
        <v>14.21</v>
      </c>
      <c r="E19" s="25" t="n">
        <v>14.5</v>
      </c>
      <c r="F19" s="179" t="s">
        <v>234</v>
      </c>
      <c r="G19" s="25" t="n">
        <v>1.844</v>
      </c>
      <c r="H19" s="25" t="n">
        <v>1.79</v>
      </c>
      <c r="I19" s="179" t="s">
        <v>234</v>
      </c>
    </row>
    <row r="20" customFormat="false" ht="12.75" hidden="false" customHeight="false" outlineLevel="0" collapsed="false">
      <c r="A20" s="20"/>
      <c r="B20" s="188"/>
      <c r="C20" s="159"/>
      <c r="D20" s="25"/>
      <c r="E20" s="25"/>
      <c r="F20" s="179"/>
      <c r="G20" s="25"/>
      <c r="H20" s="25"/>
      <c r="I20" s="179"/>
    </row>
    <row r="21" customFormat="false" ht="12.75" hidden="false" customHeight="false" outlineLevel="0" collapsed="false">
      <c r="A21" s="20" t="n">
        <f aca="false">A19+1</f>
        <v>9</v>
      </c>
      <c r="B21" s="188" t="n">
        <v>36010</v>
      </c>
      <c r="C21" s="169" t="s">
        <v>234</v>
      </c>
      <c r="D21" s="25" t="n">
        <v>13.7</v>
      </c>
      <c r="E21" s="25" t="n">
        <v>14.06</v>
      </c>
      <c r="F21" s="169" t="s">
        <v>234</v>
      </c>
      <c r="G21" s="25" t="n">
        <v>1.869</v>
      </c>
      <c r="H21" s="25" t="n">
        <v>1.828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36011</v>
      </c>
      <c r="C22" s="169" t="s">
        <v>234</v>
      </c>
      <c r="D22" s="25" t="n">
        <v>13.75</v>
      </c>
      <c r="E22" s="25" t="n">
        <v>14.1</v>
      </c>
      <c r="F22" s="169" t="s">
        <v>234</v>
      </c>
      <c r="G22" s="25" t="n">
        <v>1.895</v>
      </c>
      <c r="H22" s="25" t="n">
        <v>1.83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36012</v>
      </c>
      <c r="C23" s="169" t="s">
        <v>234</v>
      </c>
      <c r="D23" s="25" t="n">
        <v>13.68</v>
      </c>
      <c r="E23" s="25" t="n">
        <v>14.06</v>
      </c>
      <c r="F23" s="169" t="s">
        <v>234</v>
      </c>
      <c r="G23" s="25" t="n">
        <v>1.873</v>
      </c>
      <c r="H23" s="25" t="n">
        <v>1.81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36013</v>
      </c>
      <c r="C24" s="169" t="s">
        <v>234</v>
      </c>
      <c r="D24" s="25" t="n">
        <v>13.76</v>
      </c>
      <c r="E24" s="25" t="n">
        <v>14.09</v>
      </c>
      <c r="F24" s="169" t="s">
        <v>234</v>
      </c>
      <c r="G24" s="25" t="n">
        <v>1.831</v>
      </c>
      <c r="H24" s="25" t="n">
        <v>1.775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36014</v>
      </c>
      <c r="C25" s="169" t="s">
        <v>234</v>
      </c>
      <c r="D25" s="25" t="n">
        <v>13.8</v>
      </c>
      <c r="E25" s="25" t="n">
        <v>14.14</v>
      </c>
      <c r="F25" s="169" t="s">
        <v>234</v>
      </c>
      <c r="G25" s="25" t="n">
        <v>1.833</v>
      </c>
      <c r="H25" s="25" t="n">
        <v>1.79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36017</v>
      </c>
      <c r="C26" s="169" t="s">
        <v>234</v>
      </c>
      <c r="D26" s="25" t="n">
        <v>13.05</v>
      </c>
      <c r="E26" s="25" t="n">
        <v>13.41</v>
      </c>
      <c r="F26" s="169" t="s">
        <v>234</v>
      </c>
      <c r="G26" s="25" t="n">
        <v>1.895</v>
      </c>
      <c r="H26" s="25" t="n">
        <v>1.85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36018</v>
      </c>
      <c r="C27" s="169" t="s">
        <v>234</v>
      </c>
      <c r="D27" s="25" t="n">
        <v>12.76</v>
      </c>
      <c r="E27" s="25" t="n">
        <v>13.15</v>
      </c>
      <c r="F27" s="169" t="s">
        <v>234</v>
      </c>
      <c r="G27" s="25" t="n">
        <v>1.812</v>
      </c>
      <c r="H27" s="25" t="n">
        <v>1.76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36019</v>
      </c>
      <c r="C28" s="169" t="s">
        <v>234</v>
      </c>
      <c r="D28" s="25" t="n">
        <v>12.71</v>
      </c>
      <c r="E28" s="25" t="n">
        <v>13.12</v>
      </c>
      <c r="F28" s="169" t="s">
        <v>234</v>
      </c>
      <c r="G28" s="25" t="n">
        <v>1.819</v>
      </c>
      <c r="H28" s="25" t="n">
        <v>1.775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36020</v>
      </c>
      <c r="C29" s="169" t="s">
        <v>234</v>
      </c>
      <c r="D29" s="25" t="n">
        <v>13.21</v>
      </c>
      <c r="E29" s="25" t="n">
        <v>13.55</v>
      </c>
      <c r="F29" s="169" t="s">
        <v>234</v>
      </c>
      <c r="G29" s="25" t="n">
        <v>1.817</v>
      </c>
      <c r="H29" s="25" t="n">
        <v>1.775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36021</v>
      </c>
      <c r="C30" s="169" t="s">
        <v>234</v>
      </c>
      <c r="D30" s="25" t="n">
        <v>13.35</v>
      </c>
      <c r="E30" s="25" t="n">
        <v>13.64</v>
      </c>
      <c r="F30" s="169" t="s">
        <v>234</v>
      </c>
      <c r="G30" s="25" t="n">
        <v>1.877</v>
      </c>
      <c r="H30" s="25" t="n">
        <v>1.83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36024</v>
      </c>
      <c r="C31" s="169" t="s">
        <v>234</v>
      </c>
      <c r="D31" s="25" t="n">
        <v>13.2</v>
      </c>
      <c r="E31" s="25" t="n">
        <v>13.47</v>
      </c>
      <c r="F31" s="169" t="s">
        <v>234</v>
      </c>
      <c r="G31" s="25" t="n">
        <v>2.041</v>
      </c>
      <c r="H31" s="25" t="n">
        <v>1.95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36025</v>
      </c>
      <c r="C32" s="169" t="s">
        <v>234</v>
      </c>
      <c r="D32" s="25" t="n">
        <v>12.92</v>
      </c>
      <c r="E32" s="25" t="n">
        <v>13.2</v>
      </c>
      <c r="F32" s="169" t="s">
        <v>234</v>
      </c>
      <c r="G32" s="25" t="n">
        <v>1.983</v>
      </c>
      <c r="H32" s="25" t="n">
        <v>1.915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v>36026</v>
      </c>
      <c r="C33" s="169" t="s">
        <v>234</v>
      </c>
      <c r="D33" s="25" t="n">
        <v>13.16</v>
      </c>
      <c r="E33" s="25" t="n">
        <v>13.36</v>
      </c>
      <c r="F33" s="169" t="s">
        <v>234</v>
      </c>
      <c r="G33" s="25" t="n">
        <v>1.917</v>
      </c>
      <c r="H33" s="25" t="n">
        <v>1.84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v>36027</v>
      </c>
      <c r="C34" s="169" t="s">
        <v>234</v>
      </c>
      <c r="D34" s="25" t="n">
        <v>13.54</v>
      </c>
      <c r="E34" s="25" t="n">
        <v>13.8</v>
      </c>
      <c r="F34" s="169" t="s">
        <v>234</v>
      </c>
      <c r="G34" s="25" t="n">
        <v>1.953</v>
      </c>
      <c r="H34" s="25" t="n">
        <v>1.885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36028</v>
      </c>
      <c r="C35" s="159" t="s">
        <v>231</v>
      </c>
      <c r="D35" s="25" t="n">
        <v>13.37</v>
      </c>
      <c r="E35" s="25" t="n">
        <v>13.66</v>
      </c>
      <c r="F35" s="169" t="s">
        <v>234</v>
      </c>
      <c r="G35" s="25" t="n">
        <v>1.947</v>
      </c>
      <c r="H35" s="25" t="n">
        <v>1.875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36031</v>
      </c>
      <c r="C36" s="159" t="s">
        <v>231</v>
      </c>
      <c r="D36" s="25" t="n">
        <v>13.64</v>
      </c>
      <c r="E36" s="25" t="n">
        <v>13.92</v>
      </c>
      <c r="F36" s="169" t="s">
        <v>234</v>
      </c>
      <c r="G36" s="25" t="n">
        <v>1.926</v>
      </c>
      <c r="H36" s="25" t="n">
        <v>1.86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36032</v>
      </c>
      <c r="C37" s="159" t="s">
        <v>231</v>
      </c>
      <c r="D37" s="25" t="n">
        <v>13.77</v>
      </c>
      <c r="E37" s="25" t="n">
        <v>14</v>
      </c>
      <c r="F37" s="169" t="s">
        <v>234</v>
      </c>
      <c r="G37" s="25" t="n">
        <v>1.828</v>
      </c>
      <c r="H37" s="25" t="n">
        <v>1.75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36033</v>
      </c>
      <c r="C38" s="159" t="s">
        <v>231</v>
      </c>
      <c r="D38" s="25" t="n">
        <v>13.58</v>
      </c>
      <c r="E38" s="25" t="n">
        <v>13.8</v>
      </c>
      <c r="F38" s="169" t="s">
        <v>234</v>
      </c>
      <c r="G38" s="25" t="n">
        <v>1.762</v>
      </c>
      <c r="H38" s="25" t="n">
        <v>1.685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36034</v>
      </c>
      <c r="C39" s="159" t="s">
        <v>231</v>
      </c>
      <c r="D39" s="25" t="n">
        <v>13.23</v>
      </c>
      <c r="E39" s="25" t="n">
        <v>13.46</v>
      </c>
      <c r="F39" s="169" t="s">
        <v>234</v>
      </c>
      <c r="G39" s="25" t="n">
        <v>1.672</v>
      </c>
      <c r="H39" s="25" t="n">
        <v>1.58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36035</v>
      </c>
      <c r="C40" s="159" t="s">
        <v>231</v>
      </c>
      <c r="D40" s="25" t="n">
        <v>13.5</v>
      </c>
      <c r="E40" s="25" t="n">
        <v>13.72</v>
      </c>
      <c r="F40" s="179" t="s">
        <v>231</v>
      </c>
      <c r="G40" s="25" t="n">
        <v>1.664</v>
      </c>
      <c r="H40" s="25" t="n">
        <v>1.498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v>36038</v>
      </c>
      <c r="C41" s="159" t="s">
        <v>231</v>
      </c>
      <c r="D41" s="25" t="n">
        <v>13.34</v>
      </c>
      <c r="E41" s="25" t="n">
        <v>13.59</v>
      </c>
      <c r="F41" s="179" t="s">
        <v>231</v>
      </c>
      <c r="G41" s="25" t="n">
        <v>1.752</v>
      </c>
      <c r="H41" s="25" t="n">
        <v>1.63</v>
      </c>
      <c r="I41" s="179" t="s">
        <v>231</v>
      </c>
    </row>
    <row r="42" customFormat="false" ht="12.75" hidden="false" customHeight="false" outlineLevel="0" collapsed="false">
      <c r="A42" s="20"/>
      <c r="B42" s="188"/>
      <c r="C42" s="169"/>
      <c r="D42" s="30"/>
      <c r="E42" s="30"/>
      <c r="F42" s="169"/>
      <c r="G42" s="30"/>
      <c r="H42" s="30"/>
      <c r="I42" s="179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36027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36034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36035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ROUND((AVERAGE(D12:D34)),3)</f>
        <v>13.614</v>
      </c>
      <c r="E49" s="39" t="n">
        <f aca="false">ROUND((AVERAGE(E12:E34)),3)</f>
        <v>13.923</v>
      </c>
      <c r="F49" s="40" t="s">
        <v>29</v>
      </c>
      <c r="G49" s="41" t="n">
        <f aca="false">ROUND((AVERAGE(G18:G39)),5)</f>
        <v>1.87143</v>
      </c>
      <c r="H49" s="41" t="n">
        <f aca="false">ROUND((AVERAGE(H19:H40)),5)</f>
        <v>1.7929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235</v>
      </c>
      <c r="D50" s="177" t="n">
        <f aca="false">ROUND((AVERAGE(D21:D41)),3)</f>
        <v>13.382</v>
      </c>
      <c r="E50" s="177" t="n">
        <f aca="false">ROUND((AVERAGE(E21:E41)),3)</f>
        <v>13.681</v>
      </c>
      <c r="F50" s="47" t="s">
        <v>33</v>
      </c>
      <c r="G50" s="48" t="n">
        <f aca="false">ROUND((AVERAGE(G21:G41)),5)</f>
        <v>1.85552</v>
      </c>
      <c r="H50" s="48" t="n">
        <f aca="false">ROUND((AVERAGE(H21:H41)),5)</f>
        <v>1.78529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ROUND((((SUM(D21:D41))-D34+E34)/21),3)</f>
        <v>13.394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D34</f>
        <v>13.54</v>
      </c>
      <c r="E52" s="46" t="s">
        <v>36</v>
      </c>
      <c r="F52" s="51" t="s">
        <v>49</v>
      </c>
      <c r="G52" s="48" t="n">
        <f aca="false">G39</f>
        <v>1.672</v>
      </c>
      <c r="H52" s="48" t="n">
        <f aca="false">H40</f>
        <v>1.498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ROUND((SUM(D33:D34)/2),3)</f>
        <v>13.35</v>
      </c>
      <c r="E53" s="52" t="s">
        <v>36</v>
      </c>
      <c r="F53" s="51" t="s">
        <v>43</v>
      </c>
      <c r="G53" s="48" t="n">
        <f aca="false">ROUND(SUM(G38:G39)/2,5)</f>
        <v>1.717</v>
      </c>
      <c r="H53" s="48" t="n">
        <f aca="false">SUM(H39:H40)/2</f>
        <v>1.539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ROUND((SUM(D32:D34)/3),3)</f>
        <v>13.207</v>
      </c>
      <c r="E54" s="46" t="s">
        <v>36</v>
      </c>
      <c r="F54" s="51" t="s">
        <v>40</v>
      </c>
      <c r="G54" s="48" t="n">
        <f aca="false">ROUND(AVERAGE(G37:G39),5)</f>
        <v>1.754</v>
      </c>
      <c r="H54" s="48" t="n">
        <f aca="false">ROUND(AVERAGE(H38:H40),5)</f>
        <v>1.58767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1.797</v>
      </c>
      <c r="H55" s="48" t="n">
        <f aca="false">ROUND(AVERAGE(H37:H40),5)</f>
        <v>1.62825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ROUND((SUM(D30:D34)/5),3)</f>
        <v>13.234</v>
      </c>
      <c r="E56" s="53" t="s">
        <v>36</v>
      </c>
      <c r="F56" s="51" t="s">
        <v>38</v>
      </c>
      <c r="G56" s="48" t="n">
        <f aca="false">ROUND(AVERAGE(G35:G39),5)</f>
        <v>1.827</v>
      </c>
      <c r="H56" s="48" t="n">
        <f aca="false">ROUND(AVERAGE(H36:H40),5)</f>
        <v>1.6746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1.762</v>
      </c>
      <c r="H57" s="48" t="n">
        <f aca="false">H39</f>
        <v>1.58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1.828</v>
      </c>
      <c r="H58" s="41" t="n">
        <f aca="false">H38</f>
        <v>1.685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1.795</v>
      </c>
      <c r="H59" s="48" t="n">
        <f aca="false">ROUND(AVERAGE(H38:H39),5)</f>
        <v>1.6325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36031</v>
      </c>
      <c r="C63" s="60" t="n">
        <v>40.91</v>
      </c>
      <c r="E63" s="121" t="n">
        <v>36031</v>
      </c>
      <c r="F63" s="59"/>
      <c r="G63" s="122" t="n">
        <v>42.85</v>
      </c>
      <c r="H63" s="60"/>
      <c r="I63" s="26"/>
    </row>
    <row r="64" customFormat="false" ht="12.75" hidden="false" customHeight="false" outlineLevel="0" collapsed="false">
      <c r="A64" s="178" t="n">
        <v>36032</v>
      </c>
      <c r="B64" s="66" t="s">
        <v>59</v>
      </c>
      <c r="C64" s="60" t="n">
        <v>41.8</v>
      </c>
      <c r="E64" s="178" t="n">
        <v>36032</v>
      </c>
      <c r="F64" s="66" t="s">
        <v>60</v>
      </c>
      <c r="G64" s="123" t="n">
        <v>45.07</v>
      </c>
      <c r="H64" s="60"/>
      <c r="I64" s="26"/>
    </row>
    <row r="65" customFormat="false" ht="12.75" hidden="false" customHeight="false" outlineLevel="0" collapsed="false">
      <c r="A65" s="121" t="n">
        <v>36033</v>
      </c>
      <c r="C65" s="60" t="n">
        <v>41</v>
      </c>
      <c r="E65" s="121" t="n">
        <v>36033</v>
      </c>
      <c r="G65" s="123" t="n">
        <v>42.02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41</v>
      </c>
      <c r="E68" s="26" t="s">
        <v>62</v>
      </c>
      <c r="F68" s="66" t="s">
        <v>64</v>
      </c>
      <c r="G68" s="67" t="n">
        <f aca="false">G65</f>
        <v>42.02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41.4</v>
      </c>
      <c r="E69" s="26" t="s">
        <v>65</v>
      </c>
      <c r="F69" s="66" t="s">
        <v>67</v>
      </c>
      <c r="G69" s="67" t="n">
        <f aca="false">AVERAGE(G64:G65)</f>
        <v>43.545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41.2366666666667</v>
      </c>
      <c r="E70" s="26" t="s">
        <v>68</v>
      </c>
      <c r="F70" s="66" t="s">
        <v>70</v>
      </c>
      <c r="G70" s="67" t="n">
        <f aca="false">AVERAGE(G63:G65)</f>
        <v>43.3133333333333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36032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36033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36034</v>
      </c>
      <c r="C76" s="63" t="n"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51" activeCellId="0" sqref="G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99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128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37063</v>
      </c>
      <c r="C11" s="87" t="s">
        <v>129</v>
      </c>
      <c r="D11" s="88" t="n">
        <v>26.56</v>
      </c>
      <c r="E11" s="89" t="n">
        <v>26.56</v>
      </c>
    </row>
    <row r="12" customFormat="false" ht="12.75" hidden="false" customHeight="false" outlineLevel="0" collapsed="false">
      <c r="A12" s="85" t="s">
        <v>86</v>
      </c>
      <c r="B12" s="86" t="n">
        <v>37064</v>
      </c>
      <c r="C12" s="87" t="s">
        <v>129</v>
      </c>
      <c r="D12" s="88" t="n">
        <v>26.83</v>
      </c>
      <c r="E12" s="89" t="n">
        <v>26.8</v>
      </c>
    </row>
    <row r="13" customFormat="false" ht="12.75" hidden="false" customHeight="false" outlineLevel="0" collapsed="false">
      <c r="A13" s="85" t="s">
        <v>87</v>
      </c>
      <c r="B13" s="86" t="n">
        <v>37067</v>
      </c>
      <c r="C13" s="87" t="s">
        <v>129</v>
      </c>
      <c r="D13" s="88" t="n">
        <v>27.25</v>
      </c>
      <c r="E13" s="89" t="n">
        <v>27.18</v>
      </c>
    </row>
    <row r="14" customFormat="false" ht="12.75" hidden="false" customHeight="false" outlineLevel="0" collapsed="false">
      <c r="A14" s="85" t="s">
        <v>88</v>
      </c>
      <c r="B14" s="86" t="n">
        <v>37068</v>
      </c>
      <c r="C14" s="87" t="s">
        <v>129</v>
      </c>
      <c r="D14" s="88" t="n">
        <v>26.98</v>
      </c>
      <c r="E14" s="89" t="n">
        <v>26.96</v>
      </c>
    </row>
    <row r="15" customFormat="false" ht="12.75" hidden="false" customHeight="false" outlineLevel="0" collapsed="false">
      <c r="A15" s="85" t="s">
        <v>89</v>
      </c>
      <c r="B15" s="86" t="n">
        <v>37069</v>
      </c>
      <c r="C15" s="87" t="s">
        <v>129</v>
      </c>
      <c r="D15" s="88" t="n">
        <v>25.61</v>
      </c>
      <c r="E15" s="89" t="n">
        <v>25.72</v>
      </c>
    </row>
    <row r="16" customFormat="false" ht="12.75" hidden="false" customHeight="false" outlineLevel="0" collapsed="false">
      <c r="A16" s="85" t="s">
        <v>90</v>
      </c>
      <c r="B16" s="86" t="n">
        <v>37070</v>
      </c>
      <c r="C16" s="87" t="s">
        <v>129</v>
      </c>
      <c r="D16" s="88" t="n">
        <v>25.56</v>
      </c>
      <c r="E16" s="89" t="n">
        <v>25.61</v>
      </c>
      <c r="F16" s="87" t="s">
        <v>129</v>
      </c>
      <c r="G16" s="90" t="n">
        <v>3.28</v>
      </c>
    </row>
    <row r="17" customFormat="false" ht="12.75" hidden="false" customHeight="false" outlineLevel="0" collapsed="false">
      <c r="A17" s="85" t="s">
        <v>91</v>
      </c>
      <c r="B17" s="86" t="n">
        <v>37071</v>
      </c>
      <c r="C17" s="87" t="s">
        <v>129</v>
      </c>
      <c r="D17" s="88" t="n">
        <v>26.25</v>
      </c>
      <c r="E17" s="89" t="n">
        <v>26.9</v>
      </c>
      <c r="F17" s="87" t="s">
        <v>129</v>
      </c>
      <c r="G17" s="90" t="n">
        <v>3.096</v>
      </c>
    </row>
    <row r="18" customFormat="false" ht="12.75" hidden="false" customHeight="false" outlineLevel="0" collapsed="false">
      <c r="B18" s="86"/>
    </row>
    <row r="19" customFormat="false" ht="12.75" hidden="false" customHeight="false" outlineLevel="0" collapsed="false">
      <c r="A19" s="85" t="s">
        <v>92</v>
      </c>
      <c r="B19" s="91" t="n">
        <v>37074</v>
      </c>
      <c r="C19" s="87" t="s">
        <v>129</v>
      </c>
      <c r="D19" s="88" t="n">
        <v>25.95</v>
      </c>
      <c r="E19" s="89" t="n">
        <v>25.83</v>
      </c>
      <c r="F19" s="87" t="s">
        <v>129</v>
      </c>
      <c r="G19" s="90" t="n">
        <v>3.117</v>
      </c>
    </row>
    <row r="20" customFormat="false" ht="12.75" hidden="false" customHeight="false" outlineLevel="0" collapsed="false">
      <c r="A20" s="85" t="s">
        <v>93</v>
      </c>
      <c r="B20" s="86" t="n">
        <v>37075</v>
      </c>
      <c r="C20" s="87" t="s">
        <v>129</v>
      </c>
      <c r="D20" s="88" t="n">
        <v>26.24</v>
      </c>
      <c r="E20" s="89" t="n">
        <v>26.07</v>
      </c>
      <c r="F20" s="87" t="s">
        <v>129</v>
      </c>
      <c r="G20" s="90" t="n">
        <v>3.201</v>
      </c>
    </row>
    <row r="21" customFormat="false" ht="12.75" hidden="false" customHeight="false" outlineLevel="0" collapsed="false">
      <c r="A21" s="85" t="s">
        <v>94</v>
      </c>
      <c r="B21" s="86" t="n">
        <v>37077</v>
      </c>
      <c r="C21" s="87" t="s">
        <v>129</v>
      </c>
      <c r="D21" s="88" t="n">
        <v>27.02</v>
      </c>
      <c r="E21" s="89" t="n">
        <v>26.65</v>
      </c>
      <c r="F21" s="87" t="s">
        <v>129</v>
      </c>
      <c r="G21" s="90" t="n">
        <v>3.136</v>
      </c>
    </row>
    <row r="22" customFormat="false" ht="12.75" hidden="false" customHeight="false" outlineLevel="0" collapsed="false">
      <c r="A22" s="85" t="s">
        <v>95</v>
      </c>
      <c r="B22" s="86" t="n">
        <v>37078</v>
      </c>
      <c r="C22" s="87" t="s">
        <v>129</v>
      </c>
      <c r="D22" s="88" t="n">
        <v>28.21</v>
      </c>
      <c r="E22" s="89" t="n">
        <v>27.69</v>
      </c>
      <c r="F22" s="87" t="s">
        <v>129</v>
      </c>
      <c r="G22" s="90" t="n">
        <v>3.218</v>
      </c>
    </row>
    <row r="23" customFormat="false" ht="12.75" hidden="false" customHeight="false" outlineLevel="0" collapsed="false">
      <c r="A23" s="85" t="s">
        <v>96</v>
      </c>
      <c r="B23" s="86" t="n">
        <v>37081</v>
      </c>
      <c r="C23" s="87" t="s">
        <v>129</v>
      </c>
      <c r="D23" s="88" t="n">
        <v>27.59</v>
      </c>
      <c r="E23" s="89" t="n">
        <v>27.19</v>
      </c>
      <c r="F23" s="87" t="s">
        <v>129</v>
      </c>
      <c r="G23" s="90" t="n">
        <v>3.153</v>
      </c>
    </row>
    <row r="24" customFormat="false" ht="12.75" hidden="false" customHeight="false" outlineLevel="0" collapsed="false">
      <c r="A24" s="85" t="s">
        <v>97</v>
      </c>
      <c r="B24" s="86" t="n">
        <v>37082</v>
      </c>
      <c r="C24" s="87" t="s">
        <v>129</v>
      </c>
      <c r="D24" s="88" t="n">
        <v>27.49</v>
      </c>
      <c r="E24" s="89" t="n">
        <v>27.08</v>
      </c>
      <c r="F24" s="87" t="s">
        <v>129</v>
      </c>
      <c r="G24" s="90" t="n">
        <v>3.282</v>
      </c>
    </row>
    <row r="25" customFormat="false" ht="12.75" hidden="false" customHeight="false" outlineLevel="0" collapsed="false">
      <c r="A25" s="85" t="s">
        <v>98</v>
      </c>
      <c r="B25" s="86" t="n">
        <v>37083</v>
      </c>
      <c r="C25" s="87" t="s">
        <v>129</v>
      </c>
      <c r="D25" s="88" t="n">
        <v>27.11</v>
      </c>
      <c r="E25" s="89" t="n">
        <v>26.69</v>
      </c>
      <c r="F25" s="87" t="s">
        <v>129</v>
      </c>
      <c r="G25" s="90" t="n">
        <v>3.342</v>
      </c>
    </row>
    <row r="26" customFormat="false" ht="12.75" hidden="false" customHeight="false" outlineLevel="0" collapsed="false">
      <c r="A26" s="85" t="s">
        <v>99</v>
      </c>
      <c r="B26" s="86" t="n">
        <v>37084</v>
      </c>
      <c r="C26" s="87" t="s">
        <v>129</v>
      </c>
      <c r="D26" s="92" t="n">
        <v>26.8</v>
      </c>
      <c r="E26" s="89" t="n">
        <v>26.45</v>
      </c>
      <c r="F26" s="87" t="s">
        <v>129</v>
      </c>
      <c r="G26" s="90" t="n">
        <v>3.428</v>
      </c>
    </row>
    <row r="27" customFormat="false" ht="12.75" hidden="false" customHeight="false" outlineLevel="0" collapsed="false">
      <c r="A27" s="85" t="s">
        <v>100</v>
      </c>
      <c r="B27" s="86" t="n">
        <v>37085</v>
      </c>
      <c r="C27" s="87" t="s">
        <v>129</v>
      </c>
      <c r="D27" s="88" t="n">
        <v>26.59</v>
      </c>
      <c r="E27" s="93" t="n">
        <v>26.14</v>
      </c>
      <c r="F27" s="87" t="s">
        <v>129</v>
      </c>
      <c r="G27" s="90" t="n">
        <v>3.25</v>
      </c>
    </row>
    <row r="28" customFormat="false" ht="12.75" hidden="false" customHeight="false" outlineLevel="0" collapsed="false">
      <c r="A28" s="85" t="s">
        <v>101</v>
      </c>
      <c r="B28" s="86" t="n">
        <v>37088</v>
      </c>
      <c r="C28" s="87" t="s">
        <v>129</v>
      </c>
      <c r="D28" s="94" t="n">
        <v>26.06</v>
      </c>
      <c r="E28" s="95" t="n">
        <v>25.91</v>
      </c>
      <c r="F28" s="87" t="s">
        <v>129</v>
      </c>
      <c r="G28" s="90" t="n">
        <v>3.068</v>
      </c>
    </row>
    <row r="29" customFormat="false" ht="12.75" hidden="false" customHeight="false" outlineLevel="0" collapsed="false">
      <c r="A29" s="85" t="s">
        <v>102</v>
      </c>
      <c r="B29" s="86" t="n">
        <v>37089</v>
      </c>
      <c r="C29" s="87" t="s">
        <v>129</v>
      </c>
      <c r="D29" s="96" t="n">
        <v>25.57</v>
      </c>
      <c r="E29" s="89" t="n">
        <v>25.59</v>
      </c>
      <c r="F29" s="87" t="s">
        <v>129</v>
      </c>
      <c r="G29" s="90" t="n">
        <v>3.165</v>
      </c>
    </row>
    <row r="30" customFormat="false" ht="12.75" hidden="false" customHeight="false" outlineLevel="0" collapsed="false">
      <c r="A30" s="85" t="s">
        <v>103</v>
      </c>
      <c r="B30" s="86" t="n">
        <v>37090</v>
      </c>
      <c r="C30" s="87" t="s">
        <v>129</v>
      </c>
      <c r="D30" s="88" t="n">
        <v>24.89</v>
      </c>
      <c r="E30" s="89" t="n">
        <v>24.93</v>
      </c>
      <c r="F30" s="87" t="s">
        <v>129</v>
      </c>
      <c r="G30" s="90" t="n">
        <v>3.087</v>
      </c>
    </row>
    <row r="31" customFormat="false" ht="12.75" hidden="false" customHeight="false" outlineLevel="0" collapsed="false">
      <c r="A31" s="85" t="s">
        <v>104</v>
      </c>
      <c r="B31" s="86" t="n">
        <v>37091</v>
      </c>
      <c r="C31" s="87" t="s">
        <v>129</v>
      </c>
      <c r="D31" s="88" t="n">
        <v>24.7</v>
      </c>
      <c r="E31" s="89" t="n">
        <v>24.78</v>
      </c>
      <c r="F31" s="87" t="s">
        <v>129</v>
      </c>
      <c r="G31" s="90" t="n">
        <v>2.939</v>
      </c>
    </row>
    <row r="32" customFormat="false" ht="12.75" hidden="false" customHeight="false" outlineLevel="0" collapsed="false">
      <c r="A32" s="85" t="s">
        <v>105</v>
      </c>
      <c r="B32" s="86" t="n">
        <v>37092</v>
      </c>
      <c r="C32" s="87" t="s">
        <v>129</v>
      </c>
      <c r="D32" s="88" t="n">
        <v>25.59</v>
      </c>
      <c r="E32" s="89" t="n">
        <v>25.94</v>
      </c>
      <c r="F32" s="87" t="s">
        <v>129</v>
      </c>
      <c r="G32" s="90" t="n">
        <v>2.955</v>
      </c>
    </row>
    <row r="33" customFormat="false" ht="12.75" hidden="false" customHeight="false" outlineLevel="0" collapsed="false">
      <c r="A33" s="85" t="s">
        <v>106</v>
      </c>
      <c r="B33" s="86" t="n">
        <v>37095</v>
      </c>
      <c r="C33" s="97" t="s">
        <v>123</v>
      </c>
      <c r="D33" s="88" t="n">
        <v>26.12</v>
      </c>
      <c r="E33" s="89" t="n">
        <v>25.83</v>
      </c>
      <c r="F33" s="87" t="s">
        <v>129</v>
      </c>
      <c r="G33" s="90" t="n">
        <v>2.978</v>
      </c>
    </row>
    <row r="34" customFormat="false" ht="12.75" hidden="false" customHeight="false" outlineLevel="0" collapsed="false">
      <c r="A34" s="85" t="s">
        <v>108</v>
      </c>
      <c r="B34" s="86" t="n">
        <v>37096</v>
      </c>
      <c r="C34" s="97" t="s">
        <v>123</v>
      </c>
      <c r="D34" s="88" t="n">
        <v>26.31</v>
      </c>
      <c r="E34" s="89" t="n">
        <v>25.9</v>
      </c>
      <c r="F34" s="87" t="s">
        <v>129</v>
      </c>
      <c r="G34" s="90" t="n">
        <v>2.97</v>
      </c>
    </row>
    <row r="35" customFormat="false" ht="12.75" hidden="false" customHeight="false" outlineLevel="0" collapsed="false">
      <c r="A35" s="85" t="s">
        <v>109</v>
      </c>
      <c r="B35" s="86" t="n">
        <v>37097</v>
      </c>
      <c r="C35" s="97" t="s">
        <v>123</v>
      </c>
      <c r="D35" s="88" t="n">
        <v>26.84</v>
      </c>
      <c r="E35" s="89" t="n">
        <v>26.42</v>
      </c>
      <c r="F35" s="87" t="s">
        <v>129</v>
      </c>
      <c r="G35" s="90" t="n">
        <v>3.276</v>
      </c>
    </row>
    <row r="36" customFormat="false" ht="12.75" hidden="false" customHeight="false" outlineLevel="0" collapsed="false">
      <c r="A36" s="85" t="s">
        <v>110</v>
      </c>
      <c r="B36" s="86" t="n">
        <v>37098</v>
      </c>
      <c r="C36" s="97" t="s">
        <v>123</v>
      </c>
      <c r="D36" s="88" t="n">
        <v>26.73</v>
      </c>
      <c r="E36" s="89" t="n">
        <v>26.33</v>
      </c>
      <c r="F36" s="87" t="s">
        <v>129</v>
      </c>
      <c r="G36" s="90" t="n">
        <v>3.128</v>
      </c>
    </row>
    <row r="37" customFormat="false" ht="12.75" hidden="false" customHeight="false" outlineLevel="0" collapsed="false">
      <c r="A37" s="85" t="s">
        <v>111</v>
      </c>
      <c r="B37" s="86" t="n">
        <v>37099</v>
      </c>
      <c r="C37" s="97" t="s">
        <v>123</v>
      </c>
      <c r="D37" s="88" t="n">
        <v>27.02</v>
      </c>
      <c r="E37" s="89" t="n">
        <v>26.41</v>
      </c>
      <c r="F37" s="87" t="s">
        <v>129</v>
      </c>
      <c r="G37" s="90" t="n">
        <v>3.167</v>
      </c>
    </row>
    <row r="38" customFormat="false" ht="12.75" hidden="false" customHeight="false" outlineLevel="0" collapsed="false">
      <c r="A38" s="85" t="s">
        <v>112</v>
      </c>
      <c r="B38" s="86" t="n">
        <v>37102</v>
      </c>
      <c r="C38" s="97" t="s">
        <v>123</v>
      </c>
      <c r="D38" s="88" t="n">
        <v>26.63</v>
      </c>
      <c r="E38" s="89" t="n">
        <v>26.06</v>
      </c>
      <c r="F38" s="97" t="s">
        <v>123</v>
      </c>
      <c r="G38" s="90" t="n">
        <v>3.353</v>
      </c>
    </row>
    <row r="39" customFormat="false" ht="12.75" hidden="false" customHeight="false" outlineLevel="0" collapsed="false">
      <c r="A39" s="85" t="s">
        <v>124</v>
      </c>
      <c r="B39" s="86" t="n">
        <v>37103</v>
      </c>
      <c r="C39" s="97" t="s">
        <v>123</v>
      </c>
      <c r="D39" s="88" t="n">
        <v>26.35</v>
      </c>
      <c r="E39" s="89" t="n">
        <v>25.77</v>
      </c>
      <c r="F39" s="97" t="s">
        <v>123</v>
      </c>
      <c r="G39" s="90" t="n">
        <v>3.296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37092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37099</v>
      </c>
    </row>
    <row r="43" customFormat="false" ht="12.75" hidden="false" customHeight="false" outlineLevel="0" collapsed="false">
      <c r="A43" s="20" t="s">
        <v>22</v>
      </c>
      <c r="B43" s="21"/>
      <c r="D43" s="29" t="n">
        <v>37099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ROUND((AVERAGE(D11:D32)),3)</f>
        <v>26.421</v>
      </c>
      <c r="E48" s="105" t="n">
        <f aca="false">ROUND((AVERAGE(E12:E32)),3)</f>
        <v>26.306</v>
      </c>
      <c r="F48" s="40" t="s">
        <v>29</v>
      </c>
      <c r="G48" s="106" t="n">
        <f aca="false">ROUND((AVERAGE(G16:G37)),5)</f>
        <v>3.1541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130</v>
      </c>
      <c r="D49" s="113" t="n">
        <f aca="false">ROUND((AVERAGE(D19:D39)),3)</f>
        <v>26.467</v>
      </c>
      <c r="E49" s="111" t="n">
        <f aca="false">ROUND((AVERAGE(E19:E39)),3)</f>
        <v>26.174</v>
      </c>
      <c r="F49" s="47" t="s">
        <v>33</v>
      </c>
      <c r="G49" s="112" t="n">
        <f aca="false">ROUND((AVERAGE(G19:G39)),5)</f>
        <v>3.1671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ROUND((((SUM(D19:D39))-D32+E32)/19),3)</f>
        <v>29.272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D32</f>
        <v>25.59</v>
      </c>
      <c r="E51" s="46" t="s">
        <v>36</v>
      </c>
      <c r="F51" s="115" t="s">
        <v>49</v>
      </c>
      <c r="G51" s="112" t="n">
        <f aca="false">G37</f>
        <v>3.167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ROUND((SUM(D31:D32)/2),3)</f>
        <v>25.145</v>
      </c>
      <c r="E52" s="116" t="s">
        <v>36</v>
      </c>
      <c r="F52" s="56" t="s">
        <v>43</v>
      </c>
      <c r="G52" s="112" t="n">
        <f aca="false">ROUND(SUM(G36:G37)/2,5)</f>
        <v>3.1475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ROUND((SUM(D30:D32)/3),3)</f>
        <v>25.06</v>
      </c>
      <c r="E53" s="46" t="s">
        <v>36</v>
      </c>
      <c r="F53" s="51" t="s">
        <v>40</v>
      </c>
      <c r="G53" s="112" t="n">
        <f aca="false">ROUND(AVERAGE(G35:G37),5)</f>
        <v>3.19033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3.13525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ROUND((SUM(D28:D32)/5),3)</f>
        <v>25.362</v>
      </c>
      <c r="E55" s="53" t="s">
        <v>36</v>
      </c>
      <c r="F55" s="51" t="s">
        <v>38</v>
      </c>
      <c r="G55" s="112" t="n">
        <f aca="false">ROUND(AVERAGE(G33:G37),5)</f>
        <v>3.1038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3.128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3.276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3.202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37092</v>
      </c>
      <c r="C61" s="60" t="n">
        <v>75</v>
      </c>
      <c r="D61" s="120"/>
      <c r="E61" s="121" t="n">
        <v>37092</v>
      </c>
      <c r="F61" s="59"/>
      <c r="G61" s="122" t="n">
        <v>78</v>
      </c>
    </row>
    <row r="62" customFormat="false" ht="12.75" hidden="false" customHeight="false" outlineLevel="0" collapsed="false">
      <c r="A62" s="121" t="n">
        <v>37095</v>
      </c>
      <c r="C62" s="60" t="n">
        <v>75</v>
      </c>
      <c r="D62" s="120"/>
      <c r="E62" s="121" t="n">
        <v>37095</v>
      </c>
      <c r="F62" s="59"/>
      <c r="G62" s="122" t="n">
        <v>78</v>
      </c>
    </row>
    <row r="63" customFormat="false" ht="12.75" hidden="false" customHeight="false" outlineLevel="0" collapsed="false">
      <c r="A63" s="121" t="n">
        <v>37096</v>
      </c>
      <c r="C63" s="60" t="n">
        <v>125</v>
      </c>
      <c r="D63" s="120"/>
      <c r="E63" s="121" t="n">
        <v>37096</v>
      </c>
      <c r="F63" s="59"/>
      <c r="G63" s="122" t="n">
        <v>80</v>
      </c>
    </row>
    <row r="64" customFormat="false" ht="12.75" hidden="false" customHeight="false" outlineLevel="0" collapsed="false">
      <c r="A64" s="121" t="n">
        <v>37097</v>
      </c>
      <c r="B64" s="66" t="s">
        <v>59</v>
      </c>
      <c r="C64" s="60" t="n">
        <v>125</v>
      </c>
      <c r="D64" s="120"/>
      <c r="E64" s="121" t="n">
        <v>37097</v>
      </c>
      <c r="F64" s="66" t="s">
        <v>60</v>
      </c>
      <c r="G64" s="123" t="n">
        <v>80</v>
      </c>
    </row>
    <row r="65" customFormat="false" ht="12.75" hidden="false" customHeight="false" outlineLevel="0" collapsed="false">
      <c r="A65" s="121" t="n">
        <v>37098</v>
      </c>
      <c r="C65" s="60" t="n">
        <v>125</v>
      </c>
      <c r="E65" s="121" t="n">
        <v>37098</v>
      </c>
      <c r="G65" s="123" t="n">
        <v>80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125</v>
      </c>
      <c r="E68" s="26" t="s">
        <v>62</v>
      </c>
      <c r="F68" s="66" t="s">
        <v>64</v>
      </c>
      <c r="G68" s="67" t="n">
        <v>80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125</v>
      </c>
      <c r="E69" s="26" t="s">
        <v>65</v>
      </c>
      <c r="F69" s="66" t="s">
        <v>67</v>
      </c>
      <c r="G69" s="67" t="n">
        <v>80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125</v>
      </c>
      <c r="E70" s="26" t="s">
        <v>68</v>
      </c>
      <c r="F70" s="66" t="s">
        <v>70</v>
      </c>
      <c r="G70" s="67" t="n">
        <v>80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112.5</v>
      </c>
      <c r="E71" s="26" t="s">
        <v>52</v>
      </c>
      <c r="F71" s="66" t="s">
        <v>117</v>
      </c>
      <c r="G71" s="67" t="n">
        <v>79.5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105</v>
      </c>
      <c r="E72" s="26" t="s">
        <v>114</v>
      </c>
      <c r="F72" s="66" t="s">
        <v>119</v>
      </c>
      <c r="G72" s="67" t="n">
        <v>79.5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37092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37095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37096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37097</v>
      </c>
      <c r="C79" s="63" t="n">
        <v>1.19</v>
      </c>
    </row>
    <row r="80" customFormat="false" ht="12.75" hidden="false" customHeight="false" outlineLevel="0" collapsed="false">
      <c r="A80" s="121" t="n">
        <v>37098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3" activeCellId="0" sqref="G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4.14"/>
    <col collapsed="false" customWidth="true" hidden="false" outlineLevel="0" max="4" min="3" style="0" width="10.56"/>
    <col collapsed="false" customWidth="true" hidden="false" outlineLevel="0" max="5" min="5" style="0" width="10.71"/>
    <col collapsed="false" customWidth="true" hidden="false" outlineLevel="0" max="6" min="6" style="0" width="9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236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35969</v>
      </c>
      <c r="C12" s="179" t="s">
        <v>237</v>
      </c>
      <c r="D12" s="25" t="n">
        <v>14.52</v>
      </c>
      <c r="E12" s="25" t="n">
        <v>15.06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v>35970</v>
      </c>
      <c r="C13" s="179" t="s">
        <v>237</v>
      </c>
      <c r="D13" s="25" t="n">
        <v>14.6</v>
      </c>
      <c r="E13" s="25" t="n">
        <v>15.03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35971</v>
      </c>
      <c r="C14" s="179" t="s">
        <v>237</v>
      </c>
      <c r="D14" s="25" t="n">
        <v>14.03</v>
      </c>
      <c r="E14" s="25" t="n">
        <v>14.64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35972</v>
      </c>
      <c r="C15" s="179" t="s">
        <v>237</v>
      </c>
      <c r="D15" s="25" t="n">
        <v>14.13</v>
      </c>
      <c r="E15" s="25" t="n">
        <v>14.68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35975</v>
      </c>
      <c r="C16" s="179" t="s">
        <v>237</v>
      </c>
      <c r="D16" s="25" t="n">
        <v>14.07</v>
      </c>
      <c r="E16" s="25" t="n">
        <v>14.61</v>
      </c>
      <c r="F16" s="179" t="s">
        <v>237</v>
      </c>
      <c r="G16" s="25" t="n">
        <v>2.389</v>
      </c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35976</v>
      </c>
      <c r="C17" s="179" t="s">
        <v>237</v>
      </c>
      <c r="D17" s="25" t="n">
        <v>14.18</v>
      </c>
      <c r="E17" s="25" t="n">
        <v>14.67</v>
      </c>
      <c r="F17" s="179" t="s">
        <v>237</v>
      </c>
      <c r="G17" s="25" t="n">
        <v>2.469</v>
      </c>
      <c r="H17" s="25" t="n">
        <v>2.382</v>
      </c>
      <c r="I17" s="179" t="s">
        <v>237</v>
      </c>
    </row>
    <row r="18" customFormat="false" ht="12.75" hidden="false" customHeight="false" outlineLevel="0" collapsed="false">
      <c r="A18" s="85"/>
      <c r="B18" s="188"/>
      <c r="C18" s="17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v>7</v>
      </c>
      <c r="B19" s="188" t="n">
        <v>35977</v>
      </c>
      <c r="C19" s="169" t="s">
        <v>237</v>
      </c>
      <c r="D19" s="25" t="n">
        <v>14.37</v>
      </c>
      <c r="E19" s="25" t="n">
        <v>14.79</v>
      </c>
      <c r="F19" s="169" t="s">
        <v>237</v>
      </c>
      <c r="G19" s="25" t="n">
        <v>2.45</v>
      </c>
      <c r="H19" s="25" t="n">
        <v>2.365</v>
      </c>
      <c r="I19" s="169"/>
    </row>
    <row r="20" customFormat="false" ht="12.75" hidden="false" customHeight="false" outlineLevel="0" collapsed="false">
      <c r="A20" s="20" t="n">
        <f aca="false">A19+1</f>
        <v>8</v>
      </c>
      <c r="B20" s="188" t="n">
        <v>35978</v>
      </c>
      <c r="C20" s="169" t="s">
        <v>237</v>
      </c>
      <c r="D20" s="25" t="n">
        <v>14.5</v>
      </c>
      <c r="E20" s="25" t="n">
        <v>14.91</v>
      </c>
      <c r="F20" s="169" t="s">
        <v>237</v>
      </c>
      <c r="G20" s="25" t="n">
        <v>2.439</v>
      </c>
      <c r="H20" s="25" t="n">
        <v>2.36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v>35982</v>
      </c>
      <c r="C21" s="169" t="s">
        <v>237</v>
      </c>
      <c r="D21" s="25" t="n">
        <v>13.92</v>
      </c>
      <c r="E21" s="25" t="n">
        <v>14.4</v>
      </c>
      <c r="F21" s="169" t="s">
        <v>237</v>
      </c>
      <c r="G21" s="25" t="n">
        <v>2.365</v>
      </c>
      <c r="H21" s="25" t="n">
        <v>2.29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35983</v>
      </c>
      <c r="C22" s="169" t="s">
        <v>237</v>
      </c>
      <c r="D22" s="25" t="n">
        <v>13.62</v>
      </c>
      <c r="E22" s="25" t="n">
        <v>14.14</v>
      </c>
      <c r="F22" s="169" t="s">
        <v>237</v>
      </c>
      <c r="G22" s="25" t="n">
        <v>2.365</v>
      </c>
      <c r="H22" s="25" t="n">
        <v>2.29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35984</v>
      </c>
      <c r="C23" s="169" t="s">
        <v>237</v>
      </c>
      <c r="D23" s="25" t="n">
        <v>13.85</v>
      </c>
      <c r="E23" s="25" t="n">
        <v>14.29</v>
      </c>
      <c r="F23" s="169" t="s">
        <v>237</v>
      </c>
      <c r="G23" s="25" t="n">
        <v>2.366</v>
      </c>
      <c r="H23" s="25" t="n">
        <v>2.29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35985</v>
      </c>
      <c r="C24" s="169" t="s">
        <v>237</v>
      </c>
      <c r="D24" s="25" t="n">
        <v>13.88</v>
      </c>
      <c r="E24" s="25" t="n">
        <v>14.28</v>
      </c>
      <c r="F24" s="169" t="s">
        <v>237</v>
      </c>
      <c r="G24" s="25" t="n">
        <v>2.349</v>
      </c>
      <c r="H24" s="25" t="n">
        <v>2.27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35986</v>
      </c>
      <c r="C25" s="169" t="s">
        <v>237</v>
      </c>
      <c r="D25" s="25" t="n">
        <v>13.87</v>
      </c>
      <c r="E25" s="25" t="n">
        <v>14.2</v>
      </c>
      <c r="F25" s="169" t="s">
        <v>237</v>
      </c>
      <c r="G25" s="25" t="n">
        <v>2.309</v>
      </c>
      <c r="H25" s="25" t="n">
        <v>2.231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35989</v>
      </c>
      <c r="C26" s="169" t="s">
        <v>237</v>
      </c>
      <c r="D26" s="25" t="n">
        <v>13.91</v>
      </c>
      <c r="E26" s="25" t="n">
        <v>14.2</v>
      </c>
      <c r="F26" s="169" t="s">
        <v>237</v>
      </c>
      <c r="G26" s="25" t="n">
        <v>2.249</v>
      </c>
      <c r="H26" s="25" t="n">
        <v>2.18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35990</v>
      </c>
      <c r="C27" s="169" t="s">
        <v>237</v>
      </c>
      <c r="D27" s="25" t="n">
        <v>14.55</v>
      </c>
      <c r="E27" s="25" t="n">
        <v>14.77</v>
      </c>
      <c r="F27" s="169" t="s">
        <v>237</v>
      </c>
      <c r="G27" s="25" t="n">
        <v>2.266</v>
      </c>
      <c r="H27" s="25" t="n">
        <v>2.2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35991</v>
      </c>
      <c r="C28" s="169" t="s">
        <v>237</v>
      </c>
      <c r="D28" s="25" t="n">
        <v>14.87</v>
      </c>
      <c r="E28" s="25" t="n">
        <v>15.02</v>
      </c>
      <c r="F28" s="169" t="s">
        <v>237</v>
      </c>
      <c r="G28" s="25" t="n">
        <v>2.231</v>
      </c>
      <c r="H28" s="25" t="n">
        <v>2.175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35992</v>
      </c>
      <c r="C29" s="169" t="s">
        <v>237</v>
      </c>
      <c r="D29" s="25" t="n">
        <v>14.52</v>
      </c>
      <c r="E29" s="25" t="n">
        <v>14.73</v>
      </c>
      <c r="F29" s="169" t="s">
        <v>237</v>
      </c>
      <c r="G29" s="25" t="n">
        <v>2.132</v>
      </c>
      <c r="H29" s="25" t="n">
        <v>2.07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35993</v>
      </c>
      <c r="C30" s="169" t="s">
        <v>237</v>
      </c>
      <c r="D30" s="25" t="n">
        <v>13.98</v>
      </c>
      <c r="E30" s="25" t="n">
        <v>14.3</v>
      </c>
      <c r="F30" s="169" t="s">
        <v>237</v>
      </c>
      <c r="G30" s="25" t="n">
        <v>2.165</v>
      </c>
      <c r="H30" s="25" t="n">
        <v>2.115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35996</v>
      </c>
      <c r="C31" s="169" t="s">
        <v>237</v>
      </c>
      <c r="D31" s="25" t="n">
        <v>13.34</v>
      </c>
      <c r="E31" s="25" t="n">
        <v>13.63</v>
      </c>
      <c r="F31" s="169" t="s">
        <v>237</v>
      </c>
      <c r="G31" s="25" t="n">
        <v>2.095</v>
      </c>
      <c r="H31" s="25" t="n">
        <v>2.05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35997</v>
      </c>
      <c r="C32" s="169" t="s">
        <v>237</v>
      </c>
      <c r="D32" s="25" t="n">
        <v>13.79</v>
      </c>
      <c r="E32" s="25" t="n">
        <v>14.04</v>
      </c>
      <c r="F32" s="169" t="s">
        <v>237</v>
      </c>
      <c r="G32" s="25" t="n">
        <v>1.951</v>
      </c>
      <c r="H32" s="25" t="n">
        <v>1.91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v>35998</v>
      </c>
      <c r="C33" s="159" t="s">
        <v>234</v>
      </c>
      <c r="D33" s="25" t="n">
        <v>14.16</v>
      </c>
      <c r="E33" s="25" t="n">
        <v>14.43</v>
      </c>
      <c r="F33" s="169" t="s">
        <v>237</v>
      </c>
      <c r="G33" s="25" t="n">
        <v>1.934</v>
      </c>
      <c r="H33" s="25" t="n">
        <v>1.89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v>35999</v>
      </c>
      <c r="C34" s="159" t="s">
        <v>234</v>
      </c>
      <c r="D34" s="25" t="n">
        <v>13.88</v>
      </c>
      <c r="E34" s="25" t="n">
        <v>14.17</v>
      </c>
      <c r="F34" s="169" t="s">
        <v>237</v>
      </c>
      <c r="G34" s="25" t="n">
        <v>1.948</v>
      </c>
      <c r="H34" s="25" t="n">
        <v>1.9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36000</v>
      </c>
      <c r="C35" s="159" t="s">
        <v>234</v>
      </c>
      <c r="D35" s="25" t="n">
        <v>13.87</v>
      </c>
      <c r="E35" s="25" t="n">
        <v>14.19</v>
      </c>
      <c r="F35" s="169" t="s">
        <v>237</v>
      </c>
      <c r="G35" s="25" t="n">
        <v>2.031</v>
      </c>
      <c r="H35" s="25" t="n">
        <v>1.97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36003</v>
      </c>
      <c r="C36" s="159" t="s">
        <v>234</v>
      </c>
      <c r="D36" s="25" t="n">
        <v>14.22</v>
      </c>
      <c r="E36" s="25" t="n">
        <v>14.47</v>
      </c>
      <c r="F36" s="169" t="s">
        <v>237</v>
      </c>
      <c r="G36" s="25" t="n">
        <v>1.965</v>
      </c>
      <c r="H36" s="25" t="n">
        <v>1.935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36004</v>
      </c>
      <c r="C37" s="159" t="s">
        <v>234</v>
      </c>
      <c r="D37" s="25" t="n">
        <v>14.27</v>
      </c>
      <c r="E37" s="25" t="n">
        <v>14.52</v>
      </c>
      <c r="F37" s="169" t="s">
        <v>237</v>
      </c>
      <c r="G37" s="25" t="n">
        <v>1.952</v>
      </c>
      <c r="H37" s="25" t="n">
        <v>1.945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36005</v>
      </c>
      <c r="C38" s="159" t="s">
        <v>234</v>
      </c>
      <c r="D38" s="25" t="n">
        <v>14.09</v>
      </c>
      <c r="E38" s="25" t="n">
        <v>14.37</v>
      </c>
      <c r="F38" s="169" t="s">
        <v>237</v>
      </c>
      <c r="G38" s="25" t="n">
        <v>1.942</v>
      </c>
      <c r="H38" s="25" t="n">
        <v>1.938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v>36006</v>
      </c>
      <c r="C39" s="159" t="s">
        <v>234</v>
      </c>
      <c r="D39" s="25" t="n">
        <v>14.21</v>
      </c>
      <c r="E39" s="25" t="n">
        <v>14.51</v>
      </c>
      <c r="F39" s="179" t="s">
        <v>234</v>
      </c>
      <c r="G39" s="25" t="n">
        <v>1.906</v>
      </c>
      <c r="H39" s="25" t="n">
        <v>1.878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36007</v>
      </c>
      <c r="C40" s="159" t="s">
        <v>234</v>
      </c>
      <c r="D40" s="25" t="n">
        <v>14.21</v>
      </c>
      <c r="E40" s="25" t="n">
        <v>14.5</v>
      </c>
      <c r="F40" s="179" t="s">
        <v>234</v>
      </c>
      <c r="G40" s="25" t="n">
        <v>1.844</v>
      </c>
      <c r="H40" s="25" t="n">
        <v>1.79</v>
      </c>
      <c r="I40" s="179" t="s">
        <v>234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35997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36005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36006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ROUND((AVERAGE(D12:D32)),3)</f>
        <v>14.125</v>
      </c>
      <c r="E48" s="39" t="n">
        <f aca="false">ROUND((AVERAGE(E12:E32)),3)</f>
        <v>14.52</v>
      </c>
      <c r="F48" s="40" t="s">
        <v>29</v>
      </c>
      <c r="G48" s="41" t="n">
        <f aca="false">ROUND((AVERAGE(G16:G38)),5)</f>
        <v>2.19827</v>
      </c>
      <c r="H48" s="41" t="n">
        <f aca="false">ROUND((AVERAGE(H17:H39)),5)</f>
        <v>2.11973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238</v>
      </c>
      <c r="D49" s="177" t="n">
        <f aca="false">ROUND((AVERAGE(D19:D40)),3)</f>
        <v>14.085</v>
      </c>
      <c r="E49" s="177" t="n">
        <f aca="false">ROUND((AVERAGE(E19:E40)),3)</f>
        <v>14.403</v>
      </c>
      <c r="F49" s="47" t="s">
        <v>33</v>
      </c>
      <c r="G49" s="48" t="n">
        <f aca="false">ROUND((AVERAGE(G19:G40)),5)</f>
        <v>2.14791</v>
      </c>
      <c r="H49" s="48" t="n">
        <f aca="false">ROUND((AVERAGE(H19:H40)),5)</f>
        <v>2.09282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ROUND((((SUM(D19:D40))-D32+E32)/22),3)</f>
        <v>14.097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D32</f>
        <v>13.79</v>
      </c>
      <c r="E51" s="46" t="s">
        <v>36</v>
      </c>
      <c r="F51" s="51" t="s">
        <v>49</v>
      </c>
      <c r="G51" s="48" t="n">
        <f aca="false">G38</f>
        <v>1.942</v>
      </c>
      <c r="H51" s="48" t="n">
        <f aca="false">H39</f>
        <v>1.878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ROUND((SUM(D31:D32)/2),3)</f>
        <v>13.565</v>
      </c>
      <c r="E52" s="52" t="s">
        <v>36</v>
      </c>
      <c r="F52" s="51" t="s">
        <v>43</v>
      </c>
      <c r="G52" s="48" t="n">
        <f aca="false">ROUND(SUM(G37:G38)/2,5)</f>
        <v>1.947</v>
      </c>
      <c r="H52" s="48" t="n">
        <f aca="false">SUM(H38:H39)/2</f>
        <v>1.908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ROUND((SUM(D30:D32)/3),3)</f>
        <v>13.703</v>
      </c>
      <c r="E53" s="46" t="s">
        <v>36</v>
      </c>
      <c r="F53" s="51" t="s">
        <v>40</v>
      </c>
      <c r="G53" s="48" t="n">
        <f aca="false">ROUND(AVERAGE(G36:G38),5)</f>
        <v>1.953</v>
      </c>
      <c r="H53" s="48" t="n">
        <f aca="false">ROUND(AVERAGE(H37:H39),5)</f>
        <v>1.92033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1.9725</v>
      </c>
      <c r="H54" s="48" t="n">
        <f aca="false">ROUND(AVERAGE(H36:H39),5)</f>
        <v>1.924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ROUND((SUM(D28:D32)/5),3)</f>
        <v>14.1</v>
      </c>
      <c r="E55" s="53" t="s">
        <v>36</v>
      </c>
      <c r="F55" s="51" t="s">
        <v>38</v>
      </c>
      <c r="G55" s="48" t="n">
        <f aca="false">ROUND(AVERAGE(G34:G38),5)</f>
        <v>1.9676</v>
      </c>
      <c r="H55" s="48" t="n">
        <f aca="false">ROUND(AVERAGE(H35:H39),5)</f>
        <v>1.9332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1.952</v>
      </c>
      <c r="H56" s="48" t="n">
        <f aca="false">H38</f>
        <v>1.938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1.965</v>
      </c>
      <c r="H57" s="41" t="n">
        <f aca="false">H37</f>
        <v>1.945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1.9585</v>
      </c>
      <c r="H58" s="48" t="n">
        <f aca="false">ROUND(AVERAGE(H37:H38),5)</f>
        <v>1.9415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36000</v>
      </c>
      <c r="C62" s="60" t="n">
        <v>42.02</v>
      </c>
      <c r="E62" s="121" t="n">
        <v>36000</v>
      </c>
      <c r="F62" s="59"/>
      <c r="G62" s="122" t="n">
        <v>53.92</v>
      </c>
      <c r="H62" s="60"/>
      <c r="I62" s="26"/>
    </row>
    <row r="63" customFormat="false" ht="12.75" hidden="false" customHeight="false" outlineLevel="0" collapsed="false">
      <c r="A63" s="178" t="n">
        <v>36003</v>
      </c>
      <c r="B63" s="66" t="s">
        <v>59</v>
      </c>
      <c r="C63" s="60" t="n">
        <v>45.28</v>
      </c>
      <c r="E63" s="178" t="n">
        <v>36003</v>
      </c>
      <c r="F63" s="66" t="s">
        <v>60</v>
      </c>
      <c r="G63" s="123" t="n">
        <v>56.81</v>
      </c>
      <c r="H63" s="60"/>
      <c r="I63" s="26"/>
    </row>
    <row r="64" customFormat="false" ht="12.75" hidden="false" customHeight="false" outlineLevel="0" collapsed="false">
      <c r="A64" s="121" t="n">
        <v>36004</v>
      </c>
      <c r="C64" s="60" t="n">
        <v>40.49</v>
      </c>
      <c r="E64" s="121" t="n">
        <v>36004</v>
      </c>
      <c r="G64" s="123" t="n">
        <v>51.42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40.49</v>
      </c>
      <c r="E67" s="26" t="s">
        <v>62</v>
      </c>
      <c r="F67" s="66" t="s">
        <v>64</v>
      </c>
      <c r="G67" s="67" t="n">
        <f aca="false">G64</f>
        <v>51.42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42.885</v>
      </c>
      <c r="E68" s="26" t="s">
        <v>65</v>
      </c>
      <c r="F68" s="66" t="s">
        <v>67</v>
      </c>
      <c r="G68" s="67" t="n">
        <f aca="false">AVERAGE(G63:G64)</f>
        <v>54.115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42.5966666666667</v>
      </c>
      <c r="E69" s="26" t="s">
        <v>68</v>
      </c>
      <c r="F69" s="66" t="s">
        <v>70</v>
      </c>
      <c r="G69" s="67" t="n">
        <f aca="false">AVERAGE(G62:G64)</f>
        <v>54.05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36003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36004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36005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4" activeCellId="0" sqref="G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99"/>
    <col collapsed="false" customWidth="true" hidden="false" outlineLevel="0" max="3" min="3" style="0" width="13.7"/>
    <col collapsed="false" customWidth="true" hidden="false" outlineLevel="0" max="8" min="4" style="0" width="10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239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35935</v>
      </c>
      <c r="C12" s="179" t="s">
        <v>240</v>
      </c>
      <c r="D12" s="25" t="n">
        <v>14.18</v>
      </c>
      <c r="E12" s="25" t="n">
        <v>14.99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35936</v>
      </c>
      <c r="C13" s="179" t="s">
        <v>240</v>
      </c>
      <c r="D13" s="25" t="n">
        <v>14.63</v>
      </c>
      <c r="E13" s="25" t="n">
        <v>15.26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35937</v>
      </c>
      <c r="C14" s="179" t="s">
        <v>240</v>
      </c>
      <c r="D14" s="25" t="n">
        <v>14.78</v>
      </c>
      <c r="E14" s="25" t="n">
        <v>15.34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35941</v>
      </c>
      <c r="C15" s="179" t="s">
        <v>240</v>
      </c>
      <c r="D15" s="25" t="n">
        <v>14.82</v>
      </c>
      <c r="E15" s="25" t="n">
        <v>15.32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v>35942</v>
      </c>
      <c r="C16" s="179" t="s">
        <v>240</v>
      </c>
      <c r="D16" s="25" t="n">
        <v>14.99</v>
      </c>
      <c r="E16" s="25" t="n">
        <v>15.43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35943</v>
      </c>
      <c r="C17" s="179" t="s">
        <v>240</v>
      </c>
      <c r="D17" s="25" t="n">
        <v>14.85</v>
      </c>
      <c r="E17" s="25" t="n">
        <v>15.33</v>
      </c>
      <c r="F17" s="179" t="s">
        <v>240</v>
      </c>
      <c r="G17" s="25" t="n">
        <v>2.071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v>35944</v>
      </c>
      <c r="C18" s="179" t="s">
        <v>240</v>
      </c>
      <c r="D18" s="25" t="n">
        <v>15.2</v>
      </c>
      <c r="E18" s="25" t="n">
        <v>15.68</v>
      </c>
      <c r="F18" s="179" t="s">
        <v>240</v>
      </c>
      <c r="G18" s="25" t="n">
        <v>2.17</v>
      </c>
      <c r="H18" s="25" t="n">
        <v>2.08</v>
      </c>
      <c r="I18" s="179" t="s">
        <v>240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35947</v>
      </c>
      <c r="C20" s="169" t="s">
        <v>240</v>
      </c>
      <c r="D20" s="25" t="n">
        <v>14.96</v>
      </c>
      <c r="E20" s="25" t="n">
        <v>15.56</v>
      </c>
      <c r="F20" s="169" t="s">
        <v>240</v>
      </c>
      <c r="G20" s="25" t="n">
        <v>2.191</v>
      </c>
      <c r="H20" s="25" t="n">
        <v>2.1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v>35948</v>
      </c>
      <c r="C21" s="169" t="s">
        <v>240</v>
      </c>
      <c r="D21" s="25" t="n">
        <v>14.84</v>
      </c>
      <c r="E21" s="25" t="n">
        <v>15.46</v>
      </c>
      <c r="F21" s="169" t="s">
        <v>240</v>
      </c>
      <c r="G21" s="25" t="n">
        <v>2.156</v>
      </c>
      <c r="H21" s="25" t="n">
        <v>2.07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35949</v>
      </c>
      <c r="C22" s="169" t="s">
        <v>240</v>
      </c>
      <c r="D22" s="25" t="n">
        <v>14.81</v>
      </c>
      <c r="E22" s="25" t="n">
        <v>15.43</v>
      </c>
      <c r="F22" s="169" t="s">
        <v>240</v>
      </c>
      <c r="G22" s="25" t="n">
        <v>2.106</v>
      </c>
      <c r="H22" s="25" t="n">
        <v>2.02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35950</v>
      </c>
      <c r="C23" s="169" t="s">
        <v>240</v>
      </c>
      <c r="D23" s="25" t="n">
        <v>15.12</v>
      </c>
      <c r="E23" s="25" t="n">
        <v>15.69</v>
      </c>
      <c r="F23" s="169" t="s">
        <v>240</v>
      </c>
      <c r="G23" s="25" t="n">
        <v>2.02</v>
      </c>
      <c r="H23" s="25" t="n">
        <v>1.93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v>35951</v>
      </c>
      <c r="C24" s="169" t="s">
        <v>240</v>
      </c>
      <c r="D24" s="25" t="n">
        <v>15.07</v>
      </c>
      <c r="E24" s="25" t="n">
        <v>15.71</v>
      </c>
      <c r="F24" s="169" t="s">
        <v>240</v>
      </c>
      <c r="G24" s="25" t="n">
        <v>2.027</v>
      </c>
      <c r="H24" s="25" t="n">
        <v>1.94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v>35954</v>
      </c>
      <c r="C25" s="169" t="s">
        <v>240</v>
      </c>
      <c r="D25" s="25" t="n">
        <v>14.55</v>
      </c>
      <c r="E25" s="25" t="n">
        <v>15.28</v>
      </c>
      <c r="F25" s="169" t="s">
        <v>240</v>
      </c>
      <c r="G25" s="25" t="n">
        <v>1.976</v>
      </c>
      <c r="H25" s="25" t="n">
        <v>1.865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35955</v>
      </c>
      <c r="C26" s="169" t="s">
        <v>240</v>
      </c>
      <c r="D26" s="25" t="n">
        <v>13.85</v>
      </c>
      <c r="E26" s="25" t="n">
        <v>14.65</v>
      </c>
      <c r="F26" s="169" t="s">
        <v>240</v>
      </c>
      <c r="G26" s="25" t="n">
        <v>1.938</v>
      </c>
      <c r="H26" s="25" t="n">
        <v>1.83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35956</v>
      </c>
      <c r="C27" s="169" t="s">
        <v>240</v>
      </c>
      <c r="D27" s="25" t="n">
        <v>13.48</v>
      </c>
      <c r="E27" s="25" t="n">
        <v>14.39</v>
      </c>
      <c r="F27" s="169" t="s">
        <v>240</v>
      </c>
      <c r="G27" s="25" t="n">
        <v>1.93</v>
      </c>
      <c r="H27" s="25" t="n">
        <v>1.83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35957</v>
      </c>
      <c r="C28" s="169" t="s">
        <v>240</v>
      </c>
      <c r="D28" s="25" t="n">
        <v>12.75</v>
      </c>
      <c r="E28" s="25" t="n">
        <v>13.92</v>
      </c>
      <c r="F28" s="169" t="s">
        <v>240</v>
      </c>
      <c r="G28" s="25" t="n">
        <v>1.97</v>
      </c>
      <c r="H28" s="25" t="n">
        <v>1.875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v>35958</v>
      </c>
      <c r="C29" s="169" t="s">
        <v>240</v>
      </c>
      <c r="D29" s="25" t="n">
        <v>12.59</v>
      </c>
      <c r="E29" s="25" t="n">
        <v>13.89</v>
      </c>
      <c r="F29" s="169" t="s">
        <v>240</v>
      </c>
      <c r="G29" s="25" t="n">
        <v>2.035</v>
      </c>
      <c r="H29" s="25" t="n">
        <v>1.945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v>35961</v>
      </c>
      <c r="C30" s="169" t="s">
        <v>240</v>
      </c>
      <c r="D30" s="25" t="n">
        <v>11.56</v>
      </c>
      <c r="E30" s="25" t="n">
        <v>13.03</v>
      </c>
      <c r="F30" s="169" t="s">
        <v>240</v>
      </c>
      <c r="G30" s="25" t="n">
        <v>2.1</v>
      </c>
      <c r="H30" s="25" t="n">
        <v>2.01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35962</v>
      </c>
      <c r="C31" s="169" t="s">
        <v>240</v>
      </c>
      <c r="D31" s="25" t="n">
        <v>11.98</v>
      </c>
      <c r="E31" s="25" t="n">
        <v>13.23</v>
      </c>
      <c r="F31" s="169" t="s">
        <v>240</v>
      </c>
      <c r="G31" s="25" t="n">
        <v>1.989</v>
      </c>
      <c r="H31" s="25" t="n">
        <v>1.9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35963</v>
      </c>
      <c r="C32" s="169" t="s">
        <v>240</v>
      </c>
      <c r="D32" s="25" t="n">
        <v>12.6</v>
      </c>
      <c r="E32" s="25" t="n">
        <v>13.69</v>
      </c>
      <c r="F32" s="169" t="s">
        <v>240</v>
      </c>
      <c r="G32" s="25" t="n">
        <v>2.174</v>
      </c>
      <c r="H32" s="25" t="n">
        <v>2.085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v>35964</v>
      </c>
      <c r="C33" s="169" t="s">
        <v>240</v>
      </c>
      <c r="D33" s="25" t="n">
        <v>11.77</v>
      </c>
      <c r="E33" s="25" t="n">
        <v>13.13</v>
      </c>
      <c r="F33" s="169" t="s">
        <v>240</v>
      </c>
      <c r="G33" s="25" t="n">
        <v>2.144</v>
      </c>
      <c r="H33" s="25" t="n">
        <v>2.06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v>35965</v>
      </c>
      <c r="C34" s="169" t="s">
        <v>240</v>
      </c>
      <c r="D34" s="25" t="n">
        <v>11.84</v>
      </c>
      <c r="E34" s="25" t="n">
        <v>13.17</v>
      </c>
      <c r="F34" s="169" t="s">
        <v>240</v>
      </c>
      <c r="G34" s="25" t="n">
        <v>2.284</v>
      </c>
      <c r="H34" s="25" t="n">
        <v>2.195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35968</v>
      </c>
      <c r="C35" s="169" t="s">
        <v>240</v>
      </c>
      <c r="D35" s="25" t="n">
        <v>13.43</v>
      </c>
      <c r="E35" s="25" t="n">
        <v>13.65</v>
      </c>
      <c r="F35" s="169" t="s">
        <v>240</v>
      </c>
      <c r="G35" s="25" t="n">
        <v>2.362</v>
      </c>
      <c r="H35" s="25" t="n">
        <v>2.27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35969</v>
      </c>
      <c r="C36" s="179" t="s">
        <v>237</v>
      </c>
      <c r="D36" s="25" t="n">
        <v>14.52</v>
      </c>
      <c r="E36" s="25" t="n">
        <v>15.06</v>
      </c>
      <c r="F36" s="169" t="s">
        <v>240</v>
      </c>
      <c r="G36" s="25" t="n">
        <v>2.391</v>
      </c>
      <c r="H36" s="25" t="n">
        <v>2.295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35970</v>
      </c>
      <c r="C37" s="179" t="s">
        <v>237</v>
      </c>
      <c r="D37" s="25" t="n">
        <v>14.6</v>
      </c>
      <c r="E37" s="25" t="n">
        <v>15.03</v>
      </c>
      <c r="F37" s="169" t="s">
        <v>240</v>
      </c>
      <c r="G37" s="25" t="n">
        <v>2.336</v>
      </c>
      <c r="H37" s="25" t="n">
        <v>2.24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35971</v>
      </c>
      <c r="C38" s="179" t="s">
        <v>237</v>
      </c>
      <c r="D38" s="25" t="n">
        <v>14.03</v>
      </c>
      <c r="E38" s="25" t="n">
        <v>14.64</v>
      </c>
      <c r="F38" s="169" t="s">
        <v>240</v>
      </c>
      <c r="G38" s="25" t="n">
        <v>2.364</v>
      </c>
      <c r="H38" s="25" t="n">
        <v>2.28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35972</v>
      </c>
      <c r="C39" s="179" t="s">
        <v>237</v>
      </c>
      <c r="D39" s="25" t="n">
        <v>14.13</v>
      </c>
      <c r="E39" s="25" t="n">
        <v>14.68</v>
      </c>
      <c r="F39" s="169" t="s">
        <v>240</v>
      </c>
      <c r="G39" s="25" t="n">
        <v>2.358</v>
      </c>
      <c r="H39" s="25" t="n">
        <v>2.31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v>35975</v>
      </c>
      <c r="C40" s="179" t="s">
        <v>237</v>
      </c>
      <c r="D40" s="25" t="n">
        <v>14.07</v>
      </c>
      <c r="E40" s="25" t="n">
        <v>14.61</v>
      </c>
      <c r="F40" s="179" t="s">
        <v>237</v>
      </c>
      <c r="G40" s="25" t="n">
        <v>2.389</v>
      </c>
      <c r="H40" s="25" t="n">
        <v>2.322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v>35976</v>
      </c>
      <c r="C41" s="179" t="s">
        <v>237</v>
      </c>
      <c r="D41" s="25" t="n">
        <v>14.18</v>
      </c>
      <c r="E41" s="25" t="n">
        <v>14.67</v>
      </c>
      <c r="F41" s="179" t="s">
        <v>237</v>
      </c>
      <c r="G41" s="25" t="n">
        <v>2.469</v>
      </c>
      <c r="H41" s="25" t="n">
        <v>2.382</v>
      </c>
      <c r="I41" s="179" t="s">
        <v>237</v>
      </c>
    </row>
    <row r="42" customFormat="false" ht="12.75" hidden="false" customHeight="false" outlineLevel="0" collapsed="false">
      <c r="A42" s="20"/>
      <c r="B42" s="188"/>
      <c r="C42" s="169"/>
      <c r="D42" s="30"/>
      <c r="E42" s="30"/>
      <c r="F42" s="169"/>
      <c r="G42" s="30"/>
      <c r="H42" s="30"/>
      <c r="I42" s="179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35968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35972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35975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ROUND((AVERAGE(D12:D35)),3)</f>
        <v>13.854</v>
      </c>
      <c r="E49" s="39" t="n">
        <f aca="false">ROUND((AVERAGE(E12:E35)),3)</f>
        <v>14.662</v>
      </c>
      <c r="F49" s="40" t="s">
        <v>29</v>
      </c>
      <c r="G49" s="41" t="n">
        <f aca="false">ROUND((AVERAGE(G17:G39)),5)</f>
        <v>2.14055</v>
      </c>
      <c r="H49" s="41" t="n">
        <f aca="false">ROUND((AVERAGE(H18:H40)),5)</f>
        <v>2.066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241</v>
      </c>
      <c r="D50" s="177" t="n">
        <f aca="false">ROUND((AVERAGE(D20:D41)),3)</f>
        <v>13.67</v>
      </c>
      <c r="E50" s="177" t="n">
        <f aca="false">ROUND((AVERAGE(E20:E41)),3)</f>
        <v>14.48</v>
      </c>
      <c r="F50" s="47" t="s">
        <v>33</v>
      </c>
      <c r="G50" s="48" t="n">
        <f aca="false">ROUND((AVERAGE(G20:G41)),5)</f>
        <v>2.16859</v>
      </c>
      <c r="H50" s="48" t="n">
        <f aca="false">ROUND((AVERAGE(H20:H41)),5)</f>
        <v>2.07973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ROUND((((SUM(D20:D41))-D35+E35)/22),3)</f>
        <v>13.68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D35</f>
        <v>13.43</v>
      </c>
      <c r="E52" s="46" t="s">
        <v>36</v>
      </c>
      <c r="F52" s="51" t="s">
        <v>49</v>
      </c>
      <c r="G52" s="48" t="n">
        <f aca="false">G39</f>
        <v>2.358</v>
      </c>
      <c r="H52" s="48" t="n">
        <f aca="false">H40</f>
        <v>2.322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ROUND((SUM(D34:D35)/2),3)</f>
        <v>12.635</v>
      </c>
      <c r="E53" s="52" t="s">
        <v>36</v>
      </c>
      <c r="F53" s="51" t="s">
        <v>43</v>
      </c>
      <c r="G53" s="48" t="n">
        <f aca="false">ROUND(SUM(G38:G39)/2,5)</f>
        <v>2.361</v>
      </c>
      <c r="H53" s="48" t="n">
        <f aca="false">SUM(H39:H40)/2</f>
        <v>2.316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ROUND((SUM(D33:D35)/3),3)</f>
        <v>12.347</v>
      </c>
      <c r="E54" s="46" t="s">
        <v>36</v>
      </c>
      <c r="F54" s="51" t="s">
        <v>40</v>
      </c>
      <c r="G54" s="48" t="n">
        <f aca="false">ROUND(AVERAGE(G37:G39),5)</f>
        <v>2.35267</v>
      </c>
      <c r="H54" s="48" t="n">
        <f aca="false">ROUND(AVERAGE(H38:H40),5)</f>
        <v>2.304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2.36225</v>
      </c>
      <c r="H55" s="48" t="n">
        <f aca="false">ROUND(AVERAGE(H37:H40),5)</f>
        <v>2.288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ROUND((SUM(D31:D35)/5),3)</f>
        <v>12.324</v>
      </c>
      <c r="E56" s="53" t="s">
        <v>36</v>
      </c>
      <c r="F56" s="51" t="s">
        <v>38</v>
      </c>
      <c r="G56" s="48" t="n">
        <f aca="false">ROUND(AVERAGE(G35:G39),5)</f>
        <v>2.3622</v>
      </c>
      <c r="H56" s="48" t="n">
        <f aca="false">ROUND(AVERAGE(H36:H40),5)</f>
        <v>2.2894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2.364</v>
      </c>
      <c r="H57" s="48" t="n">
        <f aca="false">H39</f>
        <v>2.31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2.336</v>
      </c>
      <c r="H58" s="41" t="n">
        <f aca="false">H38</f>
        <v>2.28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2.35</v>
      </c>
      <c r="H59" s="48" t="n">
        <f aca="false">ROUND(AVERAGE(H38:H39),5)</f>
        <v>2.295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35969</v>
      </c>
      <c r="C63" s="60" t="n">
        <v>24.63</v>
      </c>
      <c r="E63" s="121" t="n">
        <v>35969</v>
      </c>
      <c r="F63" s="59"/>
      <c r="G63" s="122" t="n">
        <v>34.5</v>
      </c>
      <c r="H63" s="60"/>
      <c r="I63" s="26"/>
    </row>
    <row r="64" customFormat="false" ht="12.75" hidden="false" customHeight="false" outlineLevel="0" collapsed="false">
      <c r="A64" s="178" t="n">
        <v>35970</v>
      </c>
      <c r="B64" s="66" t="s">
        <v>59</v>
      </c>
      <c r="C64" s="60" t="n">
        <v>25.81</v>
      </c>
      <c r="E64" s="178" t="n">
        <v>35970</v>
      </c>
      <c r="F64" s="66" t="s">
        <v>60</v>
      </c>
      <c r="G64" s="123" t="n">
        <v>35.81</v>
      </c>
      <c r="H64" s="60"/>
      <c r="I64" s="26"/>
    </row>
    <row r="65" customFormat="false" ht="12.75" hidden="false" customHeight="false" outlineLevel="0" collapsed="false">
      <c r="A65" s="121" t="n">
        <v>35971</v>
      </c>
      <c r="C65" s="60" t="n">
        <v>29.67</v>
      </c>
      <c r="E65" s="121" t="n">
        <v>35971</v>
      </c>
      <c r="G65" s="123" t="n">
        <v>38.54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29.67</v>
      </c>
      <c r="E68" s="26" t="s">
        <v>62</v>
      </c>
      <c r="F68" s="66" t="s">
        <v>64</v>
      </c>
      <c r="G68" s="67" t="n">
        <f aca="false">G65</f>
        <v>38.54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27.74</v>
      </c>
      <c r="E69" s="26" t="s">
        <v>65</v>
      </c>
      <c r="F69" s="66" t="s">
        <v>67</v>
      </c>
      <c r="G69" s="67" t="n">
        <f aca="false">AVERAGE(G64:G65)</f>
        <v>37.175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26.7033333333333</v>
      </c>
      <c r="E70" s="26" t="s">
        <v>68</v>
      </c>
      <c r="F70" s="66" t="s">
        <v>70</v>
      </c>
      <c r="G70" s="67" t="n">
        <f aca="false">AVERAGE(G63:G65)</f>
        <v>36.2833333333333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35970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35971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35972</v>
      </c>
      <c r="C76" s="63" t="n"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1.19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1.19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0" activeCellId="0" sqref="H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11.99"/>
    <col collapsed="false" customWidth="true" hidden="false" outlineLevel="0" max="3" min="3" style="0" width="13.28"/>
    <col collapsed="false" customWidth="true" hidden="false" outlineLevel="0" max="8" min="4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242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35907</v>
      </c>
      <c r="C12" s="179" t="s">
        <v>243</v>
      </c>
      <c r="D12" s="25" t="n">
        <v>15.54</v>
      </c>
      <c r="E12" s="25" t="n">
        <v>15.91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35908</v>
      </c>
      <c r="C13" s="179" t="s">
        <v>243</v>
      </c>
      <c r="D13" s="25" t="n">
        <v>15.19</v>
      </c>
      <c r="E13" s="25" t="n">
        <v>15.7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35909</v>
      </c>
      <c r="C14" s="179" t="s">
        <v>243</v>
      </c>
      <c r="D14" s="25" t="n">
        <v>15.09</v>
      </c>
      <c r="E14" s="25" t="n">
        <v>15.59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v>35912</v>
      </c>
      <c r="C15" s="179" t="s">
        <v>243</v>
      </c>
      <c r="D15" s="25" t="n">
        <v>15.32</v>
      </c>
      <c r="E15" s="25" t="n">
        <v>15.81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35913</v>
      </c>
      <c r="C16" s="179" t="s">
        <v>243</v>
      </c>
      <c r="D16" s="25" t="n">
        <v>15.74</v>
      </c>
      <c r="E16" s="25" t="n">
        <v>16.21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35914</v>
      </c>
      <c r="C17" s="179" t="s">
        <v>243</v>
      </c>
      <c r="D17" s="25" t="n">
        <v>15.32</v>
      </c>
      <c r="E17" s="25" t="n">
        <v>15.86</v>
      </c>
      <c r="F17" s="179" t="s">
        <v>243</v>
      </c>
      <c r="G17" s="25" t="n">
        <v>2.298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35915</v>
      </c>
      <c r="C18" s="179" t="s">
        <v>243</v>
      </c>
      <c r="D18" s="25" t="n">
        <v>15.39</v>
      </c>
      <c r="E18" s="25" t="n">
        <v>16</v>
      </c>
      <c r="F18" s="179" t="s">
        <v>243</v>
      </c>
      <c r="G18" s="25" t="n">
        <v>2.221</v>
      </c>
      <c r="H18" s="25" t="n">
        <v>2.132</v>
      </c>
      <c r="I18" s="179" t="s">
        <v>243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f aca="false">B18+1</f>
        <v>35916</v>
      </c>
      <c r="C20" s="169" t="s">
        <v>243</v>
      </c>
      <c r="D20" s="25" t="n">
        <v>16.13</v>
      </c>
      <c r="E20" s="25" t="n">
        <v>16.72</v>
      </c>
      <c r="F20" s="169" t="s">
        <v>243</v>
      </c>
      <c r="G20" s="25" t="n">
        <v>2.202</v>
      </c>
      <c r="H20" s="25" t="n">
        <v>2.12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v>35919</v>
      </c>
      <c r="C21" s="169" t="s">
        <v>243</v>
      </c>
      <c r="D21" s="25" t="n">
        <v>15.95</v>
      </c>
      <c r="E21" s="25" t="n">
        <v>16.61</v>
      </c>
      <c r="F21" s="169" t="s">
        <v>243</v>
      </c>
      <c r="G21" s="25" t="n">
        <v>2.257</v>
      </c>
      <c r="H21" s="25" t="n">
        <v>2.165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35920</v>
      </c>
      <c r="C22" s="169" t="s">
        <v>243</v>
      </c>
      <c r="D22" s="25" t="n">
        <v>15.47</v>
      </c>
      <c r="E22" s="25" t="n">
        <v>16.23</v>
      </c>
      <c r="F22" s="169" t="s">
        <v>243</v>
      </c>
      <c r="G22" s="25" t="n">
        <v>2.215</v>
      </c>
      <c r="H22" s="25" t="n">
        <v>2.12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35921</v>
      </c>
      <c r="C23" s="169" t="s">
        <v>243</v>
      </c>
      <c r="D23" s="25" t="n">
        <v>15.37</v>
      </c>
      <c r="E23" s="25" t="n">
        <v>16.09</v>
      </c>
      <c r="F23" s="169" t="s">
        <v>243</v>
      </c>
      <c r="G23" s="25" t="n">
        <v>2.135</v>
      </c>
      <c r="H23" s="25" t="n">
        <v>2.04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35922</v>
      </c>
      <c r="C24" s="169" t="s">
        <v>243</v>
      </c>
      <c r="D24" s="25" t="n">
        <v>15.24</v>
      </c>
      <c r="E24" s="25" t="n">
        <v>15.94</v>
      </c>
      <c r="F24" s="169" t="s">
        <v>243</v>
      </c>
      <c r="G24" s="25" t="n">
        <v>2.159</v>
      </c>
      <c r="H24" s="25" t="n">
        <v>2.075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35923</v>
      </c>
      <c r="C25" s="169" t="s">
        <v>243</v>
      </c>
      <c r="D25" s="25" t="n">
        <v>15.13</v>
      </c>
      <c r="E25" s="25" t="n">
        <v>15.87</v>
      </c>
      <c r="F25" s="169" t="s">
        <v>243</v>
      </c>
      <c r="G25" s="25" t="n">
        <v>2.167</v>
      </c>
      <c r="H25" s="25" t="n">
        <v>2.078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35926</v>
      </c>
      <c r="C26" s="169" t="s">
        <v>243</v>
      </c>
      <c r="D26" s="25" t="n">
        <v>15.17</v>
      </c>
      <c r="E26" s="25" t="n">
        <v>15.87</v>
      </c>
      <c r="F26" s="169" t="s">
        <v>243</v>
      </c>
      <c r="G26" s="25" t="n">
        <v>2.215</v>
      </c>
      <c r="H26" s="25" t="n">
        <v>2.13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35927</v>
      </c>
      <c r="C27" s="169" t="s">
        <v>243</v>
      </c>
      <c r="D27" s="25" t="n">
        <v>15.24</v>
      </c>
      <c r="E27" s="25" t="n">
        <v>15.93</v>
      </c>
      <c r="F27" s="169" t="s">
        <v>243</v>
      </c>
      <c r="G27" s="25" t="n">
        <v>2.256</v>
      </c>
      <c r="H27" s="25" t="n">
        <v>2.165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35928</v>
      </c>
      <c r="C28" s="169" t="s">
        <v>243</v>
      </c>
      <c r="D28" s="25" t="n">
        <v>14.95</v>
      </c>
      <c r="E28" s="25" t="n">
        <v>15.68</v>
      </c>
      <c r="F28" s="169" t="s">
        <v>243</v>
      </c>
      <c r="G28" s="25" t="n">
        <v>2.204</v>
      </c>
      <c r="H28" s="25" t="n">
        <v>2.12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35929</v>
      </c>
      <c r="C29" s="169" t="s">
        <v>243</v>
      </c>
      <c r="D29" s="25" t="n">
        <v>15.08</v>
      </c>
      <c r="E29" s="25" t="n">
        <v>15.81</v>
      </c>
      <c r="F29" s="169" t="s">
        <v>243</v>
      </c>
      <c r="G29" s="25" t="n">
        <v>2.2</v>
      </c>
      <c r="H29" s="25" t="n">
        <v>2.115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35930</v>
      </c>
      <c r="C30" s="169" t="s">
        <v>243</v>
      </c>
      <c r="D30" s="25" t="n">
        <v>14.47</v>
      </c>
      <c r="E30" s="25" t="n">
        <v>15.32</v>
      </c>
      <c r="F30" s="169" t="s">
        <v>243</v>
      </c>
      <c r="G30" s="25" t="n">
        <v>2.178</v>
      </c>
      <c r="H30" s="25" t="n">
        <v>2.09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35933</v>
      </c>
      <c r="C31" s="169" t="s">
        <v>243</v>
      </c>
      <c r="D31" s="25" t="n">
        <v>14.07</v>
      </c>
      <c r="E31" s="25" t="n">
        <v>15.11</v>
      </c>
      <c r="F31" s="169" t="s">
        <v>243</v>
      </c>
      <c r="G31" s="25" t="n">
        <v>2.134</v>
      </c>
      <c r="H31" s="25" t="n">
        <v>2.06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35934</v>
      </c>
      <c r="C32" s="169" t="s">
        <v>243</v>
      </c>
      <c r="D32" s="25" t="n">
        <v>12.96</v>
      </c>
      <c r="E32" s="25" t="n">
        <v>15.01</v>
      </c>
      <c r="F32" s="169" t="s">
        <v>243</v>
      </c>
      <c r="G32" s="25" t="n">
        <v>2.149</v>
      </c>
      <c r="H32" s="25" t="n">
        <v>2.065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35935</v>
      </c>
      <c r="C33" s="179" t="s">
        <v>240</v>
      </c>
      <c r="D33" s="25" t="n">
        <v>14.18</v>
      </c>
      <c r="E33" s="25" t="n">
        <v>14.99</v>
      </c>
      <c r="F33" s="169" t="s">
        <v>243</v>
      </c>
      <c r="G33" s="25" t="n">
        <v>2.169</v>
      </c>
      <c r="H33" s="25" t="n">
        <v>2.085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35936</v>
      </c>
      <c r="C34" s="179" t="s">
        <v>240</v>
      </c>
      <c r="D34" s="25" t="n">
        <v>14.63</v>
      </c>
      <c r="E34" s="25" t="n">
        <v>15.26</v>
      </c>
      <c r="F34" s="169" t="s">
        <v>243</v>
      </c>
      <c r="G34" s="25" t="n">
        <v>2.067</v>
      </c>
      <c r="H34" s="25" t="n">
        <v>1.994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35937</v>
      </c>
      <c r="C35" s="179" t="s">
        <v>240</v>
      </c>
      <c r="D35" s="25" t="n">
        <v>14.78</v>
      </c>
      <c r="E35" s="25" t="n">
        <v>15.34</v>
      </c>
      <c r="F35" s="169" t="s">
        <v>243</v>
      </c>
      <c r="G35" s="25" t="n">
        <v>2.094</v>
      </c>
      <c r="H35" s="25" t="n">
        <v>2.015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v>35941</v>
      </c>
      <c r="C36" s="179" t="s">
        <v>240</v>
      </c>
      <c r="D36" s="25" t="n">
        <v>14.82</v>
      </c>
      <c r="E36" s="25" t="n">
        <v>15.32</v>
      </c>
      <c r="F36" s="169" t="s">
        <v>243</v>
      </c>
      <c r="G36" s="25" t="n">
        <v>2.095</v>
      </c>
      <c r="H36" s="25" t="n">
        <v>2.005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35942</v>
      </c>
      <c r="C37" s="179" t="s">
        <v>240</v>
      </c>
      <c r="D37" s="25" t="n">
        <v>14.99</v>
      </c>
      <c r="E37" s="25" t="n">
        <v>15.43</v>
      </c>
      <c r="F37" s="169" t="s">
        <v>243</v>
      </c>
      <c r="G37" s="25" t="n">
        <v>2.017</v>
      </c>
      <c r="H37" s="25" t="n">
        <v>1.944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35943</v>
      </c>
      <c r="C38" s="179" t="s">
        <v>240</v>
      </c>
      <c r="D38" s="25" t="n">
        <v>14.85</v>
      </c>
      <c r="E38" s="25" t="n">
        <v>15.33</v>
      </c>
      <c r="F38" s="179" t="s">
        <v>240</v>
      </c>
      <c r="G38" s="25" t="n">
        <v>2.071</v>
      </c>
      <c r="H38" s="25" t="n">
        <v>1.959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v>35944</v>
      </c>
      <c r="C39" s="179" t="s">
        <v>240</v>
      </c>
      <c r="D39" s="25" t="n">
        <v>15.2</v>
      </c>
      <c r="E39" s="25" t="n">
        <v>15.68</v>
      </c>
      <c r="F39" s="179" t="s">
        <v>240</v>
      </c>
      <c r="G39" s="25" t="n">
        <v>2.17</v>
      </c>
      <c r="H39" s="25" t="n">
        <v>2.08</v>
      </c>
      <c r="I39" s="179" t="s">
        <v>240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35934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35942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35943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15.141</v>
      </c>
      <c r="E47" s="39" t="n">
        <f aca="false">ROUND((AVERAGE(E12:E32)),3)</f>
        <v>15.864</v>
      </c>
      <c r="F47" s="40" t="s">
        <v>29</v>
      </c>
      <c r="G47" s="41" t="n">
        <f aca="false">ROUND((AVERAGE(G17:G37)),5)</f>
        <v>2.1716</v>
      </c>
      <c r="H47" s="41" t="n">
        <f aca="false">ROUND((AVERAGE(H18:H38)),5)</f>
        <v>2.07385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244</v>
      </c>
      <c r="D48" s="177" t="n">
        <f aca="false">ROUND((AVERAGE(D20:D39)),3)</f>
        <v>14.934</v>
      </c>
      <c r="E48" s="177" t="n">
        <f aca="false">ROUND((AVERAGE(E20:E39)),3)</f>
        <v>15.677</v>
      </c>
      <c r="F48" s="47" t="s">
        <v>33</v>
      </c>
      <c r="G48" s="48" t="n">
        <f aca="false">ROUND((AVERAGE(G20:G39)),5)</f>
        <v>2.1577</v>
      </c>
      <c r="H48" s="48" t="n">
        <f aca="false">ROUND((AVERAGE(H20:H39)),5)</f>
        <v>2.07125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ROUND((((SUM(D20:D39))-D32+E32)/20),3)</f>
        <v>15.037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12.96</v>
      </c>
      <c r="E50" s="46" t="s">
        <v>36</v>
      </c>
      <c r="F50" s="51" t="s">
        <v>49</v>
      </c>
      <c r="G50" s="48" t="n">
        <f aca="false">G37</f>
        <v>2.017</v>
      </c>
      <c r="H50" s="48" t="n">
        <f aca="false">H38</f>
        <v>1.959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13.515</v>
      </c>
      <c r="E51" s="52" t="s">
        <v>36</v>
      </c>
      <c r="F51" s="51" t="s">
        <v>43</v>
      </c>
      <c r="G51" s="48" t="n">
        <f aca="false">ROUND(SUM(G36:G37)/2,5)</f>
        <v>2.056</v>
      </c>
      <c r="H51" s="48" t="n">
        <f aca="false">SUM(H37:H38)/2</f>
        <v>1.9515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13.833</v>
      </c>
      <c r="E52" s="46" t="s">
        <v>36</v>
      </c>
      <c r="F52" s="51" t="s">
        <v>40</v>
      </c>
      <c r="G52" s="48" t="n">
        <f aca="false">ROUND(AVERAGE(G35:G37),5)</f>
        <v>2.06867</v>
      </c>
      <c r="H52" s="48" t="n">
        <f aca="false">ROUND(AVERAGE(H36:H38),5)</f>
        <v>1.96933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2.06825</v>
      </c>
      <c r="H53" s="48" t="n">
        <f aca="false">ROUND(AVERAGE(H35:H38),5)</f>
        <v>1.98075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14.306</v>
      </c>
      <c r="E54" s="53" t="s">
        <v>36</v>
      </c>
      <c r="F54" s="51" t="s">
        <v>38</v>
      </c>
      <c r="G54" s="48" t="n">
        <f aca="false">ROUND(AVERAGE(G33:G37),5)</f>
        <v>2.0884</v>
      </c>
      <c r="H54" s="48" t="n">
        <f aca="false">ROUND(AVERAGE(H34:H38),5)</f>
        <v>1.9834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2.095</v>
      </c>
      <c r="H55" s="48" t="n">
        <f aca="false">H37</f>
        <v>1.944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2.094</v>
      </c>
      <c r="H56" s="41" t="n">
        <f aca="false">H36</f>
        <v>2.005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2.0945</v>
      </c>
      <c r="H57" s="48" t="n">
        <f aca="false">ROUND(AVERAGE(H36:H37),5)</f>
        <v>1.9745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35936</v>
      </c>
      <c r="C61" s="60" t="n">
        <v>20.62</v>
      </c>
      <c r="E61" s="121" t="n">
        <v>35936</v>
      </c>
      <c r="F61" s="59"/>
      <c r="G61" s="122" t="n">
        <v>28.59</v>
      </c>
      <c r="H61" s="60"/>
      <c r="I61" s="26"/>
    </row>
    <row r="62" customFormat="false" ht="12.75" hidden="false" customHeight="false" outlineLevel="0" collapsed="false">
      <c r="A62" s="178" t="n">
        <v>35937</v>
      </c>
      <c r="B62" s="66" t="s">
        <v>59</v>
      </c>
      <c r="C62" s="60" t="n">
        <v>19.97</v>
      </c>
      <c r="E62" s="178" t="n">
        <v>35937</v>
      </c>
      <c r="F62" s="66" t="s">
        <v>60</v>
      </c>
      <c r="G62" s="123" t="n">
        <v>28.07</v>
      </c>
      <c r="H62" s="60"/>
      <c r="I62" s="26"/>
    </row>
    <row r="63" customFormat="false" ht="12.75" hidden="false" customHeight="false" outlineLevel="0" collapsed="false">
      <c r="A63" s="121" t="n">
        <v>35941</v>
      </c>
      <c r="C63" s="60" t="n">
        <v>19.72</v>
      </c>
      <c r="E63" s="121" t="n">
        <v>35941</v>
      </c>
      <c r="G63" s="123" t="n">
        <v>28.03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19.72</v>
      </c>
      <c r="E66" s="26" t="s">
        <v>62</v>
      </c>
      <c r="F66" s="66" t="s">
        <v>64</v>
      </c>
      <c r="G66" s="67" t="n">
        <f aca="false">G63</f>
        <v>28.03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19.845</v>
      </c>
      <c r="E67" s="26" t="s">
        <v>65</v>
      </c>
      <c r="F67" s="66" t="s">
        <v>67</v>
      </c>
      <c r="G67" s="67" t="n">
        <f aca="false">AVERAGE(G62:G63)</f>
        <v>28.05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20.1033333333333</v>
      </c>
      <c r="E68" s="26" t="s">
        <v>68</v>
      </c>
      <c r="F68" s="66" t="s">
        <v>70</v>
      </c>
      <c r="G68" s="67" t="n">
        <f aca="false">AVERAGE(G61:G63)</f>
        <v>28.23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35937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35941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35942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0" activeCellId="0" sqref="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0.13"/>
    <col collapsed="false" customWidth="true" hidden="false" outlineLevel="0" max="3" min="3" style="0" width="13.41"/>
    <col collapsed="false" customWidth="true" hidden="false" outlineLevel="0" max="4" min="4" style="0" width="10.99"/>
    <col collapsed="false" customWidth="true" hidden="false" outlineLevel="0" max="5" min="5" style="0" width="10.56"/>
    <col collapsed="false" customWidth="true" hidden="false" outlineLevel="0" max="6" min="6" style="0" width="11.28"/>
    <col collapsed="false" customWidth="true" hidden="false" outlineLevel="0" max="7" min="7" style="0" width="10.41"/>
    <col collapsed="false" customWidth="true" hidden="false" outlineLevel="0" max="8" min="8" style="0" width="10.7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245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35877</v>
      </c>
      <c r="C12" s="179" t="s">
        <v>246</v>
      </c>
      <c r="D12" s="25" t="n">
        <v>16.51</v>
      </c>
      <c r="E12" s="25" t="n">
        <v>16.77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35878</v>
      </c>
      <c r="C13" s="179" t="s">
        <v>246</v>
      </c>
      <c r="D13" s="25" t="n">
        <v>15.92</v>
      </c>
      <c r="E13" s="25" t="n">
        <v>16.23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v>35879</v>
      </c>
      <c r="C14" s="179" t="s">
        <v>246</v>
      </c>
      <c r="D14" s="25" t="n">
        <v>16.48</v>
      </c>
      <c r="E14" s="25" t="n">
        <v>16.76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35880</v>
      </c>
      <c r="C15" s="179" t="s">
        <v>246</v>
      </c>
      <c r="D15" s="25" t="n">
        <v>16.83</v>
      </c>
      <c r="E15" s="25" t="n">
        <v>17.08</v>
      </c>
      <c r="F15" s="17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35881</v>
      </c>
      <c r="C16" s="179" t="s">
        <v>246</v>
      </c>
      <c r="D16" s="25" t="n">
        <v>16.76</v>
      </c>
      <c r="E16" s="25" t="n">
        <v>17.01</v>
      </c>
      <c r="F16" s="179"/>
      <c r="G16" s="25"/>
      <c r="H16" s="25"/>
      <c r="I16" s="179"/>
    </row>
    <row r="17" customFormat="false" ht="12.75" hidden="false" customHeight="false" outlineLevel="0" collapsed="false">
      <c r="A17" s="20" t="n">
        <f aca="false">A16+1</f>
        <v>6</v>
      </c>
      <c r="B17" s="188" t="n">
        <v>35884</v>
      </c>
      <c r="C17" s="179" t="s">
        <v>246</v>
      </c>
      <c r="D17" s="25" t="n">
        <v>16.21</v>
      </c>
      <c r="E17" s="25" t="n">
        <v>16.47</v>
      </c>
      <c r="F17" s="179" t="s">
        <v>246</v>
      </c>
      <c r="G17" s="25" t="n">
        <v>2.409</v>
      </c>
      <c r="H17" s="25"/>
      <c r="I17" s="17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35885</v>
      </c>
      <c r="C18" s="179" t="s">
        <v>246</v>
      </c>
      <c r="D18" s="25" t="n">
        <v>15.61</v>
      </c>
      <c r="E18" s="25" t="n">
        <v>15.94</v>
      </c>
      <c r="F18" s="179" t="s">
        <v>246</v>
      </c>
      <c r="G18" s="25" t="n">
        <v>2.522</v>
      </c>
      <c r="H18" s="25" t="n">
        <v>2.395</v>
      </c>
      <c r="I18" s="179" t="s">
        <v>246</v>
      </c>
    </row>
    <row r="19" customFormat="false" ht="12.75" hidden="false" customHeight="false" outlineLevel="0" collapsed="false">
      <c r="A19" s="85"/>
      <c r="B19" s="188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f aca="false">B18+1</f>
        <v>35886</v>
      </c>
      <c r="C20" s="169" t="s">
        <v>246</v>
      </c>
      <c r="D20" s="25" t="n">
        <v>15.54</v>
      </c>
      <c r="E20" s="25" t="n">
        <v>15.86</v>
      </c>
      <c r="F20" s="169" t="s">
        <v>246</v>
      </c>
      <c r="G20" s="25" t="n">
        <v>2.501</v>
      </c>
      <c r="H20" s="25" t="n">
        <v>2.375</v>
      </c>
      <c r="I20" s="169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35887</v>
      </c>
      <c r="C21" s="169" t="s">
        <v>246</v>
      </c>
      <c r="D21" s="25" t="n">
        <v>15.74</v>
      </c>
      <c r="E21" s="25" t="n">
        <v>16.06</v>
      </c>
      <c r="F21" s="169" t="s">
        <v>246</v>
      </c>
      <c r="G21" s="25" t="n">
        <v>2.562</v>
      </c>
      <c r="H21" s="25" t="n">
        <v>2.437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35888</v>
      </c>
      <c r="C22" s="169" t="s">
        <v>246</v>
      </c>
      <c r="D22" s="25" t="n">
        <v>15.99</v>
      </c>
      <c r="E22" s="25" t="n">
        <v>16.29</v>
      </c>
      <c r="F22" s="169" t="s">
        <v>246</v>
      </c>
      <c r="G22" s="25" t="n">
        <v>2.556</v>
      </c>
      <c r="H22" s="25" t="n">
        <v>2.43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35891</v>
      </c>
      <c r="C23" s="169" t="s">
        <v>246</v>
      </c>
      <c r="D23" s="25" t="n">
        <v>15.45</v>
      </c>
      <c r="E23" s="25" t="n">
        <v>15.79</v>
      </c>
      <c r="F23" s="169" t="s">
        <v>246</v>
      </c>
      <c r="G23" s="25" t="n">
        <v>2.535</v>
      </c>
      <c r="H23" s="25" t="n">
        <v>2.41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35892</v>
      </c>
      <c r="C24" s="169" t="s">
        <v>246</v>
      </c>
      <c r="D24" s="25" t="n">
        <v>15.22</v>
      </c>
      <c r="E24" s="25" t="n">
        <v>15.57</v>
      </c>
      <c r="F24" s="169" t="s">
        <v>246</v>
      </c>
      <c r="G24" s="25" t="n">
        <v>2.668</v>
      </c>
      <c r="H24" s="25" t="n">
        <v>2.55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35893</v>
      </c>
      <c r="C25" s="169" t="s">
        <v>246</v>
      </c>
      <c r="D25" s="25" t="n">
        <v>15.55</v>
      </c>
      <c r="E25" s="25" t="n">
        <v>15.9</v>
      </c>
      <c r="F25" s="169" t="s">
        <v>246</v>
      </c>
      <c r="G25" s="25" t="n">
        <v>2.689</v>
      </c>
      <c r="H25" s="25" t="n">
        <v>2.57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35894</v>
      </c>
      <c r="C26" s="169" t="s">
        <v>246</v>
      </c>
      <c r="D26" s="25" t="n">
        <v>15.56</v>
      </c>
      <c r="E26" s="25" t="n">
        <v>15.9</v>
      </c>
      <c r="F26" s="169" t="s">
        <v>246</v>
      </c>
      <c r="G26" s="25" t="n">
        <v>2.657</v>
      </c>
      <c r="H26" s="25" t="n">
        <v>2.55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v>35898</v>
      </c>
      <c r="C27" s="169" t="s">
        <v>246</v>
      </c>
      <c r="D27" s="25" t="n">
        <v>15.32</v>
      </c>
      <c r="E27" s="25" t="n">
        <v>15.65</v>
      </c>
      <c r="F27" s="169" t="s">
        <v>246</v>
      </c>
      <c r="G27" s="25" t="n">
        <v>2.479</v>
      </c>
      <c r="H27" s="25" t="n">
        <v>2.375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35899</v>
      </c>
      <c r="C28" s="169" t="s">
        <v>246</v>
      </c>
      <c r="D28" s="25" t="n">
        <v>15.12</v>
      </c>
      <c r="E28" s="25" t="n">
        <v>15.5</v>
      </c>
      <c r="F28" s="169" t="s">
        <v>246</v>
      </c>
      <c r="G28" s="25" t="n">
        <v>2.501</v>
      </c>
      <c r="H28" s="25" t="n">
        <v>2.395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35900</v>
      </c>
      <c r="C29" s="169" t="s">
        <v>246</v>
      </c>
      <c r="D29" s="25" t="n">
        <v>15.46</v>
      </c>
      <c r="E29" s="25" t="n">
        <v>15.82</v>
      </c>
      <c r="F29" s="169" t="s">
        <v>246</v>
      </c>
      <c r="G29" s="25" t="n">
        <v>2.521</v>
      </c>
      <c r="H29" s="25" t="n">
        <v>2.41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35901</v>
      </c>
      <c r="C30" s="169" t="s">
        <v>246</v>
      </c>
      <c r="D30" s="25" t="n">
        <v>15.9</v>
      </c>
      <c r="E30" s="25" t="n">
        <v>16.24</v>
      </c>
      <c r="F30" s="169" t="s">
        <v>246</v>
      </c>
      <c r="G30" s="25" t="n">
        <v>2.479</v>
      </c>
      <c r="H30" s="25" t="n">
        <v>2.375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35902</v>
      </c>
      <c r="C31" s="169" t="s">
        <v>246</v>
      </c>
      <c r="D31" s="25" t="n">
        <v>15.46</v>
      </c>
      <c r="E31" s="25" t="n">
        <v>15.91</v>
      </c>
      <c r="F31" s="169" t="s">
        <v>246</v>
      </c>
      <c r="G31" s="25" t="n">
        <v>2.475</v>
      </c>
      <c r="H31" s="25" t="n">
        <v>2.375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v>35905</v>
      </c>
      <c r="C32" s="169" t="s">
        <v>246</v>
      </c>
      <c r="D32" s="25" t="n">
        <v>15.41</v>
      </c>
      <c r="E32" s="25" t="n">
        <v>15.91</v>
      </c>
      <c r="F32" s="169" t="s">
        <v>246</v>
      </c>
      <c r="G32" s="25" t="n">
        <v>2.469</v>
      </c>
      <c r="H32" s="25" t="n">
        <v>2.375</v>
      </c>
      <c r="I32" s="26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35906</v>
      </c>
      <c r="C33" s="169" t="s">
        <v>246</v>
      </c>
      <c r="D33" s="25" t="n">
        <v>15.45</v>
      </c>
      <c r="E33" s="25" t="n">
        <v>15.98</v>
      </c>
      <c r="F33" s="169" t="s">
        <v>246</v>
      </c>
      <c r="G33" s="25" t="n">
        <v>2.561</v>
      </c>
      <c r="H33" s="25" t="n">
        <v>2.458</v>
      </c>
      <c r="I33" s="27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35907</v>
      </c>
      <c r="C34" s="179" t="s">
        <v>243</v>
      </c>
      <c r="D34" s="25" t="n">
        <v>15.54</v>
      </c>
      <c r="E34" s="25" t="n">
        <v>15.91</v>
      </c>
      <c r="F34" s="169" t="s">
        <v>246</v>
      </c>
      <c r="G34" s="25" t="n">
        <v>2.398</v>
      </c>
      <c r="H34" s="25" t="n">
        <v>2.3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35908</v>
      </c>
      <c r="C35" s="179" t="s">
        <v>243</v>
      </c>
      <c r="D35" s="25" t="n">
        <v>15.19</v>
      </c>
      <c r="E35" s="25" t="n">
        <v>15.7</v>
      </c>
      <c r="F35" s="169" t="s">
        <v>246</v>
      </c>
      <c r="G35" s="25" t="n">
        <v>2.328</v>
      </c>
      <c r="H35" s="25" t="n">
        <v>2.23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35909</v>
      </c>
      <c r="C36" s="179" t="s">
        <v>243</v>
      </c>
      <c r="D36" s="25" t="n">
        <v>15.09</v>
      </c>
      <c r="E36" s="25" t="n">
        <v>15.59</v>
      </c>
      <c r="F36" s="169" t="s">
        <v>246</v>
      </c>
      <c r="G36" s="25" t="n">
        <v>2.342</v>
      </c>
      <c r="H36" s="25" t="n">
        <v>2.25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v>35912</v>
      </c>
      <c r="C37" s="179" t="s">
        <v>243</v>
      </c>
      <c r="D37" s="25" t="n">
        <v>15.32</v>
      </c>
      <c r="E37" s="25" t="n">
        <v>15.81</v>
      </c>
      <c r="F37" s="169" t="s">
        <v>246</v>
      </c>
      <c r="G37" s="25" t="n">
        <v>2.266</v>
      </c>
      <c r="H37" s="25" t="n">
        <v>2.18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35913</v>
      </c>
      <c r="C38" s="179" t="s">
        <v>243</v>
      </c>
      <c r="D38" s="25" t="n">
        <v>15.74</v>
      </c>
      <c r="E38" s="25" t="n">
        <v>16.21</v>
      </c>
      <c r="F38" s="169" t="s">
        <v>246</v>
      </c>
      <c r="G38" s="25" t="n">
        <v>2.262</v>
      </c>
      <c r="H38" s="25" t="n">
        <v>2.195</v>
      </c>
      <c r="I38" s="22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35914</v>
      </c>
      <c r="C39" s="179" t="s">
        <v>243</v>
      </c>
      <c r="D39" s="25" t="n">
        <v>15.32</v>
      </c>
      <c r="E39" s="25" t="n">
        <v>15.86</v>
      </c>
      <c r="F39" s="179" t="s">
        <v>243</v>
      </c>
      <c r="G39" s="25" t="n">
        <v>2.298</v>
      </c>
      <c r="H39" s="25" t="n">
        <v>2.202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35915</v>
      </c>
      <c r="C40" s="179" t="s">
        <v>243</v>
      </c>
      <c r="D40" s="25" t="n">
        <v>15.39</v>
      </c>
      <c r="E40" s="25" t="n">
        <v>16</v>
      </c>
      <c r="F40" s="179" t="s">
        <v>243</v>
      </c>
      <c r="G40" s="25" t="n">
        <v>2.221</v>
      </c>
      <c r="H40" s="25" t="n">
        <v>2.132</v>
      </c>
      <c r="I40" s="179" t="s">
        <v>243</v>
      </c>
    </row>
    <row r="41" customFormat="false" ht="12.75" hidden="false" customHeight="false" outlineLevel="0" collapsed="false">
      <c r="A41" s="20"/>
      <c r="B41" s="188"/>
      <c r="C41" s="169"/>
      <c r="D41" s="30"/>
      <c r="E41" s="30"/>
      <c r="F41" s="169"/>
      <c r="G41" s="30"/>
      <c r="H41" s="30"/>
      <c r="I41" s="179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35906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35913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35914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15.785</v>
      </c>
      <c r="E48" s="39" t="n">
        <f aca="false">ROUND((AVERAGE(E12:E33)),3)</f>
        <v>16.126</v>
      </c>
      <c r="F48" s="40" t="s">
        <v>29</v>
      </c>
      <c r="G48" s="41" t="n">
        <f aca="false">ROUND((AVERAGE(G17:G38)),5)</f>
        <v>2.48476</v>
      </c>
      <c r="H48" s="41" t="n">
        <f aca="false">ROUND((AVERAGE(H18:H39)),5)</f>
        <v>2.37319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247</v>
      </c>
      <c r="D49" s="177" t="n">
        <f aca="false">ROUND((AVERAGE(D20:D40)),3)</f>
        <v>15.465</v>
      </c>
      <c r="E49" s="177" t="n">
        <f aca="false">ROUND((AVERAGE(E20:E40)),3)</f>
        <v>15.879</v>
      </c>
      <c r="F49" s="47" t="s">
        <v>33</v>
      </c>
      <c r="G49" s="48" t="n">
        <f aca="false">ROUND((AVERAGE(G20:G40)),5)</f>
        <v>2.46514</v>
      </c>
      <c r="H49" s="48" t="n">
        <f aca="false">ROUND((AVERAGE(H20:H40)),5)</f>
        <v>2.36067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93" t="n">
        <f aca="false">ROUND((((SUM(D20:D40))-D33+E33)/21),3)</f>
        <v>15.49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15.45</v>
      </c>
      <c r="E51" s="46" t="s">
        <v>36</v>
      </c>
      <c r="F51" s="51" t="s">
        <v>49</v>
      </c>
      <c r="G51" s="48" t="n">
        <f aca="false">G38</f>
        <v>2.262</v>
      </c>
      <c r="H51" s="48" t="n">
        <f aca="false">H39</f>
        <v>2.202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15.43</v>
      </c>
      <c r="E52" s="52" t="s">
        <v>36</v>
      </c>
      <c r="F52" s="51" t="s">
        <v>43</v>
      </c>
      <c r="G52" s="48" t="n">
        <f aca="false">ROUND(SUM(G37:G38)/2,5)</f>
        <v>2.264</v>
      </c>
      <c r="H52" s="48" t="n">
        <f aca="false">SUM(H38:H39)/2</f>
        <v>2.1985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15.44</v>
      </c>
      <c r="E53" s="46" t="s">
        <v>36</v>
      </c>
      <c r="F53" s="51" t="s">
        <v>40</v>
      </c>
      <c r="G53" s="48" t="n">
        <f aca="false">ROUND(AVERAGE(G36:G38),5)</f>
        <v>2.29</v>
      </c>
      <c r="H53" s="48" t="n">
        <f aca="false">ROUND(AVERAGE(H37:H39),5)</f>
        <v>2.19233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2.2995</v>
      </c>
      <c r="H54" s="48" t="n">
        <f aca="false">ROUND(AVERAGE(H36:H39),5)</f>
        <v>2.20675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15.536</v>
      </c>
      <c r="E55" s="53" t="s">
        <v>36</v>
      </c>
      <c r="F55" s="51" t="s">
        <v>38</v>
      </c>
      <c r="G55" s="48" t="n">
        <f aca="false">ROUND(AVERAGE(G34:G38),5)</f>
        <v>2.3192</v>
      </c>
      <c r="H55" s="48" t="n">
        <f aca="false">ROUND(AVERAGE(H35:H39),5)</f>
        <v>2.2114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2.266</v>
      </c>
      <c r="H56" s="48" t="n">
        <f aca="false">H38</f>
        <v>2.195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2.342</v>
      </c>
      <c r="H57" s="41" t="n">
        <f aca="false">H37</f>
        <v>2.18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2.304</v>
      </c>
      <c r="H58" s="48" t="n">
        <f aca="false">ROUND(AVERAGE(H37:H38),5)</f>
        <v>2.1875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35908</v>
      </c>
      <c r="C62" s="60" t="n">
        <v>22.31</v>
      </c>
      <c r="E62" s="121" t="n">
        <v>35908</v>
      </c>
      <c r="F62" s="59"/>
      <c r="G62" s="122" t="n">
        <v>24.3</v>
      </c>
      <c r="H62" s="60"/>
      <c r="I62" s="26"/>
    </row>
    <row r="63" customFormat="false" ht="12.75" hidden="false" customHeight="false" outlineLevel="0" collapsed="false">
      <c r="A63" s="178" t="n">
        <v>35909</v>
      </c>
      <c r="B63" s="66" t="s">
        <v>59</v>
      </c>
      <c r="C63" s="60" t="n">
        <v>21.85</v>
      </c>
      <c r="E63" s="178" t="n">
        <v>35909</v>
      </c>
      <c r="F63" s="66" t="s">
        <v>60</v>
      </c>
      <c r="G63" s="123" t="n">
        <v>24.14</v>
      </c>
      <c r="H63" s="60"/>
      <c r="I63" s="26"/>
    </row>
    <row r="64" customFormat="false" ht="12.75" hidden="false" customHeight="false" outlineLevel="0" collapsed="false">
      <c r="A64" s="121" t="n">
        <v>35912</v>
      </c>
      <c r="C64" s="60" t="n">
        <v>22.69</v>
      </c>
      <c r="E64" s="121" t="n">
        <v>35912</v>
      </c>
      <c r="G64" s="123" t="n">
        <v>25.03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22.69</v>
      </c>
      <c r="E67" s="26" t="s">
        <v>62</v>
      </c>
      <c r="F67" s="66" t="s">
        <v>64</v>
      </c>
      <c r="G67" s="67" t="n">
        <f aca="false">G64</f>
        <v>25.03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22.27</v>
      </c>
      <c r="E68" s="26" t="s">
        <v>65</v>
      </c>
      <c r="F68" s="66" t="s">
        <v>67</v>
      </c>
      <c r="G68" s="67" t="n">
        <f aca="false">AVERAGE(G63:G64)</f>
        <v>24.585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22.2833333333333</v>
      </c>
      <c r="E69" s="26" t="s">
        <v>68</v>
      </c>
      <c r="F69" s="66" t="s">
        <v>70</v>
      </c>
      <c r="G69" s="67" t="n">
        <f aca="false">AVERAGE(G62:G64)</f>
        <v>24.49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35909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35912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35913</v>
      </c>
      <c r="C75" s="63" t="n">
        <v>1.19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1.19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1.19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0.56"/>
    <col collapsed="false" customWidth="true" hidden="false" outlineLevel="0" max="3" min="3" style="0" width="13.7"/>
    <col collapsed="false" customWidth="true" hidden="false" outlineLevel="0" max="5" min="4" style="0" width="10.99"/>
    <col collapsed="false" customWidth="true" hidden="false" outlineLevel="0" max="7" min="6" style="0" width="10.85"/>
    <col collapsed="false" customWidth="true" hidden="false" outlineLevel="0" max="8" min="8" style="0" width="11.42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248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35849</v>
      </c>
      <c r="C12" s="179" t="s">
        <v>249</v>
      </c>
      <c r="D12" s="25" t="n">
        <v>15.37</v>
      </c>
      <c r="E12" s="25" t="n">
        <v>15.75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35850</v>
      </c>
      <c r="C13" s="179" t="s">
        <v>249</v>
      </c>
      <c r="D13" s="25" t="n">
        <v>15.31</v>
      </c>
      <c r="E13" s="25" t="n">
        <v>15.68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35851</v>
      </c>
      <c r="C14" s="179" t="s">
        <v>249</v>
      </c>
      <c r="D14" s="25" t="n">
        <v>15.45</v>
      </c>
      <c r="E14" s="25" t="n">
        <v>15.79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35852</v>
      </c>
      <c r="C15" s="179" t="s">
        <v>249</v>
      </c>
      <c r="D15" s="25" t="n">
        <v>15.35</v>
      </c>
      <c r="E15" s="25" t="n">
        <v>15.69</v>
      </c>
      <c r="F15" s="179" t="s">
        <v>249</v>
      </c>
      <c r="G15" s="25" t="n">
        <v>2.284</v>
      </c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35853</v>
      </c>
      <c r="C16" s="179" t="s">
        <v>249</v>
      </c>
      <c r="D16" s="25" t="n">
        <v>15.44</v>
      </c>
      <c r="E16" s="25" t="n">
        <v>15.77</v>
      </c>
      <c r="F16" s="179" t="s">
        <v>249</v>
      </c>
      <c r="G16" s="25" t="n">
        <v>2.321</v>
      </c>
      <c r="H16" s="25" t="n">
        <v>2.223</v>
      </c>
      <c r="I16" s="179" t="s">
        <v>249</v>
      </c>
    </row>
    <row r="17" customFormat="false" ht="12.75" hidden="false" customHeight="false" outlineLevel="0" collapsed="false">
      <c r="A17" s="20"/>
      <c r="B17" s="188"/>
      <c r="C17" s="179"/>
      <c r="D17" s="25"/>
      <c r="E17" s="25"/>
      <c r="F17" s="179"/>
      <c r="G17" s="25"/>
      <c r="H17" s="25"/>
      <c r="I17" s="179"/>
    </row>
    <row r="18" customFormat="false" ht="12.75" hidden="false" customHeight="false" outlineLevel="0" collapsed="false">
      <c r="A18" s="85" t="n">
        <f aca="false">A16+1</f>
        <v>6</v>
      </c>
      <c r="B18" s="188" t="n">
        <v>35856</v>
      </c>
      <c r="C18" s="169" t="s">
        <v>249</v>
      </c>
      <c r="D18" s="25" t="n">
        <v>15.34</v>
      </c>
      <c r="E18" s="25" t="n">
        <v>15.68</v>
      </c>
      <c r="F18" s="169" t="s">
        <v>249</v>
      </c>
      <c r="G18" s="25" t="n">
        <v>2.292</v>
      </c>
      <c r="H18" s="25" t="n">
        <v>2.193</v>
      </c>
      <c r="I18" s="169"/>
    </row>
    <row r="19" customFormat="false" ht="12.75" hidden="false" customHeight="false" outlineLevel="0" collapsed="false">
      <c r="A19" s="20" t="n">
        <f aca="false">A18+1</f>
        <v>7</v>
      </c>
      <c r="B19" s="188" t="n">
        <f aca="false">B18+1</f>
        <v>35857</v>
      </c>
      <c r="C19" s="169" t="s">
        <v>249</v>
      </c>
      <c r="D19" s="25" t="n">
        <v>15.27</v>
      </c>
      <c r="E19" s="25" t="n">
        <v>15.61</v>
      </c>
      <c r="F19" s="169" t="s">
        <v>249</v>
      </c>
      <c r="G19" s="25" t="n">
        <v>2.241</v>
      </c>
      <c r="H19" s="25" t="n">
        <v>2.14</v>
      </c>
      <c r="I19" s="169"/>
    </row>
    <row r="20" customFormat="false" ht="12.75" hidden="false" customHeight="false" outlineLevel="0" collapsed="false">
      <c r="A20" s="20" t="n">
        <f aca="false">A19+1</f>
        <v>8</v>
      </c>
      <c r="B20" s="188" t="n">
        <v>35858</v>
      </c>
      <c r="C20" s="169" t="s">
        <v>249</v>
      </c>
      <c r="D20" s="25" t="n">
        <v>15.32</v>
      </c>
      <c r="E20" s="25" t="n">
        <v>15.65</v>
      </c>
      <c r="F20" s="169" t="s">
        <v>249</v>
      </c>
      <c r="G20" s="25" t="n">
        <v>2.228</v>
      </c>
      <c r="H20" s="25" t="n">
        <v>2.13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35859</v>
      </c>
      <c r="C21" s="169" t="s">
        <v>249</v>
      </c>
      <c r="D21" s="25" t="n">
        <v>15.33</v>
      </c>
      <c r="E21" s="25" t="n">
        <v>15.67</v>
      </c>
      <c r="F21" s="169" t="s">
        <v>249</v>
      </c>
      <c r="G21" s="25" t="n">
        <v>2.141</v>
      </c>
      <c r="H21" s="25" t="n">
        <v>2.05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v>35860</v>
      </c>
      <c r="C22" s="169" t="s">
        <v>249</v>
      </c>
      <c r="D22" s="25" t="n">
        <v>14.91</v>
      </c>
      <c r="E22" s="25" t="n">
        <v>15.3</v>
      </c>
      <c r="F22" s="169" t="s">
        <v>249</v>
      </c>
      <c r="G22" s="25" t="n">
        <v>2.129</v>
      </c>
      <c r="H22" s="25" t="n">
        <v>2.04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v>35863</v>
      </c>
      <c r="C23" s="169" t="s">
        <v>249</v>
      </c>
      <c r="D23" s="25" t="n">
        <v>14.33</v>
      </c>
      <c r="E23" s="25" t="n">
        <v>14.72</v>
      </c>
      <c r="F23" s="169" t="s">
        <v>249</v>
      </c>
      <c r="G23" s="25" t="n">
        <v>2.169</v>
      </c>
      <c r="H23" s="25" t="n">
        <v>2.08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35864</v>
      </c>
      <c r="C24" s="169" t="s">
        <v>249</v>
      </c>
      <c r="D24" s="25" t="n">
        <v>14.26</v>
      </c>
      <c r="E24" s="25" t="n">
        <v>14.63</v>
      </c>
      <c r="F24" s="169" t="s">
        <v>249</v>
      </c>
      <c r="G24" s="25" t="n">
        <v>2.137</v>
      </c>
      <c r="H24" s="25" t="n">
        <v>2.052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35865</v>
      </c>
      <c r="C25" s="169" t="s">
        <v>249</v>
      </c>
      <c r="D25" s="25" t="n">
        <v>14.18</v>
      </c>
      <c r="E25" s="25" t="n">
        <v>14.56</v>
      </c>
      <c r="F25" s="169" t="s">
        <v>249</v>
      </c>
      <c r="G25" s="25" t="n">
        <v>2.172</v>
      </c>
      <c r="H25" s="25" t="n">
        <v>2.085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v>35866</v>
      </c>
      <c r="C26" s="169" t="s">
        <v>249</v>
      </c>
      <c r="D26" s="25" t="n">
        <v>14.2</v>
      </c>
      <c r="E26" s="25" t="n">
        <v>14.57</v>
      </c>
      <c r="F26" s="169" t="s">
        <v>249</v>
      </c>
      <c r="G26" s="25" t="n">
        <v>2.134</v>
      </c>
      <c r="H26" s="25" t="n">
        <v>2.057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35867</v>
      </c>
      <c r="C27" s="169" t="s">
        <v>249</v>
      </c>
      <c r="D27" s="25" t="n">
        <v>14.06</v>
      </c>
      <c r="E27" s="25" t="n">
        <v>14.43</v>
      </c>
      <c r="F27" s="169" t="s">
        <v>249</v>
      </c>
      <c r="G27" s="25" t="n">
        <v>2.137</v>
      </c>
      <c r="H27" s="25" t="n">
        <v>2.07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v>35870</v>
      </c>
      <c r="C28" s="169" t="s">
        <v>249</v>
      </c>
      <c r="D28" s="25" t="n">
        <v>13.28</v>
      </c>
      <c r="E28" s="25" t="n">
        <v>13.65</v>
      </c>
      <c r="F28" s="169" t="s">
        <v>249</v>
      </c>
      <c r="G28" s="25" t="n">
        <v>2.155</v>
      </c>
      <c r="H28" s="25" t="n">
        <v>2.085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35871</v>
      </c>
      <c r="C29" s="169" t="s">
        <v>249</v>
      </c>
      <c r="D29" s="25" t="n">
        <v>13.21</v>
      </c>
      <c r="E29" s="25" t="n">
        <v>13.5</v>
      </c>
      <c r="F29" s="169" t="s">
        <v>249</v>
      </c>
      <c r="G29" s="25" t="n">
        <v>2.155</v>
      </c>
      <c r="H29" s="25" t="n">
        <v>2.079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35872</v>
      </c>
      <c r="C30" s="169" t="s">
        <v>249</v>
      </c>
      <c r="D30" s="25" t="n">
        <v>14.34</v>
      </c>
      <c r="E30" s="25" t="n">
        <v>14.61</v>
      </c>
      <c r="F30" s="169" t="s">
        <v>249</v>
      </c>
      <c r="G30" s="25" t="n">
        <v>2.239</v>
      </c>
      <c r="H30" s="25" t="n">
        <v>2.149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v>35873</v>
      </c>
      <c r="C31" s="169" t="s">
        <v>249</v>
      </c>
      <c r="D31" s="25" t="n">
        <v>14.31</v>
      </c>
      <c r="E31" s="25" t="n">
        <v>14.6</v>
      </c>
      <c r="F31" s="169" t="s">
        <v>249</v>
      </c>
      <c r="G31" s="25" t="n">
        <v>2.3</v>
      </c>
      <c r="H31" s="25" t="n">
        <v>2.216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35874</v>
      </c>
      <c r="C32" s="169" t="s">
        <v>249</v>
      </c>
      <c r="D32" s="25" t="n">
        <v>14.32</v>
      </c>
      <c r="E32" s="25" t="n">
        <v>14.61</v>
      </c>
      <c r="F32" s="169" t="s">
        <v>249</v>
      </c>
      <c r="G32" s="25" t="n">
        <v>2.343</v>
      </c>
      <c r="H32" s="25" t="n">
        <v>2.253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v>35877</v>
      </c>
      <c r="C33" s="179" t="s">
        <v>246</v>
      </c>
      <c r="D33" s="25" t="n">
        <v>16.51</v>
      </c>
      <c r="E33" s="25" t="n">
        <v>16.77</v>
      </c>
      <c r="F33" s="169" t="s">
        <v>249</v>
      </c>
      <c r="G33" s="25" t="n">
        <v>2.351</v>
      </c>
      <c r="H33" s="25" t="n">
        <v>2.255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35878</v>
      </c>
      <c r="C34" s="179" t="s">
        <v>246</v>
      </c>
      <c r="D34" s="25" t="n">
        <v>15.92</v>
      </c>
      <c r="E34" s="25" t="n">
        <v>16.23</v>
      </c>
      <c r="F34" s="169" t="s">
        <v>249</v>
      </c>
      <c r="G34" s="25" t="n">
        <v>2.33</v>
      </c>
      <c r="H34" s="25" t="n">
        <v>2.225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v>35879</v>
      </c>
      <c r="C35" s="179" t="s">
        <v>246</v>
      </c>
      <c r="D35" s="25" t="n">
        <v>16.48</v>
      </c>
      <c r="E35" s="25" t="n">
        <v>16.76</v>
      </c>
      <c r="F35" s="169" t="s">
        <v>249</v>
      </c>
      <c r="G35" s="25" t="n">
        <v>2.365</v>
      </c>
      <c r="H35" s="25" t="n">
        <v>2.26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35880</v>
      </c>
      <c r="C36" s="179" t="s">
        <v>246</v>
      </c>
      <c r="D36" s="25" t="n">
        <v>16.83</v>
      </c>
      <c r="E36" s="25" t="n">
        <v>17.08</v>
      </c>
      <c r="F36" s="169" t="s">
        <v>249</v>
      </c>
      <c r="G36" s="25" t="n">
        <v>2.338</v>
      </c>
      <c r="H36" s="25" t="n">
        <v>2.232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35881</v>
      </c>
      <c r="C37" s="179" t="s">
        <v>246</v>
      </c>
      <c r="D37" s="25" t="n">
        <v>16.76</v>
      </c>
      <c r="E37" s="25" t="n">
        <v>17.01</v>
      </c>
      <c r="F37" s="169" t="s">
        <v>249</v>
      </c>
      <c r="G37" s="25" t="n">
        <v>2.3</v>
      </c>
      <c r="H37" s="25" t="n">
        <v>2.18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v>35884</v>
      </c>
      <c r="C38" s="179" t="s">
        <v>246</v>
      </c>
      <c r="D38" s="25" t="n">
        <v>16.21</v>
      </c>
      <c r="E38" s="25" t="n">
        <v>16.47</v>
      </c>
      <c r="F38" s="179" t="s">
        <v>246</v>
      </c>
      <c r="G38" s="25" t="n">
        <v>2.409</v>
      </c>
      <c r="H38" s="25" t="n">
        <v>2.239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35885</v>
      </c>
      <c r="C39" s="179" t="s">
        <v>246</v>
      </c>
      <c r="D39" s="25" t="n">
        <v>15.61</v>
      </c>
      <c r="E39" s="25" t="n">
        <v>15.94</v>
      </c>
      <c r="F39" s="179" t="s">
        <v>246</v>
      </c>
      <c r="G39" s="25" t="n">
        <v>2.522</v>
      </c>
      <c r="H39" s="25" t="n">
        <v>2.395</v>
      </c>
      <c r="I39" s="179" t="s">
        <v>246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35874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35881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35884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14.679</v>
      </c>
      <c r="E47" s="39" t="n">
        <f aca="false">ROUND((AVERAGE(E12:E32)),3)</f>
        <v>15.024</v>
      </c>
      <c r="F47" s="40" t="s">
        <v>29</v>
      </c>
      <c r="G47" s="41" t="n">
        <f aca="false">ROUND((AVERAGE(G15:G37)),5)</f>
        <v>2.23914</v>
      </c>
      <c r="H47" s="41" t="n">
        <f aca="false">ROUND((AVERAGE(H16:H38)),5)</f>
        <v>2.14968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250</v>
      </c>
      <c r="D48" s="177" t="n">
        <f aca="false">ROUND((AVERAGE(D18:D39)),3)</f>
        <v>15.045</v>
      </c>
      <c r="E48" s="177" t="n">
        <f aca="false">ROUND((AVERAGE(E18:E39)),3)</f>
        <v>15.366</v>
      </c>
      <c r="F48" s="47" t="s">
        <v>33</v>
      </c>
      <c r="G48" s="48" t="n">
        <f aca="false">ROUND((AVERAGE(G18:G39)),5)</f>
        <v>2.25395</v>
      </c>
      <c r="H48" s="48" t="n">
        <f aca="false">ROUND((AVERAGE(H18:H39)),5)</f>
        <v>2.1575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93" t="n">
        <f aca="false">ROUND((((SUM(D18:D39))-D32+E32)/22),3)</f>
        <v>15.058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14.32</v>
      </c>
      <c r="E50" s="46" t="s">
        <v>36</v>
      </c>
      <c r="F50" s="51" t="s">
        <v>49</v>
      </c>
      <c r="G50" s="48" t="n">
        <f aca="false">G37</f>
        <v>2.3</v>
      </c>
      <c r="H50" s="48" t="n">
        <f aca="false">H38</f>
        <v>2.239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14.315</v>
      </c>
      <c r="E51" s="52" t="s">
        <v>36</v>
      </c>
      <c r="F51" s="51" t="s">
        <v>43</v>
      </c>
      <c r="G51" s="48" t="n">
        <f aca="false">ROUND(SUM(G36:G37)/2,5)</f>
        <v>2.319</v>
      </c>
      <c r="H51" s="48" t="n">
        <f aca="false">SUM(H37:H38)/2</f>
        <v>2.2095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14.323</v>
      </c>
      <c r="E52" s="46" t="s">
        <v>36</v>
      </c>
      <c r="F52" s="51" t="s">
        <v>40</v>
      </c>
      <c r="G52" s="48" t="n">
        <f aca="false">ROUND(AVERAGE(G35:G37),5)</f>
        <v>2.33433</v>
      </c>
      <c r="H52" s="48" t="n">
        <f aca="false">ROUND(AVERAGE(H36:H38),5)</f>
        <v>2.217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2.33325</v>
      </c>
      <c r="H53" s="48" t="n">
        <f aca="false">ROUND(AVERAGE(H35:H38),5)</f>
        <v>2.22775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13.892</v>
      </c>
      <c r="E54" s="53" t="s">
        <v>36</v>
      </c>
      <c r="F54" s="51" t="s">
        <v>38</v>
      </c>
      <c r="G54" s="48" t="n">
        <f aca="false">ROUND(AVERAGE(G33:G37),5)</f>
        <v>2.3368</v>
      </c>
      <c r="H54" s="48" t="n">
        <f aca="false">ROUND(AVERAGE(H34:H38),5)</f>
        <v>2.2272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2.338</v>
      </c>
      <c r="H55" s="48" t="n">
        <f aca="false">H37</f>
        <v>2.18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2.365</v>
      </c>
      <c r="H56" s="41" t="n">
        <f aca="false">H36</f>
        <v>2.232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2.3515</v>
      </c>
      <c r="H57" s="48" t="n">
        <f aca="false">ROUND(AVERAGE(H36:H37),5)</f>
        <v>2.206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35878</v>
      </c>
      <c r="C61" s="60" t="n">
        <v>20.73</v>
      </c>
      <c r="E61" s="121" t="n">
        <v>35878</v>
      </c>
      <c r="F61" s="59"/>
      <c r="G61" s="122" t="n">
        <v>22.5</v>
      </c>
      <c r="H61" s="60"/>
      <c r="I61" s="26"/>
    </row>
    <row r="62" customFormat="false" ht="12.75" hidden="false" customHeight="false" outlineLevel="0" collapsed="false">
      <c r="A62" s="178" t="n">
        <v>35879</v>
      </c>
      <c r="B62" s="66" t="s">
        <v>59</v>
      </c>
      <c r="C62" s="60" t="n">
        <v>21.13</v>
      </c>
      <c r="E62" s="178" t="n">
        <v>35879</v>
      </c>
      <c r="F62" s="66" t="s">
        <v>60</v>
      </c>
      <c r="G62" s="123" t="n">
        <v>22.61</v>
      </c>
      <c r="H62" s="60"/>
      <c r="I62" s="26"/>
    </row>
    <row r="63" customFormat="false" ht="12.75" hidden="false" customHeight="false" outlineLevel="0" collapsed="false">
      <c r="A63" s="121" t="n">
        <v>35880</v>
      </c>
      <c r="C63" s="60" t="n">
        <v>22</v>
      </c>
      <c r="E63" s="121" t="n">
        <v>35880</v>
      </c>
      <c r="G63" s="123" t="n">
        <v>22.73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22</v>
      </c>
      <c r="E66" s="26" t="s">
        <v>62</v>
      </c>
      <c r="F66" s="66" t="s">
        <v>64</v>
      </c>
      <c r="G66" s="67" t="n">
        <f aca="false">G63</f>
        <v>22.73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21.565</v>
      </c>
      <c r="E67" s="26" t="s">
        <v>65</v>
      </c>
      <c r="F67" s="66" t="s">
        <v>67</v>
      </c>
      <c r="G67" s="67" t="n">
        <f aca="false">AVERAGE(G62:G63)</f>
        <v>22.67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21.2866666666667</v>
      </c>
      <c r="E68" s="26" t="s">
        <v>68</v>
      </c>
      <c r="F68" s="66" t="s">
        <v>70</v>
      </c>
      <c r="G68" s="67" t="n">
        <f aca="false">AVERAGE(G61:G63)</f>
        <v>22.6133333333333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35879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35880</v>
      </c>
      <c r="C73" s="63" t="n">
        <v>1.19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35881</v>
      </c>
      <c r="C74" s="63" t="n">
        <v>1.19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1.19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1.19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1.19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25" right="0.25" top="0.5" bottom="0.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1.13"/>
    <col collapsed="false" customWidth="true" hidden="false" outlineLevel="0" max="3" min="3" style="0" width="13.99"/>
    <col collapsed="false" customWidth="true" hidden="false" outlineLevel="0" max="4" min="4" style="0" width="11.28"/>
    <col collapsed="false" customWidth="true" hidden="false" outlineLevel="0" max="5" min="5" style="0" width="10.85"/>
    <col collapsed="false" customWidth="true" hidden="false" outlineLevel="0" max="7" min="7" style="0" width="11.56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251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35816</v>
      </c>
      <c r="C12" s="169" t="s">
        <v>252</v>
      </c>
      <c r="D12" s="25" t="n">
        <v>16.36</v>
      </c>
      <c r="E12" s="25" t="n">
        <v>16.58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35817</v>
      </c>
      <c r="C13" s="169" t="s">
        <v>252</v>
      </c>
      <c r="D13" s="25" t="n">
        <v>16.04</v>
      </c>
      <c r="E13" s="25" t="n">
        <v>16.27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35818</v>
      </c>
      <c r="C14" s="169" t="s">
        <v>252</v>
      </c>
      <c r="D14" s="25" t="n">
        <v>15.74</v>
      </c>
      <c r="E14" s="25" t="n">
        <v>16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B14+3</f>
        <v>35821</v>
      </c>
      <c r="C15" s="169" t="s">
        <v>252</v>
      </c>
      <c r="D15" s="25" t="n">
        <v>16.82</v>
      </c>
      <c r="E15" s="25" t="n">
        <v>16.98</v>
      </c>
      <c r="F15" s="16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35822</v>
      </c>
      <c r="C16" s="169" t="s">
        <v>252</v>
      </c>
      <c r="D16" s="25" t="n">
        <v>16.98</v>
      </c>
      <c r="E16" s="25" t="n">
        <v>17.15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35823</v>
      </c>
      <c r="C17" s="169" t="s">
        <v>252</v>
      </c>
      <c r="D17" s="25" t="n">
        <v>17.31</v>
      </c>
      <c r="E17" s="25" t="n">
        <v>17.48</v>
      </c>
      <c r="F17" s="169"/>
      <c r="G17" s="25"/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35824</v>
      </c>
      <c r="C18" s="169" t="s">
        <v>252</v>
      </c>
      <c r="D18" s="25" t="n">
        <v>17.82</v>
      </c>
      <c r="E18" s="25" t="n">
        <v>17.96</v>
      </c>
      <c r="F18" s="169" t="s">
        <v>252</v>
      </c>
      <c r="G18" s="25" t="n">
        <v>2.101</v>
      </c>
      <c r="H18" s="25"/>
      <c r="I18" s="169"/>
    </row>
    <row r="19" customFormat="false" ht="12.75" hidden="false" customHeight="false" outlineLevel="0" collapsed="false">
      <c r="A19" s="20" t="n">
        <f aca="false">A18+1</f>
        <v>8</v>
      </c>
      <c r="B19" s="188" t="n">
        <f aca="false">B18+1</f>
        <v>35825</v>
      </c>
      <c r="C19" s="169" t="s">
        <v>252</v>
      </c>
      <c r="D19" s="25" t="n">
        <v>17.21</v>
      </c>
      <c r="E19" s="25" t="n">
        <v>17.37</v>
      </c>
      <c r="F19" s="169" t="s">
        <v>252</v>
      </c>
      <c r="G19" s="25" t="n">
        <v>2.257</v>
      </c>
      <c r="H19" s="25" t="n">
        <v>2.14</v>
      </c>
      <c r="I19" s="169" t="s">
        <v>252</v>
      </c>
    </row>
    <row r="20" customFormat="false" ht="12.75" hidden="false" customHeight="false" outlineLevel="0" collapsed="false">
      <c r="A20" s="20"/>
      <c r="B20" s="188"/>
      <c r="C20" s="179"/>
      <c r="D20" s="25"/>
      <c r="E20" s="25"/>
      <c r="F20" s="169"/>
      <c r="G20" s="25"/>
      <c r="H20" s="25"/>
      <c r="I20" s="22"/>
    </row>
    <row r="21" customFormat="false" ht="12.75" hidden="false" customHeight="false" outlineLevel="0" collapsed="false">
      <c r="A21" s="20" t="n">
        <f aca="false">A19+1</f>
        <v>9</v>
      </c>
      <c r="B21" s="188" t="n">
        <v>35828</v>
      </c>
      <c r="C21" s="169" t="s">
        <v>252</v>
      </c>
      <c r="D21" s="25" t="n">
        <v>17.05</v>
      </c>
      <c r="E21" s="25" t="n">
        <v>17.24</v>
      </c>
      <c r="F21" s="169" t="s">
        <v>252</v>
      </c>
      <c r="G21" s="25" t="n">
        <v>2.329</v>
      </c>
      <c r="H21" s="25" t="n">
        <v>2.21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35829</v>
      </c>
      <c r="C22" s="169" t="s">
        <v>252</v>
      </c>
      <c r="D22" s="25" t="n">
        <v>16.5</v>
      </c>
      <c r="E22" s="25" t="n">
        <v>16.7</v>
      </c>
      <c r="F22" s="169" t="s">
        <v>252</v>
      </c>
      <c r="G22" s="25" t="n">
        <v>2.307</v>
      </c>
      <c r="H22" s="25" t="n">
        <v>2.175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35830</v>
      </c>
      <c r="C23" s="169" t="s">
        <v>252</v>
      </c>
      <c r="D23" s="25" t="n">
        <v>16.37</v>
      </c>
      <c r="E23" s="25" t="n">
        <v>16.58</v>
      </c>
      <c r="F23" s="169" t="s">
        <v>252</v>
      </c>
      <c r="G23" s="25" t="n">
        <v>2.299</v>
      </c>
      <c r="H23" s="25" t="n">
        <v>2.18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35831</v>
      </c>
      <c r="C24" s="169" t="s">
        <v>252</v>
      </c>
      <c r="D24" s="25" t="n">
        <v>16.58</v>
      </c>
      <c r="E24" s="25" t="n">
        <v>16.79</v>
      </c>
      <c r="F24" s="169" t="s">
        <v>252</v>
      </c>
      <c r="G24" s="25" t="n">
        <v>2.383</v>
      </c>
      <c r="H24" s="25" t="n">
        <v>2.258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35832</v>
      </c>
      <c r="C25" s="169" t="s">
        <v>252</v>
      </c>
      <c r="D25" s="25" t="n">
        <v>16.7</v>
      </c>
      <c r="E25" s="25" t="n">
        <v>16.91</v>
      </c>
      <c r="F25" s="169" t="s">
        <v>252</v>
      </c>
      <c r="G25" s="25" t="n">
        <v>2.359</v>
      </c>
      <c r="H25" s="25" t="n">
        <v>2.254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35835</v>
      </c>
      <c r="C26" s="169" t="s">
        <v>252</v>
      </c>
      <c r="D26" s="25" t="n">
        <v>16.63</v>
      </c>
      <c r="E26" s="25" t="n">
        <v>16.85</v>
      </c>
      <c r="F26" s="169" t="s">
        <v>252</v>
      </c>
      <c r="G26" s="25" t="n">
        <v>2.221</v>
      </c>
      <c r="H26" s="25" t="n">
        <v>2.105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35836</v>
      </c>
      <c r="C27" s="169" t="s">
        <v>252</v>
      </c>
      <c r="D27" s="25" t="n">
        <v>16.43</v>
      </c>
      <c r="E27" s="25" t="n">
        <v>16.66</v>
      </c>
      <c r="F27" s="169" t="s">
        <v>252</v>
      </c>
      <c r="G27" s="25" t="n">
        <v>2.268</v>
      </c>
      <c r="H27" s="25" t="n">
        <v>2.146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35837</v>
      </c>
      <c r="C28" s="169" t="s">
        <v>252</v>
      </c>
      <c r="D28" s="25" t="n">
        <v>16.15</v>
      </c>
      <c r="E28" s="25" t="n">
        <v>16.38</v>
      </c>
      <c r="F28" s="169" t="s">
        <v>252</v>
      </c>
      <c r="G28" s="25" t="n">
        <v>2.238</v>
      </c>
      <c r="H28" s="25" t="n">
        <v>2.123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35838</v>
      </c>
      <c r="C29" s="169" t="s">
        <v>252</v>
      </c>
      <c r="D29" s="25" t="n">
        <v>15.96</v>
      </c>
      <c r="E29" s="25" t="n">
        <v>16.19</v>
      </c>
      <c r="F29" s="169" t="s">
        <v>252</v>
      </c>
      <c r="G29" s="25" t="n">
        <v>2.288</v>
      </c>
      <c r="H29" s="25" t="n">
        <v>2.16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35839</v>
      </c>
      <c r="C30" s="169" t="s">
        <v>252</v>
      </c>
      <c r="D30" s="25" t="n">
        <v>16.02</v>
      </c>
      <c r="E30" s="25" t="n">
        <v>16.25</v>
      </c>
      <c r="F30" s="169" t="s">
        <v>252</v>
      </c>
      <c r="G30" s="25" t="n">
        <v>2.208</v>
      </c>
      <c r="H30" s="25" t="n">
        <v>2.096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B30+4</f>
        <v>35843</v>
      </c>
      <c r="C31" s="169" t="s">
        <v>252</v>
      </c>
      <c r="D31" s="25" t="n">
        <v>15.66</v>
      </c>
      <c r="E31" s="25" t="n">
        <v>15.88</v>
      </c>
      <c r="F31" s="169" t="s">
        <v>252</v>
      </c>
      <c r="G31" s="25" t="n">
        <v>2.166</v>
      </c>
      <c r="H31" s="25" t="n">
        <v>2.061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35844</v>
      </c>
      <c r="C32" s="169" t="s">
        <v>252</v>
      </c>
      <c r="D32" s="25" t="n">
        <v>16.25</v>
      </c>
      <c r="E32" s="25" t="n">
        <v>16.45</v>
      </c>
      <c r="F32" s="169" t="s">
        <v>252</v>
      </c>
      <c r="G32" s="25" t="n">
        <v>2.238</v>
      </c>
      <c r="H32" s="25" t="n">
        <v>2.12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35845</v>
      </c>
      <c r="C33" s="169" t="s">
        <v>252</v>
      </c>
      <c r="D33" s="25" t="n">
        <v>16.16</v>
      </c>
      <c r="E33" s="25" t="n">
        <v>16.32</v>
      </c>
      <c r="F33" s="169" t="s">
        <v>252</v>
      </c>
      <c r="G33" s="25" t="n">
        <v>2.217</v>
      </c>
      <c r="H33" s="25" t="n">
        <v>2.105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35846</v>
      </c>
      <c r="C34" s="169" t="s">
        <v>252</v>
      </c>
      <c r="D34" s="25" t="n">
        <v>16.15</v>
      </c>
      <c r="E34" s="25" t="n">
        <v>16.24</v>
      </c>
      <c r="F34" s="169" t="s">
        <v>252</v>
      </c>
      <c r="G34" s="25" t="n">
        <v>2.198</v>
      </c>
      <c r="H34" s="25" t="n">
        <v>2.085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B34+3</f>
        <v>35849</v>
      </c>
      <c r="C35" s="179" t="s">
        <v>249</v>
      </c>
      <c r="D35" s="25" t="n">
        <v>15.37</v>
      </c>
      <c r="E35" s="25" t="n">
        <v>15.75</v>
      </c>
      <c r="F35" s="169" t="s">
        <v>252</v>
      </c>
      <c r="G35" s="25" t="n">
        <v>2.179</v>
      </c>
      <c r="H35" s="25" t="n">
        <v>2.07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35850</v>
      </c>
      <c r="C36" s="179" t="s">
        <v>249</v>
      </c>
      <c r="D36" s="25" t="n">
        <v>15.31</v>
      </c>
      <c r="E36" s="25" t="n">
        <v>15.68</v>
      </c>
      <c r="F36" s="169" t="s">
        <v>252</v>
      </c>
      <c r="G36" s="25" t="n">
        <v>2.216</v>
      </c>
      <c r="H36" s="25" t="n">
        <v>2.091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35851</v>
      </c>
      <c r="C37" s="179" t="s">
        <v>249</v>
      </c>
      <c r="D37" s="25" t="n">
        <v>15.45</v>
      </c>
      <c r="E37" s="25" t="n">
        <v>15.79</v>
      </c>
      <c r="F37" s="169" t="s">
        <v>252</v>
      </c>
      <c r="G37" s="25" t="n">
        <v>2.286</v>
      </c>
      <c r="H37" s="25" t="n">
        <v>2.144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35852</v>
      </c>
      <c r="C38" s="179" t="s">
        <v>249</v>
      </c>
      <c r="D38" s="25" t="n">
        <v>15.35</v>
      </c>
      <c r="E38" s="25" t="n">
        <v>15.69</v>
      </c>
      <c r="F38" s="179" t="s">
        <v>249</v>
      </c>
      <c r="G38" s="25" t="n">
        <v>2.284</v>
      </c>
      <c r="H38" s="25" t="n">
        <v>2.163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35853</v>
      </c>
      <c r="C39" s="179" t="s">
        <v>249</v>
      </c>
      <c r="D39" s="25" t="n">
        <v>15.44</v>
      </c>
      <c r="E39" s="25" t="n">
        <v>15.77</v>
      </c>
      <c r="F39" s="179" t="s">
        <v>249</v>
      </c>
      <c r="G39" s="25" t="n">
        <v>2.321</v>
      </c>
      <c r="H39" s="25" t="n">
        <v>2.223</v>
      </c>
      <c r="I39" s="179" t="s">
        <v>249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35846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35851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35852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ROUND((AVERAGE(D12:D34)),3)</f>
        <v>16.495</v>
      </c>
      <c r="E47" s="39" t="n">
        <f aca="false">ROUND((AVERAGE(E12:E32)),3)</f>
        <v>16.734</v>
      </c>
      <c r="F47" s="40" t="s">
        <v>29</v>
      </c>
      <c r="G47" s="41" t="n">
        <f aca="false">ROUND((AVERAGE(G18:G37)),5)</f>
        <v>2.25042</v>
      </c>
      <c r="H47" s="41" t="n">
        <f aca="false">ROUND((AVERAGE(H19:H38)),5)</f>
        <v>2.14137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253</v>
      </c>
      <c r="D48" s="177" t="n">
        <f aca="false">ROUND((AVERAGE(D21:D39)),3)</f>
        <v>16.081</v>
      </c>
      <c r="E48" s="177" t="n">
        <f aca="false">ROUND((AVERAGE(E21:E39)),3)</f>
        <v>16.322</v>
      </c>
      <c r="F48" s="47" t="s">
        <v>33</v>
      </c>
      <c r="G48" s="48" t="n">
        <f aca="false">ROUND((AVERAGE(G21:G39)),5)</f>
        <v>2.26342</v>
      </c>
      <c r="H48" s="48" t="n">
        <f aca="false">ROUND((AVERAGE(H21:H39)),5)</f>
        <v>2.14574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ROUND((((SUM(D21:D39))-D34+E34)/19),3)</f>
        <v>16.085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D34</f>
        <v>16.15</v>
      </c>
      <c r="E50" s="46" t="s">
        <v>36</v>
      </c>
      <c r="F50" s="51" t="s">
        <v>49</v>
      </c>
      <c r="G50" s="48" t="n">
        <f aca="false">G37</f>
        <v>2.286</v>
      </c>
      <c r="H50" s="48" t="n">
        <f aca="false">H38</f>
        <v>2.163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ROUND((SUM(D33:D34)/2),3)</f>
        <v>16.155</v>
      </c>
      <c r="E51" s="52" t="s">
        <v>36</v>
      </c>
      <c r="F51" s="51" t="s">
        <v>43</v>
      </c>
      <c r="G51" s="48" t="n">
        <f aca="false">ROUND(SUM(G36:G37)/2,5)</f>
        <v>2.251</v>
      </c>
      <c r="H51" s="48" t="n">
        <f aca="false">SUM(H37:H38)/2</f>
        <v>2.1535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ROUND((SUM(D32:D34)/3),3)</f>
        <v>16.187</v>
      </c>
      <c r="E52" s="46" t="s">
        <v>36</v>
      </c>
      <c r="F52" s="51" t="s">
        <v>40</v>
      </c>
      <c r="G52" s="48" t="n">
        <f aca="false">ROUND(AVERAGE(G35:G37),5)</f>
        <v>2.227</v>
      </c>
      <c r="H52" s="48" t="n">
        <f aca="false">ROUND(AVERAGE(H36:H38),5)</f>
        <v>2.13267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2.21975</v>
      </c>
      <c r="H53" s="48" t="n">
        <f aca="false">ROUND(AVERAGE(H35:H38),5)</f>
        <v>2.117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ROUND((SUM(D30:D34)/5),3)</f>
        <v>16.048</v>
      </c>
      <c r="E54" s="53" t="s">
        <v>36</v>
      </c>
      <c r="F54" s="51" t="s">
        <v>38</v>
      </c>
      <c r="G54" s="48" t="n">
        <f aca="false">ROUND(AVERAGE(G33:G37),5)</f>
        <v>2.2192</v>
      </c>
      <c r="H54" s="48" t="n">
        <f aca="false">ROUND(AVERAGE(H34:H38),5)</f>
        <v>2.1106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2.216</v>
      </c>
      <c r="H55" s="48" t="n">
        <f aca="false">H37</f>
        <v>2.144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2.179</v>
      </c>
      <c r="H56" s="41" t="n">
        <f aca="false">H36</f>
        <v>2.091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2.1975</v>
      </c>
      <c r="H57" s="48" t="n">
        <f aca="false">ROUND(AVERAGE(H36:H37),5)</f>
        <v>2.1175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35846</v>
      </c>
      <c r="C61" s="60" t="n">
        <v>16.08</v>
      </c>
      <c r="E61" s="121" t="n">
        <v>35846</v>
      </c>
      <c r="F61" s="59"/>
      <c r="G61" s="122" t="n">
        <v>19.16</v>
      </c>
      <c r="H61" s="60"/>
      <c r="I61" s="26"/>
    </row>
    <row r="62" customFormat="false" ht="12.75" hidden="false" customHeight="false" outlineLevel="0" collapsed="false">
      <c r="A62" s="178" t="n">
        <v>35849</v>
      </c>
      <c r="B62" s="66" t="s">
        <v>59</v>
      </c>
      <c r="C62" s="60" t="n">
        <v>16.88</v>
      </c>
      <c r="E62" s="178" t="n">
        <v>35849</v>
      </c>
      <c r="F62" s="66" t="s">
        <v>60</v>
      </c>
      <c r="G62" s="123" t="n">
        <v>21.14</v>
      </c>
      <c r="H62" s="60"/>
      <c r="I62" s="26"/>
    </row>
    <row r="63" customFormat="false" ht="12.75" hidden="false" customHeight="false" outlineLevel="0" collapsed="false">
      <c r="A63" s="121" t="n">
        <v>35850</v>
      </c>
      <c r="C63" s="60" t="n">
        <v>16.21</v>
      </c>
      <c r="E63" s="121" t="n">
        <v>35850</v>
      </c>
      <c r="G63" s="123" t="n">
        <v>20.17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16.21</v>
      </c>
      <c r="E66" s="26" t="s">
        <v>62</v>
      </c>
      <c r="F66" s="66" t="s">
        <v>64</v>
      </c>
      <c r="G66" s="67" t="n">
        <f aca="false">G63</f>
        <v>20.17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16.545</v>
      </c>
      <c r="E67" s="26" t="s">
        <v>65</v>
      </c>
      <c r="F67" s="66" t="s">
        <v>67</v>
      </c>
      <c r="G67" s="67" t="n">
        <f aca="false">AVERAGE(G62:G63)</f>
        <v>20.655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16.39</v>
      </c>
      <c r="E68" s="26" t="s">
        <v>68</v>
      </c>
      <c r="F68" s="66" t="s">
        <v>70</v>
      </c>
      <c r="G68" s="67" t="n">
        <f aca="false">AVERAGE(G61:G63)</f>
        <v>20.1566666666667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35849</v>
      </c>
      <c r="C72" s="63" t="n">
        <v>1.33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35850</v>
      </c>
      <c r="C73" s="63" t="n">
        <v>1.33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35851</v>
      </c>
      <c r="C74" s="63" t="n">
        <v>1.33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1.33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1.33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1.33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8" activeCellId="0" sqref="D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0.71"/>
    <col collapsed="false" customWidth="true" hidden="false" outlineLevel="0" max="3" min="3" style="0" width="12.85"/>
    <col collapsed="false" customWidth="true" hidden="false" outlineLevel="0" max="4" min="4" style="0" width="9.85"/>
    <col collapsed="false" customWidth="true" hidden="false" outlineLevel="0" max="5" min="5" style="0" width="11.42"/>
    <col collapsed="false" customWidth="true" hidden="false" outlineLevel="0" max="7" min="7" style="0" width="10.85"/>
    <col collapsed="false" customWidth="true" hidden="false" outlineLevel="0" max="8" min="8" style="0" width="12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254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35786</v>
      </c>
      <c r="C12" s="169" t="s">
        <v>255</v>
      </c>
      <c r="D12" s="25" t="n">
        <v>18.32</v>
      </c>
      <c r="E12" s="25" t="n">
        <v>18.49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35787</v>
      </c>
      <c r="C13" s="169" t="s">
        <v>255</v>
      </c>
      <c r="D13" s="25" t="n">
        <v>18.33</v>
      </c>
      <c r="E13" s="25" t="n">
        <v>18.48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35788</v>
      </c>
      <c r="C14" s="169" t="s">
        <v>255</v>
      </c>
      <c r="D14" s="25" t="n">
        <v>18.35</v>
      </c>
      <c r="E14" s="25" t="n">
        <v>18.5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B14+2</f>
        <v>35790</v>
      </c>
      <c r="C15" s="169" t="s">
        <v>255</v>
      </c>
      <c r="D15" s="25" t="n">
        <v>18.2</v>
      </c>
      <c r="E15" s="25" t="n">
        <v>18.33</v>
      </c>
      <c r="F15" s="169"/>
      <c r="G15" s="25"/>
      <c r="H15" s="25"/>
      <c r="I15" s="169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B15+3</f>
        <v>35793</v>
      </c>
      <c r="C16" s="169" t="s">
        <v>255</v>
      </c>
      <c r="D16" s="25" t="n">
        <v>17.62</v>
      </c>
      <c r="E16" s="25" t="n">
        <v>17.82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35794</v>
      </c>
      <c r="C17" s="169" t="s">
        <v>255</v>
      </c>
      <c r="D17" s="25" t="n">
        <v>17.6</v>
      </c>
      <c r="E17" s="25" t="n">
        <v>17.82</v>
      </c>
      <c r="F17" s="169" t="s">
        <v>255</v>
      </c>
      <c r="G17" s="25" t="n">
        <v>2.235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35795</v>
      </c>
      <c r="C18" s="169" t="s">
        <v>255</v>
      </c>
      <c r="D18" s="25" t="n">
        <v>17.64</v>
      </c>
      <c r="E18" s="25" t="n">
        <v>17.83</v>
      </c>
      <c r="F18" s="169" t="s">
        <v>255</v>
      </c>
      <c r="G18" s="25" t="n">
        <v>2.264</v>
      </c>
      <c r="H18" s="25" t="n">
        <v>2.13</v>
      </c>
      <c r="I18" s="169" t="s">
        <v>255</v>
      </c>
    </row>
    <row r="19" customFormat="false" ht="12.75" hidden="false" customHeight="false" outlineLevel="0" collapsed="false">
      <c r="A19" s="20"/>
      <c r="B19" s="188"/>
      <c r="C19" s="179"/>
      <c r="D19" s="25"/>
      <c r="E19" s="25"/>
      <c r="F19" s="169"/>
      <c r="G19" s="25"/>
      <c r="H19" s="25"/>
      <c r="I19" s="22"/>
    </row>
    <row r="20" customFormat="false" ht="12.75" hidden="false" customHeight="false" outlineLevel="0" collapsed="false">
      <c r="A20" s="20" t="n">
        <f aca="false">A18+1</f>
        <v>8</v>
      </c>
      <c r="B20" s="188" t="n">
        <v>35797</v>
      </c>
      <c r="C20" s="169" t="s">
        <v>255</v>
      </c>
      <c r="D20" s="25" t="n">
        <v>17.43</v>
      </c>
      <c r="E20" s="25" t="n">
        <v>17.66</v>
      </c>
      <c r="F20" s="169" t="s">
        <v>255</v>
      </c>
      <c r="G20" s="25" t="n">
        <v>2.153</v>
      </c>
      <c r="H20" s="25" t="n">
        <v>2.01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B20+3</f>
        <v>35800</v>
      </c>
      <c r="C21" s="169" t="s">
        <v>255</v>
      </c>
      <c r="D21" s="25" t="n">
        <v>16.89</v>
      </c>
      <c r="E21" s="25" t="n">
        <v>17.14</v>
      </c>
      <c r="F21" s="169" t="s">
        <v>255</v>
      </c>
      <c r="G21" s="25" t="n">
        <v>2.207</v>
      </c>
      <c r="H21" s="25" t="n">
        <v>2.08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35801</v>
      </c>
      <c r="C22" s="169" t="s">
        <v>255</v>
      </c>
      <c r="D22" s="25" t="n">
        <v>16.91</v>
      </c>
      <c r="E22" s="25" t="n">
        <v>17.13</v>
      </c>
      <c r="F22" s="169" t="s">
        <v>255</v>
      </c>
      <c r="G22" s="25" t="n">
        <v>2.182</v>
      </c>
      <c r="H22" s="25" t="n">
        <v>2.059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35802</v>
      </c>
      <c r="C23" s="169" t="s">
        <v>255</v>
      </c>
      <c r="D23" s="25" t="n">
        <v>16.82</v>
      </c>
      <c r="E23" s="25" t="n">
        <v>17.01</v>
      </c>
      <c r="F23" s="169" t="s">
        <v>255</v>
      </c>
      <c r="G23" s="25" t="n">
        <v>2.145</v>
      </c>
      <c r="H23" s="25" t="n">
        <v>2.035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35803</v>
      </c>
      <c r="C24" s="169" t="s">
        <v>255</v>
      </c>
      <c r="D24" s="25" t="n">
        <v>16.97</v>
      </c>
      <c r="E24" s="25" t="n">
        <v>17.16</v>
      </c>
      <c r="F24" s="169" t="s">
        <v>255</v>
      </c>
      <c r="G24" s="25" t="n">
        <v>2.046</v>
      </c>
      <c r="H24" s="25" t="n">
        <v>1.94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35804</v>
      </c>
      <c r="C25" s="169" t="s">
        <v>255</v>
      </c>
      <c r="D25" s="25" t="n">
        <v>16.63</v>
      </c>
      <c r="E25" s="25" t="n">
        <v>16.85</v>
      </c>
      <c r="F25" s="169" t="s">
        <v>255</v>
      </c>
      <c r="G25" s="25" t="n">
        <v>2.046</v>
      </c>
      <c r="H25" s="25" t="n">
        <v>1.945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35807</v>
      </c>
      <c r="C26" s="169" t="s">
        <v>255</v>
      </c>
      <c r="D26" s="25" t="n">
        <v>16.47</v>
      </c>
      <c r="E26" s="25" t="n">
        <v>16.68</v>
      </c>
      <c r="F26" s="169" t="s">
        <v>255</v>
      </c>
      <c r="G26" s="25" t="n">
        <v>2.002</v>
      </c>
      <c r="H26" s="25" t="n">
        <v>1.9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35808</v>
      </c>
      <c r="C27" s="169" t="s">
        <v>255</v>
      </c>
      <c r="D27" s="25" t="n">
        <v>16.43</v>
      </c>
      <c r="E27" s="25" t="n">
        <v>16.64</v>
      </c>
      <c r="F27" s="169" t="s">
        <v>255</v>
      </c>
      <c r="G27" s="25" t="n">
        <v>2.014</v>
      </c>
      <c r="H27" s="25" t="n">
        <v>1.918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35809</v>
      </c>
      <c r="C28" s="169" t="s">
        <v>255</v>
      </c>
      <c r="D28" s="25" t="n">
        <v>16.45</v>
      </c>
      <c r="E28" s="25" t="n">
        <v>16.64</v>
      </c>
      <c r="F28" s="169" t="s">
        <v>255</v>
      </c>
      <c r="G28" s="25" t="n">
        <v>2.016</v>
      </c>
      <c r="H28" s="25" t="n">
        <v>1.93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35810</v>
      </c>
      <c r="C29" s="169" t="s">
        <v>255</v>
      </c>
      <c r="D29" s="25" t="n">
        <v>16.34</v>
      </c>
      <c r="E29" s="25" t="n">
        <v>16.51</v>
      </c>
      <c r="F29" s="169" t="s">
        <v>255</v>
      </c>
      <c r="G29" s="25" t="n">
        <v>2.094</v>
      </c>
      <c r="H29" s="25" t="n">
        <v>1.995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35811</v>
      </c>
      <c r="C30" s="169" t="s">
        <v>255</v>
      </c>
      <c r="D30" s="25" t="n">
        <v>16.51</v>
      </c>
      <c r="E30" s="25" t="n">
        <v>16.69</v>
      </c>
      <c r="F30" s="169" t="s">
        <v>255</v>
      </c>
      <c r="G30" s="25" t="n">
        <v>2.176</v>
      </c>
      <c r="H30" s="25" t="n">
        <v>2.08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B30+4</f>
        <v>35815</v>
      </c>
      <c r="C31" s="169" t="s">
        <v>255</v>
      </c>
      <c r="D31" s="25" t="n">
        <v>16.42</v>
      </c>
      <c r="E31" s="25" t="n">
        <v>16.56</v>
      </c>
      <c r="F31" s="169" t="s">
        <v>255</v>
      </c>
      <c r="G31" s="25" t="n">
        <v>2.084</v>
      </c>
      <c r="H31" s="25" t="n">
        <v>1.967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35816</v>
      </c>
      <c r="C32" s="179" t="s">
        <v>252</v>
      </c>
      <c r="D32" s="25" t="n">
        <v>16.36</v>
      </c>
      <c r="E32" s="25" t="n">
        <v>16.58</v>
      </c>
      <c r="F32" s="169" t="s">
        <v>255</v>
      </c>
      <c r="G32" s="25" t="n">
        <v>2.16</v>
      </c>
      <c r="H32" s="25" t="n">
        <v>2.05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35817</v>
      </c>
      <c r="C33" s="179" t="s">
        <v>252</v>
      </c>
      <c r="D33" s="25" t="n">
        <v>16.04</v>
      </c>
      <c r="E33" s="25" t="n">
        <v>16.27</v>
      </c>
      <c r="F33" s="169" t="s">
        <v>255</v>
      </c>
      <c r="G33" s="25" t="n">
        <v>2.117</v>
      </c>
      <c r="H33" s="25" t="n">
        <v>1.995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35818</v>
      </c>
      <c r="C34" s="179" t="s">
        <v>252</v>
      </c>
      <c r="D34" s="25" t="n">
        <v>15.74</v>
      </c>
      <c r="E34" s="25" t="n">
        <v>16</v>
      </c>
      <c r="F34" s="169" t="s">
        <v>255</v>
      </c>
      <c r="G34" s="25" t="n">
        <v>2.117</v>
      </c>
      <c r="H34" s="25" t="n">
        <v>1.995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B34+3</f>
        <v>35821</v>
      </c>
      <c r="C35" s="179" t="s">
        <v>252</v>
      </c>
      <c r="D35" s="25" t="n">
        <v>16.82</v>
      </c>
      <c r="E35" s="25" t="n">
        <v>16.98</v>
      </c>
      <c r="F35" s="169" t="s">
        <v>255</v>
      </c>
      <c r="G35" s="25" t="n">
        <v>2.064</v>
      </c>
      <c r="H35" s="25" t="n">
        <v>1.92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35822</v>
      </c>
      <c r="C36" s="179" t="s">
        <v>252</v>
      </c>
      <c r="D36" s="25" t="n">
        <v>16.98</v>
      </c>
      <c r="E36" s="25" t="n">
        <v>17.15</v>
      </c>
      <c r="F36" s="169" t="s">
        <v>255</v>
      </c>
      <c r="G36" s="25" t="n">
        <v>2.042</v>
      </c>
      <c r="H36" s="25" t="n">
        <v>1.88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35823</v>
      </c>
      <c r="C37" s="179" t="s">
        <v>252</v>
      </c>
      <c r="D37" s="25" t="n">
        <v>17.31</v>
      </c>
      <c r="E37" s="25" t="n">
        <v>17.48</v>
      </c>
      <c r="F37" s="169" t="s">
        <v>255</v>
      </c>
      <c r="G37" s="25" t="n">
        <v>2.001</v>
      </c>
      <c r="H37" s="25" t="n">
        <v>1.886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35824</v>
      </c>
      <c r="C38" s="179" t="s">
        <v>252</v>
      </c>
      <c r="D38" s="25" t="n">
        <v>17.82</v>
      </c>
      <c r="E38" s="25" t="n">
        <v>17.96</v>
      </c>
      <c r="F38" s="179" t="s">
        <v>252</v>
      </c>
      <c r="G38" s="25" t="n">
        <v>2.101</v>
      </c>
      <c r="H38" s="25" t="n">
        <v>1.945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35825</v>
      </c>
      <c r="C39" s="179" t="s">
        <v>252</v>
      </c>
      <c r="D39" s="25" t="n">
        <v>17.21</v>
      </c>
      <c r="E39" s="25" t="n">
        <v>17.37</v>
      </c>
      <c r="F39" s="179" t="s">
        <v>252</v>
      </c>
      <c r="G39" s="25" t="n">
        <v>2.257</v>
      </c>
      <c r="H39" s="25" t="n">
        <v>2.14</v>
      </c>
      <c r="I39" s="179" t="s">
        <v>252</v>
      </c>
    </row>
    <row r="40" customFormat="false" ht="12.75" hidden="false" customHeight="false" outlineLevel="0" collapsed="false">
      <c r="A40" s="20"/>
      <c r="B40" s="188"/>
      <c r="C40" s="169"/>
      <c r="D40" s="30"/>
      <c r="E40" s="30"/>
      <c r="F40" s="169"/>
      <c r="G40" s="30"/>
      <c r="H40" s="30"/>
      <c r="I40" s="179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35815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35823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35824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ROUND((AVERAGE(D12:D31)),3)</f>
        <v>17.175</v>
      </c>
      <c r="E47" s="39" t="n">
        <f aca="false">ROUND((AVERAGE(E12:E31)),3)</f>
        <v>17.365</v>
      </c>
      <c r="F47" s="40" t="s">
        <v>29</v>
      </c>
      <c r="G47" s="41" t="n">
        <f aca="false">ROUND((AVERAGE(G17:G37)),5)</f>
        <v>2.10825</v>
      </c>
      <c r="H47" s="41" t="n">
        <f aca="false">ROUND((AVERAGE(H18:H38)),5)</f>
        <v>1.983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176" t="s">
        <v>256</v>
      </c>
      <c r="D48" s="194" t="n">
        <f aca="false">ROUND((AVERAGE(D20:D39)),3)</f>
        <v>16.728</v>
      </c>
      <c r="E48" s="194" t="n">
        <f aca="false">ROUND((AVERAGE(E20:E39)),3)</f>
        <v>16.923</v>
      </c>
      <c r="F48" s="47" t="s">
        <v>33</v>
      </c>
      <c r="G48" s="48" t="n">
        <f aca="false">ROUND((AVERAGE(G20:G39)),5)</f>
        <v>2.1012</v>
      </c>
      <c r="H48" s="48" t="n">
        <f aca="false">ROUND((AVERAGE(H20:H39)),5)</f>
        <v>1.9835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93" t="n">
        <f aca="false">ROUND((((SUM(D20:D39))-D31+E31)/20),3)</f>
        <v>16.735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D31</f>
        <v>16.42</v>
      </c>
      <c r="E50" s="46" t="s">
        <v>36</v>
      </c>
      <c r="F50" s="51" t="s">
        <v>49</v>
      </c>
      <c r="G50" s="48" t="n">
        <f aca="false">G37</f>
        <v>2.001</v>
      </c>
      <c r="H50" s="48" t="n">
        <f aca="false">H38</f>
        <v>1.945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ROUND((SUM(D30:D31)/2),3)</f>
        <v>16.465</v>
      </c>
      <c r="E51" s="52" t="s">
        <v>36</v>
      </c>
      <c r="F51" s="51" t="s">
        <v>43</v>
      </c>
      <c r="G51" s="48" t="n">
        <f aca="false">ROUND(SUM(G36:G37)/2,5)</f>
        <v>2.0215</v>
      </c>
      <c r="H51" s="48" t="n">
        <f aca="false">SUM(H37:H38)/2</f>
        <v>1.9155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ROUND((SUM(D29:D31)/3),3)</f>
        <v>16.423</v>
      </c>
      <c r="E52" s="46" t="s">
        <v>36</v>
      </c>
      <c r="F52" s="51" t="s">
        <v>40</v>
      </c>
      <c r="G52" s="48" t="n">
        <f aca="false">ROUND(AVERAGE(G35:G37),5)</f>
        <v>2.03567</v>
      </c>
      <c r="H52" s="48" t="n">
        <f aca="false">ROUND(AVERAGE(H36:H38),5)</f>
        <v>1.90367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2.056</v>
      </c>
      <c r="H53" s="48" t="n">
        <f aca="false">ROUND(AVERAGE(H35:H38),5)</f>
        <v>1.90775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ROUND((SUM(D27:D31)/5),3)</f>
        <v>16.43</v>
      </c>
      <c r="E54" s="53" t="s">
        <v>36</v>
      </c>
      <c r="F54" s="51" t="s">
        <v>38</v>
      </c>
      <c r="G54" s="48" t="n">
        <f aca="false">ROUND(AVERAGE(G33:G37),5)</f>
        <v>2.0682</v>
      </c>
      <c r="H54" s="48" t="n">
        <f aca="false">ROUND(AVERAGE(H34:H38),5)</f>
        <v>1.9252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2.042</v>
      </c>
      <c r="H55" s="48" t="n">
        <f aca="false">H37</f>
        <v>1.886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 t="s">
        <v>115</v>
      </c>
      <c r="G56" s="41" t="n">
        <f aca="false">G35</f>
        <v>2.064</v>
      </c>
      <c r="H56" s="41" t="n">
        <f aca="false">H36</f>
        <v>1.88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SUM(G35:G36)/2</f>
        <v>2.053</v>
      </c>
      <c r="H57" s="48" t="n">
        <f aca="false">ROUND(AVERAGE(H36:H37),5)</f>
        <v>1.883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121" t="n">
        <v>35818</v>
      </c>
      <c r="C61" s="60" t="n">
        <v>18.23</v>
      </c>
      <c r="E61" s="121" t="n">
        <v>35818</v>
      </c>
      <c r="F61" s="59"/>
      <c r="G61" s="122" t="n">
        <v>22.53</v>
      </c>
      <c r="H61" s="60"/>
      <c r="I61" s="26"/>
    </row>
    <row r="62" customFormat="false" ht="12.75" hidden="false" customHeight="false" outlineLevel="0" collapsed="false">
      <c r="A62" s="178" t="n">
        <v>35821</v>
      </c>
      <c r="B62" s="66" t="s">
        <v>59</v>
      </c>
      <c r="C62" s="60" t="n">
        <v>16.76</v>
      </c>
      <c r="E62" s="178" t="n">
        <v>35821</v>
      </c>
      <c r="F62" s="66" t="s">
        <v>60</v>
      </c>
      <c r="G62" s="123" t="n">
        <v>20.08</v>
      </c>
      <c r="H62" s="60"/>
      <c r="I62" s="26"/>
    </row>
    <row r="63" customFormat="false" ht="12.75" hidden="false" customHeight="false" outlineLevel="0" collapsed="false">
      <c r="A63" s="121" t="n">
        <v>35822</v>
      </c>
      <c r="C63" s="60" t="n">
        <v>16.74</v>
      </c>
      <c r="E63" s="121" t="n">
        <v>35822</v>
      </c>
      <c r="G63" s="123" t="n">
        <v>19.93</v>
      </c>
      <c r="H63" s="60"/>
      <c r="I63" s="26"/>
    </row>
    <row r="64" customFormat="false" ht="12.75" hidden="false" customHeight="false" outlineLevel="0" collapsed="false">
      <c r="A64" s="26"/>
      <c r="C64" s="67"/>
      <c r="E64" s="26"/>
      <c r="G64" s="68"/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C63</f>
        <v>16.74</v>
      </c>
      <c r="E66" s="26" t="s">
        <v>62</v>
      </c>
      <c r="F66" s="66" t="s">
        <v>64</v>
      </c>
      <c r="G66" s="67" t="n">
        <f aca="false">G63</f>
        <v>19.93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AVERAGE(C62:C63)</f>
        <v>16.75</v>
      </c>
      <c r="E67" s="26" t="s">
        <v>65</v>
      </c>
      <c r="F67" s="66" t="s">
        <v>67</v>
      </c>
      <c r="G67" s="67" t="n">
        <f aca="false">AVERAGE(G62:G63)</f>
        <v>20.005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17.2433333333333</v>
      </c>
      <c r="E68" s="26" t="s">
        <v>68</v>
      </c>
      <c r="F68" s="66" t="s">
        <v>70</v>
      </c>
      <c r="G68" s="67" t="n">
        <f aca="false">AVERAGE(G61:G63)</f>
        <v>20.8466666666667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21" t="n">
        <v>35821</v>
      </c>
      <c r="C72" s="63" t="n">
        <v>1.43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78" t="n">
        <v>35822</v>
      </c>
      <c r="C73" s="63" t="n">
        <v>1.43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35823</v>
      </c>
      <c r="C74" s="63" t="n">
        <v>1.43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1.43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AVERAGE(C73:C74)</f>
        <v>1.43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AVERAGE(C72:C74)</f>
        <v>1.43</v>
      </c>
      <c r="D78" s="26"/>
      <c r="E78" s="26"/>
      <c r="F78" s="59"/>
      <c r="G78" s="60"/>
      <c r="H78" s="60"/>
      <c r="I78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 t="s">
        <v>0</v>
      </c>
      <c r="G1" s="6" t="n">
        <f aca="true">NOW()</f>
        <v>45926.9599180889</v>
      </c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8" t="n">
        <f aca="true">NOW()</f>
        <v>45926.9599180892</v>
      </c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257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35452</v>
      </c>
      <c r="C12" s="22" t="s">
        <v>19</v>
      </c>
      <c r="D12" s="25" t="n">
        <v>24.24</v>
      </c>
      <c r="E12" s="25" t="n">
        <v>23.76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35453</v>
      </c>
      <c r="C13" s="22" t="s">
        <v>19</v>
      </c>
      <c r="D13" s="25" t="n">
        <v>24.18</v>
      </c>
      <c r="E13" s="25" t="n">
        <v>23.67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35454</v>
      </c>
      <c r="C14" s="22" t="s">
        <v>19</v>
      </c>
      <c r="D14" s="25" t="n">
        <v>24.05</v>
      </c>
      <c r="E14" s="25" t="n">
        <v>23.53</v>
      </c>
      <c r="F14" s="22"/>
      <c r="G14" s="25"/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+B14+3</f>
        <v>35457</v>
      </c>
      <c r="C15" s="22" t="s">
        <v>19</v>
      </c>
      <c r="D15" s="25" t="n">
        <v>23.94</v>
      </c>
      <c r="E15" s="25" t="n">
        <v>23.44</v>
      </c>
      <c r="F15" s="22"/>
      <c r="G15" s="25"/>
      <c r="H15" s="25"/>
      <c r="I15" s="22"/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35458</v>
      </c>
      <c r="C16" s="22" t="s">
        <v>19</v>
      </c>
      <c r="D16" s="25" t="n">
        <v>23.9</v>
      </c>
      <c r="E16" s="25" t="n">
        <v>23.42</v>
      </c>
      <c r="F16" s="22" t="s">
        <v>19</v>
      </c>
      <c r="G16" s="25" t="n">
        <v>2.546</v>
      </c>
      <c r="H16" s="25"/>
      <c r="I16" s="22"/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35459</v>
      </c>
      <c r="C17" s="22" t="s">
        <v>19</v>
      </c>
      <c r="D17" s="25" t="n">
        <v>24.47</v>
      </c>
      <c r="E17" s="25" t="n">
        <v>23.93</v>
      </c>
      <c r="F17" s="22" t="s">
        <v>19</v>
      </c>
      <c r="G17" s="25" t="n">
        <v>2.438</v>
      </c>
      <c r="H17" s="25" t="n">
        <v>2.14</v>
      </c>
      <c r="I17" s="22" t="s">
        <v>19</v>
      </c>
      <c r="J17" s="0"/>
    </row>
    <row r="18" customFormat="false" ht="12" hidden="false" customHeight="false" outlineLevel="0" collapsed="false">
      <c r="A18" s="20" t="n">
        <f aca="false">A17+1</f>
        <v>7</v>
      </c>
      <c r="B18" s="21" t="n">
        <f aca="false">+B17+1</f>
        <v>35460</v>
      </c>
      <c r="C18" s="22" t="s">
        <v>19</v>
      </c>
      <c r="D18" s="25" t="n">
        <v>24.87</v>
      </c>
      <c r="E18" s="25" t="n">
        <v>24.35</v>
      </c>
      <c r="F18" s="22" t="s">
        <v>19</v>
      </c>
      <c r="G18" s="25" t="n">
        <v>2.486</v>
      </c>
      <c r="H18" s="25" t="n">
        <v>2.19</v>
      </c>
      <c r="I18" s="22" t="s">
        <v>19</v>
      </c>
    </row>
    <row r="19" customFormat="false" ht="12" hidden="false" customHeight="false" outlineLevel="0" collapsed="false">
      <c r="A19" s="20" t="n">
        <f aca="false">A18+1</f>
        <v>8</v>
      </c>
      <c r="B19" s="21" t="n">
        <f aca="false">+B18+1</f>
        <v>35461</v>
      </c>
      <c r="C19" s="22" t="s">
        <v>19</v>
      </c>
      <c r="D19" s="25" t="n">
        <v>24.15</v>
      </c>
      <c r="E19" s="25" t="n">
        <v>23.71</v>
      </c>
      <c r="F19" s="22" t="s">
        <v>19</v>
      </c>
      <c r="G19" s="25" t="n">
        <v>2.385</v>
      </c>
      <c r="H19" s="25" t="n">
        <v>2.14</v>
      </c>
      <c r="I19" s="22" t="s">
        <v>19</v>
      </c>
    </row>
    <row r="20" customFormat="false" ht="12" hidden="false" customHeight="false" outlineLevel="0" collapsed="false">
      <c r="A20" s="20"/>
      <c r="B20" s="21"/>
      <c r="C20" s="22"/>
      <c r="D20" s="25"/>
      <c r="E20" s="25"/>
      <c r="F20" s="22"/>
      <c r="G20" s="25"/>
      <c r="H20" s="25"/>
      <c r="I20" s="22"/>
    </row>
    <row r="21" customFormat="false" ht="12" hidden="false" customHeight="false" outlineLevel="0" collapsed="false">
      <c r="A21" s="20" t="n">
        <f aca="false">A19+1</f>
        <v>9</v>
      </c>
      <c r="B21" s="21" t="n">
        <v>35464</v>
      </c>
      <c r="C21" s="22" t="s">
        <v>19</v>
      </c>
      <c r="D21" s="25" t="n">
        <v>24.15</v>
      </c>
      <c r="E21" s="25" t="n">
        <v>23.74</v>
      </c>
      <c r="F21" s="22" t="s">
        <v>19</v>
      </c>
      <c r="G21" s="25" t="n">
        <v>2.313</v>
      </c>
      <c r="H21" s="25" t="n">
        <v>2.055</v>
      </c>
    </row>
    <row r="22" customFormat="false" ht="12" hidden="false" customHeight="false" outlineLevel="0" collapsed="false">
      <c r="A22" s="20" t="n">
        <f aca="false">A21+1</f>
        <v>10</v>
      </c>
      <c r="B22" s="21" t="n">
        <f aca="false">B21+1</f>
        <v>35465</v>
      </c>
      <c r="C22" s="22" t="s">
        <v>19</v>
      </c>
      <c r="D22" s="25" t="n">
        <v>24.02</v>
      </c>
      <c r="E22" s="25" t="n">
        <v>23.61</v>
      </c>
      <c r="F22" s="22" t="s">
        <v>19</v>
      </c>
      <c r="G22" s="25" t="n">
        <v>2.497</v>
      </c>
      <c r="H22" s="25" t="n">
        <v>2.2</v>
      </c>
    </row>
    <row r="23" customFormat="false" ht="12" hidden="false" customHeight="false" outlineLevel="0" collapsed="false">
      <c r="A23" s="20" t="n">
        <f aca="false">A22+1</f>
        <v>11</v>
      </c>
      <c r="B23" s="21" t="n">
        <f aca="false">+B22+1</f>
        <v>35466</v>
      </c>
      <c r="C23" s="22" t="s">
        <v>19</v>
      </c>
      <c r="D23" s="25" t="n">
        <v>23.91</v>
      </c>
      <c r="E23" s="25" t="n">
        <v>23.52</v>
      </c>
      <c r="F23" s="22" t="s">
        <v>19</v>
      </c>
      <c r="G23" s="25" t="n">
        <v>2.43</v>
      </c>
      <c r="H23" s="25" t="n">
        <v>2.14</v>
      </c>
    </row>
    <row r="24" customFormat="false" ht="12" hidden="false" customHeight="false" outlineLevel="0" collapsed="false">
      <c r="A24" s="20" t="n">
        <f aca="false">A23+1</f>
        <v>12</v>
      </c>
      <c r="B24" s="21" t="n">
        <f aca="false">+B23+1</f>
        <v>35467</v>
      </c>
      <c r="C24" s="22" t="s">
        <v>19</v>
      </c>
      <c r="D24" s="25" t="n">
        <v>23.1</v>
      </c>
      <c r="E24" s="25" t="n">
        <v>22.74</v>
      </c>
      <c r="F24" s="22" t="s">
        <v>19</v>
      </c>
      <c r="G24" s="25" t="n">
        <v>2.361</v>
      </c>
      <c r="H24" s="25" t="n">
        <v>2.099</v>
      </c>
    </row>
    <row r="25" customFormat="false" ht="12" hidden="false" customHeight="false" outlineLevel="0" collapsed="false">
      <c r="A25" s="20" t="n">
        <f aca="false">A24+1</f>
        <v>13</v>
      </c>
      <c r="B25" s="21" t="n">
        <f aca="false">+B24+1</f>
        <v>35468</v>
      </c>
      <c r="C25" s="22" t="s">
        <v>19</v>
      </c>
      <c r="D25" s="25" t="n">
        <v>22.23</v>
      </c>
      <c r="E25" s="25" t="n">
        <v>22.07</v>
      </c>
      <c r="F25" s="22" t="s">
        <v>19</v>
      </c>
      <c r="G25" s="25" t="n">
        <v>2.182</v>
      </c>
      <c r="H25" s="25" t="n">
        <v>1.97</v>
      </c>
    </row>
    <row r="26" customFormat="false" ht="12" hidden="false" customHeight="false" outlineLevel="0" collapsed="false">
      <c r="A26" s="20" t="n">
        <f aca="false">A25+1</f>
        <v>14</v>
      </c>
      <c r="B26" s="21" t="n">
        <f aca="false">+B25+3</f>
        <v>35471</v>
      </c>
      <c r="C26" s="22" t="s">
        <v>19</v>
      </c>
      <c r="D26" s="25" t="n">
        <v>22.46</v>
      </c>
      <c r="E26" s="25" t="n">
        <v>22.25</v>
      </c>
      <c r="F26" s="22" t="s">
        <v>19</v>
      </c>
      <c r="G26" s="25" t="n">
        <v>2.167</v>
      </c>
      <c r="H26" s="25" t="n">
        <v>1.93</v>
      </c>
    </row>
    <row r="27" customFormat="false" ht="12" hidden="false" customHeight="false" outlineLevel="0" collapsed="false">
      <c r="A27" s="20" t="n">
        <f aca="false">A26+1</f>
        <v>15</v>
      </c>
      <c r="B27" s="21" t="n">
        <f aca="false">B26+1</f>
        <v>35472</v>
      </c>
      <c r="C27" s="22" t="s">
        <v>19</v>
      </c>
      <c r="D27" s="25" t="n">
        <v>22.42</v>
      </c>
      <c r="E27" s="25" t="n">
        <v>22.23</v>
      </c>
      <c r="F27" s="22" t="s">
        <v>19</v>
      </c>
      <c r="G27" s="25" t="n">
        <v>2.224</v>
      </c>
      <c r="H27" s="25" t="n">
        <v>1.99</v>
      </c>
    </row>
    <row r="28" customFormat="false" ht="12" hidden="false" customHeight="false" outlineLevel="0" collapsed="false">
      <c r="A28" s="20" t="n">
        <f aca="false">A27+1</f>
        <v>16</v>
      </c>
      <c r="B28" s="21" t="n">
        <f aca="false">+B27+1</f>
        <v>35473</v>
      </c>
      <c r="C28" s="22" t="s">
        <v>19</v>
      </c>
      <c r="D28" s="25" t="n">
        <v>21.86</v>
      </c>
      <c r="E28" s="25" t="n">
        <v>21.63</v>
      </c>
      <c r="F28" s="22" t="s">
        <v>19</v>
      </c>
      <c r="G28" s="25" t="n">
        <v>2.09</v>
      </c>
      <c r="H28" s="25" t="n">
        <v>1.848</v>
      </c>
    </row>
    <row r="29" customFormat="false" ht="12" hidden="false" customHeight="false" outlineLevel="0" collapsed="false">
      <c r="A29" s="20" t="n">
        <f aca="false">A28+1</f>
        <v>17</v>
      </c>
      <c r="B29" s="21" t="n">
        <f aca="false">+B28+1</f>
        <v>35474</v>
      </c>
      <c r="C29" s="22" t="s">
        <v>19</v>
      </c>
      <c r="D29" s="25" t="n">
        <v>22.02</v>
      </c>
      <c r="E29" s="25" t="n">
        <v>21.74</v>
      </c>
      <c r="F29" s="22" t="s">
        <v>19</v>
      </c>
      <c r="G29" s="25" t="n">
        <v>1.999</v>
      </c>
      <c r="H29" s="25" t="n">
        <v>1.74</v>
      </c>
    </row>
    <row r="30" customFormat="false" ht="12" hidden="false" customHeight="false" outlineLevel="0" collapsed="false">
      <c r="A30" s="20" t="n">
        <f aca="false">A29+1</f>
        <v>18</v>
      </c>
      <c r="B30" s="21" t="n">
        <f aca="false">+B29+1</f>
        <v>35475</v>
      </c>
      <c r="C30" s="22" t="s">
        <v>19</v>
      </c>
      <c r="D30" s="25" t="n">
        <v>22.41</v>
      </c>
      <c r="E30" s="25" t="n">
        <v>22.03</v>
      </c>
      <c r="F30" s="22" t="s">
        <v>19</v>
      </c>
      <c r="G30" s="25" t="n">
        <v>1.966</v>
      </c>
      <c r="H30" s="25" t="n">
        <v>1.72</v>
      </c>
    </row>
    <row r="31" customFormat="false" ht="12" hidden="false" customHeight="false" outlineLevel="0" collapsed="false">
      <c r="A31" s="20" t="n">
        <f aca="false">A30+1</f>
        <v>19</v>
      </c>
      <c r="B31" s="21" t="n">
        <f aca="false">+B30+4</f>
        <v>35479</v>
      </c>
      <c r="C31" s="22" t="s">
        <v>19</v>
      </c>
      <c r="D31" s="25" t="n">
        <v>22.52</v>
      </c>
      <c r="E31" s="25" t="n">
        <v>22.12</v>
      </c>
      <c r="F31" s="22" t="s">
        <v>19</v>
      </c>
      <c r="G31" s="25" t="n">
        <v>1.964</v>
      </c>
      <c r="H31" s="25" t="n">
        <v>1.706</v>
      </c>
    </row>
    <row r="32" customFormat="false" ht="12" hidden="false" customHeight="false" outlineLevel="0" collapsed="false">
      <c r="A32" s="20" t="n">
        <f aca="false">A31+1</f>
        <v>20</v>
      </c>
      <c r="B32" s="21" t="n">
        <f aca="false">+B31+1</f>
        <v>35480</v>
      </c>
      <c r="C32" s="22" t="s">
        <v>19</v>
      </c>
      <c r="D32" s="25" t="n">
        <v>22.79</v>
      </c>
      <c r="E32" s="25" t="n">
        <v>22.33</v>
      </c>
      <c r="F32" s="22" t="s">
        <v>19</v>
      </c>
      <c r="G32" s="25" t="n">
        <v>2.016</v>
      </c>
      <c r="H32" s="25" t="n">
        <v>1.71</v>
      </c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" hidden="false" customHeight="false" outlineLevel="0" collapsed="false">
      <c r="A33" s="20" t="n">
        <f aca="false">A32+1</f>
        <v>21</v>
      </c>
      <c r="B33" s="21" t="n">
        <f aca="false">+B32+1</f>
        <v>35481</v>
      </c>
      <c r="C33" s="22" t="s">
        <v>19</v>
      </c>
      <c r="D33" s="25" t="n">
        <v>21.98</v>
      </c>
      <c r="E33" s="25" t="n">
        <v>21.69</v>
      </c>
      <c r="F33" s="22" t="s">
        <v>19</v>
      </c>
      <c r="G33" s="25" t="n">
        <v>1.922</v>
      </c>
      <c r="H33" s="25" t="n">
        <v>1.64</v>
      </c>
      <c r="I33" s="22"/>
    </row>
    <row r="34" customFormat="false" ht="12" hidden="false" customHeight="false" outlineLevel="0" collapsed="false">
      <c r="A34" s="20" t="n">
        <f aca="false">A33+1</f>
        <v>22</v>
      </c>
      <c r="B34" s="21" t="n">
        <f aca="false">+B33+1</f>
        <v>35482</v>
      </c>
      <c r="C34" s="22" t="s">
        <v>258</v>
      </c>
      <c r="D34" s="25" t="n">
        <v>21.39</v>
      </c>
      <c r="E34" s="25" t="n">
        <v>21.07</v>
      </c>
      <c r="F34" s="22" t="s">
        <v>19</v>
      </c>
      <c r="G34" s="25" t="n">
        <v>1.936</v>
      </c>
      <c r="H34" s="25" t="n">
        <v>1.65</v>
      </c>
      <c r="I34" s="22"/>
    </row>
    <row r="35" customFormat="false" ht="12" hidden="false" customHeight="false" outlineLevel="0" collapsed="false">
      <c r="A35" s="20" t="n">
        <f aca="false">A34+1</f>
        <v>23</v>
      </c>
      <c r="B35" s="21" t="n">
        <f aca="false">+B34+3</f>
        <v>35485</v>
      </c>
      <c r="C35" s="22" t="s">
        <v>258</v>
      </c>
      <c r="D35" s="25" t="n">
        <v>20.71</v>
      </c>
      <c r="E35" s="25" t="n">
        <v>20.46</v>
      </c>
      <c r="F35" s="22" t="s">
        <v>19</v>
      </c>
      <c r="G35" s="25" t="n">
        <v>1.78</v>
      </c>
      <c r="H35" s="25" t="n">
        <v>1.55</v>
      </c>
      <c r="I35" s="22"/>
    </row>
    <row r="36" customFormat="false" ht="12" hidden="false" customHeight="false" outlineLevel="0" collapsed="false">
      <c r="A36" s="20" t="n">
        <f aca="false">A35+1</f>
        <v>24</v>
      </c>
      <c r="B36" s="21" t="n">
        <f aca="false">+B35+1</f>
        <v>35486</v>
      </c>
      <c r="C36" s="22" t="s">
        <v>258</v>
      </c>
      <c r="D36" s="25" t="n">
        <v>21</v>
      </c>
      <c r="E36" s="25" t="n">
        <v>20.7</v>
      </c>
      <c r="F36" s="22" t="s">
        <v>258</v>
      </c>
      <c r="G36" s="25" t="n">
        <v>1.865</v>
      </c>
      <c r="H36" s="25" t="n">
        <v>1.62</v>
      </c>
      <c r="I36" s="22"/>
    </row>
    <row r="37" customFormat="false" ht="12" hidden="false" customHeight="false" outlineLevel="0" collapsed="false">
      <c r="A37" s="20" t="n">
        <f aca="false">A36+1</f>
        <v>25</v>
      </c>
      <c r="B37" s="21" t="n">
        <f aca="false">+B36+1</f>
        <v>35487</v>
      </c>
      <c r="C37" s="22" t="s">
        <v>258</v>
      </c>
      <c r="D37" s="25" t="n">
        <v>21.11</v>
      </c>
      <c r="E37" s="25" t="n">
        <v>20.83</v>
      </c>
      <c r="F37" s="22" t="s">
        <v>258</v>
      </c>
      <c r="G37" s="25" t="n">
        <v>1.874</v>
      </c>
      <c r="H37" s="25" t="n">
        <v>1.63</v>
      </c>
      <c r="I37" s="22" t="s">
        <v>258</v>
      </c>
      <c r="J37" s="22"/>
    </row>
    <row r="38" customFormat="false" ht="12" hidden="false" customHeight="false" outlineLevel="0" collapsed="false">
      <c r="A38" s="20" t="n">
        <f aca="false">A37+1</f>
        <v>26</v>
      </c>
      <c r="B38" s="21" t="n">
        <f aca="false">+B37+1</f>
        <v>35488</v>
      </c>
      <c r="C38" s="22" t="s">
        <v>258</v>
      </c>
      <c r="D38" s="25" t="n">
        <v>20.89</v>
      </c>
      <c r="E38" s="25" t="n">
        <v>20.64</v>
      </c>
      <c r="F38" s="22" t="s">
        <v>258</v>
      </c>
      <c r="G38" s="25" t="n">
        <v>1.838</v>
      </c>
      <c r="H38" s="25" t="n">
        <v>1.61</v>
      </c>
      <c r="I38" s="22" t="s">
        <v>258</v>
      </c>
      <c r="J38" s="22"/>
    </row>
    <row r="39" customFormat="false" ht="12" hidden="false" customHeight="false" outlineLevel="0" collapsed="false">
      <c r="A39" s="20" t="n">
        <f aca="false">A38+1</f>
        <v>27</v>
      </c>
      <c r="B39" s="21" t="n">
        <f aca="false">+B38+1</f>
        <v>35489</v>
      </c>
      <c r="C39" s="22" t="s">
        <v>258</v>
      </c>
      <c r="D39" s="25" t="n">
        <v>20.3</v>
      </c>
      <c r="E39" s="25" t="n">
        <v>20.04</v>
      </c>
      <c r="F39" s="22" t="s">
        <v>258</v>
      </c>
      <c r="G39" s="25" t="n">
        <v>1.821</v>
      </c>
      <c r="H39" s="25" t="n">
        <v>1.63</v>
      </c>
      <c r="I39" s="22" t="s">
        <v>258</v>
      </c>
      <c r="J39" s="22"/>
    </row>
    <row r="40" customFormat="false" ht="12" hidden="false" customHeight="false" outlineLevel="0" collapsed="false">
      <c r="A40" s="20"/>
      <c r="B40" s="21"/>
      <c r="C40" s="22"/>
      <c r="D40" s="195"/>
      <c r="E40" s="195"/>
      <c r="F40" s="196"/>
      <c r="G40" s="195"/>
      <c r="H40" s="195"/>
      <c r="I40" s="22"/>
      <c r="J40" s="22"/>
    </row>
    <row r="41" customFormat="false" ht="12.75" hidden="false" customHeight="false" outlineLevel="0" collapsed="false">
      <c r="A41" s="20"/>
      <c r="B41" s="21"/>
      <c r="C41" s="22"/>
      <c r="D41" s="0"/>
      <c r="E41" s="0"/>
      <c r="F41" s="0"/>
      <c r="G41" s="0"/>
      <c r="H41" s="0"/>
      <c r="I41" s="22"/>
    </row>
    <row r="42" customFormat="false" ht="12" hidden="false" customHeight="false" outlineLevel="0" collapsed="false">
      <c r="A42" s="28" t="s">
        <v>20</v>
      </c>
      <c r="B42" s="21"/>
      <c r="C42" s="22"/>
      <c r="D42" s="29" t="n">
        <v>35481</v>
      </c>
      <c r="E42" s="30"/>
      <c r="F42" s="22"/>
      <c r="G42" s="30"/>
      <c r="H42" s="30"/>
    </row>
    <row r="43" customFormat="false" ht="12" hidden="false" customHeight="false" outlineLevel="0" collapsed="false">
      <c r="A43" s="28" t="s">
        <v>21</v>
      </c>
      <c r="B43" s="21"/>
      <c r="C43" s="22"/>
      <c r="D43" s="31" t="n">
        <v>35485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C44" s="0"/>
      <c r="D44" s="31" t="n">
        <v>35486</v>
      </c>
      <c r="E44" s="0"/>
      <c r="F44" s="0"/>
      <c r="G44" s="0"/>
      <c r="H44" s="0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</row>
    <row r="48" customFormat="false" ht="12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23.318</v>
      </c>
      <c r="E48" s="39" t="n">
        <f aca="false">ROUND((AVERAGE(E12:E33)),3)</f>
        <v>22.929</v>
      </c>
      <c r="F48" s="40" t="s">
        <v>29</v>
      </c>
      <c r="G48" s="41" t="n">
        <f aca="false">ROUND((AVERAGE(G16:G35)),5)</f>
        <v>2.19484</v>
      </c>
      <c r="H48" s="41" t="n">
        <f aca="false">ROUND((AVERAGE(H17:H36)),5)</f>
        <v>1.89674</v>
      </c>
      <c r="I48" s="42" t="s">
        <v>30</v>
      </c>
    </row>
    <row r="49" customFormat="false" ht="12" hidden="false" customHeight="false" outlineLevel="0" collapsed="false">
      <c r="A49" s="43" t="s">
        <v>31</v>
      </c>
      <c r="B49" s="108"/>
      <c r="C49" s="45" t="s">
        <v>259</v>
      </c>
      <c r="D49" s="46" t="n">
        <f aca="false">ROUND((AVERAGE(D21:D39)),3)</f>
        <v>22.172</v>
      </c>
      <c r="E49" s="46" t="n">
        <f aca="false">ROUND((AVERAGE(E21:E39)),3)</f>
        <v>21.865</v>
      </c>
      <c r="F49" s="47" t="s">
        <v>33</v>
      </c>
      <c r="G49" s="48" t="n">
        <f aca="false">ROUND((AVERAGE(G21:G39)),5)</f>
        <v>2.06553</v>
      </c>
      <c r="H49" s="48" t="n">
        <f aca="false">ROUND((AVERAGE(H21:H39)),5)</f>
        <v>1.81253</v>
      </c>
      <c r="I49" s="42" t="s">
        <v>34</v>
      </c>
    </row>
    <row r="50" customFormat="false" ht="12" hidden="false" customHeight="false" outlineLevel="0" collapsed="false">
      <c r="A50" s="43" t="s">
        <v>35</v>
      </c>
      <c r="B50" s="108"/>
      <c r="C50" s="49"/>
      <c r="D50" s="46" t="n">
        <f aca="false">ROUND((((SUM(D21:D39))-D33+E33)/19),3)</f>
        <v>22.157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37</v>
      </c>
      <c r="B51" s="108"/>
      <c r="C51" s="24"/>
      <c r="D51" s="46" t="n">
        <f aca="false">SUM(D29:D33)/5</f>
        <v>22.344</v>
      </c>
      <c r="E51" s="46" t="s">
        <v>36</v>
      </c>
      <c r="F51" s="51" t="s">
        <v>38</v>
      </c>
      <c r="G51" s="48" t="n">
        <f aca="false">SUM(G31:G35)/5</f>
        <v>1.9236</v>
      </c>
      <c r="H51" s="48" t="n">
        <f aca="false">SUM(H32:H36)/5</f>
        <v>1.634</v>
      </c>
      <c r="I51" s="42"/>
    </row>
    <row r="52" customFormat="false" ht="12.75" hidden="false" customHeight="false" outlineLevel="0" collapsed="false">
      <c r="A52" s="43" t="s">
        <v>39</v>
      </c>
      <c r="B52" s="108"/>
      <c r="C52" s="24"/>
      <c r="D52" s="52" t="n">
        <f aca="false">SUM(D31:D33)/3</f>
        <v>22.43</v>
      </c>
      <c r="E52" s="52" t="s">
        <v>36</v>
      </c>
      <c r="F52" s="51" t="s">
        <v>40</v>
      </c>
      <c r="G52" s="48" t="n">
        <f aca="false">ROUND(SUM(G33:G35)/3,5)</f>
        <v>1.87933</v>
      </c>
      <c r="H52" s="48" t="n">
        <f aca="false">SUM(H34:H36)/3</f>
        <v>1.60666666666667</v>
      </c>
      <c r="I52" s="42" t="s">
        <v>41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ROUND((SUM(D32:D33)/2),3)</f>
        <v>22.385</v>
      </c>
      <c r="E53" s="46" t="s">
        <v>36</v>
      </c>
      <c r="F53" s="51" t="s">
        <v>43</v>
      </c>
      <c r="G53" s="48" t="n">
        <f aca="false">ROUND(AVERAGE(G34:G35),5)</f>
        <v>1.858</v>
      </c>
      <c r="H53" s="48" t="n">
        <f aca="false">ROUND(AVERAGE(H35:H36),5)</f>
        <v>1.585</v>
      </c>
      <c r="I53" s="42" t="s">
        <v>44</v>
      </c>
    </row>
    <row r="54" customFormat="false" ht="12.75" hidden="false" customHeight="false" outlineLevel="0" collapsed="false">
      <c r="A54" s="43" t="s">
        <v>45</v>
      </c>
      <c r="B54" s="108"/>
      <c r="C54" s="24"/>
      <c r="D54" s="53" t="s">
        <v>36</v>
      </c>
      <c r="E54" s="53" t="s">
        <v>36</v>
      </c>
      <c r="F54" s="51"/>
      <c r="G54" s="48" t="n">
        <f aca="false">G33</f>
        <v>1.922</v>
      </c>
      <c r="H54" s="48" t="n">
        <f aca="false">H34</f>
        <v>1.65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53" t="s">
        <v>36</v>
      </c>
      <c r="F55" s="51" t="s">
        <v>47</v>
      </c>
      <c r="G55" s="48" t="n">
        <f aca="false">G34</f>
        <v>1.936</v>
      </c>
      <c r="H55" s="48" t="n">
        <f aca="false">H35</f>
        <v>1.55</v>
      </c>
      <c r="I55" s="42"/>
    </row>
    <row r="56" customFormat="false" ht="12.75" hidden="false" customHeight="false" outlineLevel="0" collapsed="false">
      <c r="A56" s="43" t="s">
        <v>48</v>
      </c>
      <c r="B56" s="108"/>
      <c r="C56" s="24"/>
      <c r="D56" s="46" t="n">
        <f aca="false">D33</f>
        <v>21.98</v>
      </c>
      <c r="E56" s="46" t="s">
        <v>36</v>
      </c>
      <c r="F56" s="51" t="s">
        <v>49</v>
      </c>
      <c r="G56" s="48" t="n">
        <f aca="false">G35</f>
        <v>1.78</v>
      </c>
      <c r="H56" s="48" t="n">
        <f aca="false">H36</f>
        <v>1.62</v>
      </c>
      <c r="I56" s="42" t="s">
        <v>50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55" t="s">
        <v>36</v>
      </c>
      <c r="E57" s="55" t="s">
        <v>36</v>
      </c>
      <c r="F57" s="56"/>
      <c r="G57" s="41" t="n">
        <f aca="false">SUM(G33:G34)/2</f>
        <v>1.929</v>
      </c>
      <c r="H57" s="41" t="n">
        <f aca="false">SUM(H34:H35)/2</f>
        <v>1.6</v>
      </c>
      <c r="I57" s="42"/>
    </row>
    <row r="58" customFormat="false" ht="12.75" hidden="false" customHeight="false" outlineLevel="0" collapsed="false">
      <c r="A58" s="36" t="s">
        <v>52</v>
      </c>
      <c r="B58" s="103"/>
      <c r="C58" s="54"/>
      <c r="D58" s="55"/>
      <c r="E58" s="55"/>
      <c r="F58" s="56" t="s">
        <v>53</v>
      </c>
      <c r="G58" s="41" t="n">
        <f aca="false">SUM(G32:G35)/4</f>
        <v>1.9135</v>
      </c>
      <c r="H58" s="41" t="n">
        <f aca="false">SUM(H33:H36)/4</f>
        <v>1.615</v>
      </c>
      <c r="I58" s="42" t="s">
        <v>54</v>
      </c>
    </row>
    <row r="59" customFormat="false" ht="12" hidden="false" customHeight="false" outlineLevel="0" collapsed="false">
      <c r="D59" s="58"/>
      <c r="E59" s="58"/>
      <c r="F59" s="26"/>
      <c r="G59" s="26"/>
      <c r="H59" s="26"/>
    </row>
    <row r="60" customFormat="false" ht="12" hidden="false" customHeight="false" outlineLevel="0" collapsed="false">
      <c r="F60" s="26"/>
      <c r="G60" s="26"/>
      <c r="H60" s="26"/>
    </row>
    <row r="61" customFormat="false" ht="12" hidden="false" customHeight="false" outlineLevel="0" collapsed="false">
      <c r="F61" s="26"/>
      <c r="G61" s="26"/>
      <c r="H61" s="26"/>
    </row>
    <row r="63" customFormat="false" ht="12.75" hidden="false" customHeight="false" outlineLevel="0" collapsed="false">
      <c r="A63" s="61" t="s">
        <v>55</v>
      </c>
      <c r="B63" s="0"/>
      <c r="D63" s="0"/>
      <c r="E63" s="61" t="s">
        <v>56</v>
      </c>
    </row>
    <row r="64" customFormat="false" ht="12.75" hidden="false" customHeight="false" outlineLevel="0" collapsed="false">
      <c r="B64" s="0"/>
      <c r="D64" s="0"/>
    </row>
    <row r="65" customFormat="false" ht="12.75" hidden="false" customHeight="false" outlineLevel="0" collapsed="false">
      <c r="A65" s="62" t="s">
        <v>260</v>
      </c>
      <c r="B65" s="0"/>
      <c r="C65" s="67" t="n">
        <v>10.3</v>
      </c>
      <c r="D65" s="0"/>
      <c r="E65" s="62" t="s">
        <v>260</v>
      </c>
      <c r="F65" s="0"/>
      <c r="G65" s="68" t="n">
        <v>13.82</v>
      </c>
    </row>
    <row r="66" customFormat="false" ht="12.75" hidden="false" customHeight="false" outlineLevel="0" collapsed="false">
      <c r="A66" s="26" t="s">
        <v>261</v>
      </c>
      <c r="B66" s="66" t="s">
        <v>59</v>
      </c>
      <c r="C66" s="67" t="n">
        <v>10.57</v>
      </c>
      <c r="D66" s="0"/>
      <c r="E66" s="26" t="s">
        <v>261</v>
      </c>
      <c r="F66" s="66" t="s">
        <v>60</v>
      </c>
      <c r="G66" s="68" t="n">
        <v>14.43</v>
      </c>
    </row>
    <row r="67" customFormat="false" ht="12.75" hidden="false" customHeight="false" outlineLevel="0" collapsed="false">
      <c r="A67" s="26" t="s">
        <v>262</v>
      </c>
      <c r="B67" s="0"/>
      <c r="C67" s="67" t="n">
        <v>10.44</v>
      </c>
      <c r="D67" s="0"/>
      <c r="E67" s="26" t="s">
        <v>262</v>
      </c>
      <c r="F67" s="0"/>
      <c r="G67" s="68" t="n">
        <v>14.49</v>
      </c>
    </row>
    <row r="68" customFormat="false" ht="12.75" hidden="false" customHeight="false" outlineLevel="0" collapsed="false">
      <c r="B68" s="0"/>
      <c r="C68" s="63"/>
      <c r="D68" s="0"/>
      <c r="F68" s="0"/>
      <c r="G68" s="64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C67</f>
        <v>10.44</v>
      </c>
      <c r="D69" s="0"/>
      <c r="E69" s="26" t="s">
        <v>62</v>
      </c>
      <c r="F69" s="66" t="s">
        <v>64</v>
      </c>
      <c r="G69" s="68" t="n">
        <f aca="false">G67</f>
        <v>14.49</v>
      </c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SUM(C66:C67)/2</f>
        <v>10.505</v>
      </c>
      <c r="D70" s="0"/>
      <c r="E70" s="26" t="s">
        <v>65</v>
      </c>
      <c r="F70" s="66" t="s">
        <v>67</v>
      </c>
      <c r="G70" s="68" t="n">
        <f aca="false">SUM(G66:G67)/2</f>
        <v>14.46</v>
      </c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SUM(C65:C67)/3</f>
        <v>10.4366666666667</v>
      </c>
      <c r="D71" s="0"/>
      <c r="E71" s="26" t="s">
        <v>68</v>
      </c>
      <c r="F71" s="66" t="s">
        <v>70</v>
      </c>
      <c r="G71" s="68" t="n">
        <f aca="false">SUM(G65:G67)/3</f>
        <v>14.2466666666667</v>
      </c>
    </row>
    <row r="72" customFormat="false" ht="12.75" hidden="false" customHeight="false" outlineLevel="0" collapsed="false">
      <c r="B72" s="0"/>
    </row>
    <row r="73" customFormat="false" ht="12.75" hidden="false" customHeight="false" outlineLevel="0" collapsed="false">
      <c r="B73" s="0"/>
    </row>
    <row r="74" customFormat="false" ht="12.75" hidden="false" customHeight="false" outlineLevel="0" collapsed="false">
      <c r="A74" s="61" t="s">
        <v>71</v>
      </c>
      <c r="B74" s="0"/>
    </row>
    <row r="75" customFormat="false" ht="12.75" hidden="false" customHeight="false" outlineLevel="0" collapsed="false">
      <c r="A75" s="26" t="s">
        <v>261</v>
      </c>
      <c r="B75" s="0"/>
      <c r="C75" s="63" t="n">
        <v>1.78</v>
      </c>
    </row>
    <row r="76" customFormat="false" ht="12.75" hidden="false" customHeight="false" outlineLevel="0" collapsed="false">
      <c r="A76" s="26" t="s">
        <v>262</v>
      </c>
      <c r="B76" s="0"/>
      <c r="C76" s="63" t="n">
        <v>1.78</v>
      </c>
    </row>
    <row r="77" customFormat="false" ht="12.75" hidden="false" customHeight="false" outlineLevel="0" collapsed="false">
      <c r="A77" s="26" t="s">
        <v>263</v>
      </c>
      <c r="B77" s="0"/>
      <c r="C77" s="63" t="n">
        <v>1.535</v>
      </c>
    </row>
    <row r="78" customFormat="false" ht="12.75" hidden="false" customHeight="false" outlineLevel="0" collapsed="false">
      <c r="B78" s="0"/>
      <c r="C78" s="63"/>
    </row>
    <row r="79" customFormat="false" ht="12" hidden="false" customHeight="false" outlineLevel="0" collapsed="false">
      <c r="A79" s="26" t="s">
        <v>62</v>
      </c>
      <c r="B79" s="125" t="s">
        <v>120</v>
      </c>
      <c r="C79" s="63" t="n">
        <f aca="false">C77</f>
        <v>1.535</v>
      </c>
    </row>
    <row r="80" customFormat="false" ht="12" hidden="false" customHeight="false" outlineLevel="0" collapsed="false">
      <c r="A80" s="26" t="s">
        <v>65</v>
      </c>
      <c r="B80" s="125" t="s">
        <v>121</v>
      </c>
      <c r="C80" s="63" t="n">
        <f aca="false">SUM(C76:C77)/2</f>
        <v>1.6575</v>
      </c>
    </row>
    <row r="81" customFormat="false" ht="12" hidden="false" customHeight="false" outlineLevel="0" collapsed="false">
      <c r="A81" s="26" t="s">
        <v>68</v>
      </c>
      <c r="B81" s="125" t="s">
        <v>160</v>
      </c>
      <c r="C81" s="63" t="n">
        <f aca="false">SUM(C75:C77)/3</f>
        <v>1.69833333333333</v>
      </c>
    </row>
    <row r="84" customFormat="false" ht="12" hidden="false" customHeight="false" outlineLevel="0" collapsed="false">
      <c r="A84" s="69" t="s">
        <v>73</v>
      </c>
    </row>
    <row r="85" customFormat="false" ht="12" hidden="false" customHeight="false" outlineLevel="0" collapsed="false">
      <c r="C85" s="70" t="s">
        <v>74</v>
      </c>
      <c r="D85" s="70" t="s">
        <v>75</v>
      </c>
      <c r="E85" s="70" t="s">
        <v>76</v>
      </c>
    </row>
    <row r="86" customFormat="false" ht="12" hidden="false" customHeight="false" outlineLevel="0" collapsed="false">
      <c r="A86" s="26" t="s">
        <v>77</v>
      </c>
      <c r="B86" s="197" t="n">
        <v>35464</v>
      </c>
      <c r="C86" s="71" t="n">
        <v>2.83</v>
      </c>
      <c r="D86" s="71" t="n">
        <v>2.97</v>
      </c>
      <c r="E86" s="71" t="n">
        <v>2.96</v>
      </c>
    </row>
    <row r="87" customFormat="false" ht="12" hidden="false" customHeight="false" outlineLevel="0" collapsed="false">
      <c r="A87" s="26" t="s">
        <v>78</v>
      </c>
      <c r="B87" s="197" t="n">
        <v>35471</v>
      </c>
      <c r="C87" s="71" t="n">
        <v>2.47</v>
      </c>
      <c r="D87" s="71" t="n">
        <v>2.54</v>
      </c>
      <c r="E87" s="71" t="n">
        <v>2.58</v>
      </c>
    </row>
    <row r="88" customFormat="false" ht="12" hidden="false" customHeight="false" outlineLevel="0" collapsed="false">
      <c r="A88" s="26" t="s">
        <v>79</v>
      </c>
      <c r="B88" s="197" t="n">
        <v>35478</v>
      </c>
      <c r="C88" s="71" t="n">
        <v>2.26</v>
      </c>
      <c r="D88" s="71" t="n">
        <v>2.31</v>
      </c>
      <c r="E88" s="71" t="n">
        <v>2.3</v>
      </c>
    </row>
    <row r="89" customFormat="false" ht="12" hidden="false" customHeight="false" outlineLevel="0" collapsed="false">
      <c r="A89" s="26" t="s">
        <v>80</v>
      </c>
      <c r="B89" s="197" t="n">
        <v>35485</v>
      </c>
      <c r="C89" s="71" t="n">
        <v>1.79</v>
      </c>
      <c r="D89" s="71" t="n">
        <v>1.88</v>
      </c>
      <c r="E89" s="71" t="n">
        <v>1.89</v>
      </c>
    </row>
    <row r="90" customFormat="false" ht="12" hidden="false" customHeight="false" outlineLevel="0" collapsed="false">
      <c r="B90" s="197"/>
      <c r="C90" s="71"/>
      <c r="D90" s="71"/>
      <c r="E90" s="71"/>
    </row>
    <row r="91" customFormat="false" ht="12" hidden="false" customHeight="false" outlineLevel="0" collapsed="false">
      <c r="A91" s="26" t="s">
        <v>81</v>
      </c>
      <c r="C91" s="71" t="n">
        <f aca="false">AVERAGE(C86:C89)</f>
        <v>2.3375</v>
      </c>
      <c r="D91" s="71" t="n">
        <f aca="false">AVERAGE(D86:D89)</f>
        <v>2.425</v>
      </c>
      <c r="E91" s="71" t="n">
        <f aca="false">AVERAGE(E86:E89)</f>
        <v>2.4325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264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35482</v>
      </c>
      <c r="C12" s="22" t="s">
        <v>258</v>
      </c>
      <c r="D12" s="25" t="n">
        <v>21.39</v>
      </c>
      <c r="E12" s="25" t="n">
        <v>21.07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35485</v>
      </c>
      <c r="C13" s="22" t="s">
        <v>258</v>
      </c>
      <c r="D13" s="25" t="n">
        <v>20.71</v>
      </c>
      <c r="E13" s="25" t="n">
        <v>20.46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35486</v>
      </c>
      <c r="C14" s="22" t="s">
        <v>258</v>
      </c>
      <c r="D14" s="25" t="n">
        <v>21</v>
      </c>
      <c r="E14" s="25" t="n">
        <v>20.7</v>
      </c>
      <c r="F14" s="22" t="s">
        <v>258</v>
      </c>
      <c r="G14" s="25" t="n">
        <v>1.865</v>
      </c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35487</v>
      </c>
      <c r="C15" s="22" t="s">
        <v>258</v>
      </c>
      <c r="D15" s="25" t="n">
        <v>21.11</v>
      </c>
      <c r="E15" s="25" t="n">
        <v>20.83</v>
      </c>
      <c r="F15" s="22" t="s">
        <v>258</v>
      </c>
      <c r="G15" s="25" t="n">
        <v>1.874</v>
      </c>
      <c r="H15" s="25" t="n">
        <v>1.63</v>
      </c>
      <c r="I15" s="22" t="s">
        <v>258</v>
      </c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35488</v>
      </c>
      <c r="C16" s="22" t="s">
        <v>258</v>
      </c>
      <c r="D16" s="25" t="n">
        <v>20.89</v>
      </c>
      <c r="E16" s="25" t="n">
        <v>20.64</v>
      </c>
      <c r="F16" s="22" t="s">
        <v>258</v>
      </c>
      <c r="G16" s="25" t="n">
        <v>1.838</v>
      </c>
      <c r="H16" s="25" t="n">
        <v>1.61</v>
      </c>
      <c r="I16" s="22" t="s">
        <v>258</v>
      </c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35489</v>
      </c>
      <c r="C17" s="22" t="s">
        <v>258</v>
      </c>
      <c r="D17" s="25" t="n">
        <v>20.3</v>
      </c>
      <c r="E17" s="25" t="n">
        <v>20.04</v>
      </c>
      <c r="F17" s="22" t="s">
        <v>258</v>
      </c>
      <c r="G17" s="25" t="n">
        <v>1.821</v>
      </c>
      <c r="H17" s="25" t="n">
        <v>1.63</v>
      </c>
      <c r="I17" s="22" t="s">
        <v>258</v>
      </c>
      <c r="J17" s="0"/>
    </row>
    <row r="18" customFormat="false" ht="12" hidden="false" customHeight="false" outlineLevel="0" collapsed="false">
      <c r="A18" s="20" t="n">
        <f aca="false">A17+1</f>
        <v>7</v>
      </c>
      <c r="B18" s="21"/>
      <c r="C18" s="22"/>
      <c r="D18" s="25"/>
      <c r="E18" s="25"/>
      <c r="F18" s="22"/>
      <c r="G18" s="25"/>
      <c r="H18" s="25"/>
      <c r="I18" s="22"/>
    </row>
    <row r="19" customFormat="false" ht="12" hidden="false" customHeight="false" outlineLevel="0" collapsed="false">
      <c r="A19" s="20" t="n">
        <f aca="false">A18+1</f>
        <v>8</v>
      </c>
      <c r="B19" s="21" t="n">
        <v>35492</v>
      </c>
      <c r="C19" s="22" t="s">
        <v>258</v>
      </c>
      <c r="D19" s="25" t="n">
        <v>20.25</v>
      </c>
      <c r="E19" s="25" t="n">
        <v>20.03</v>
      </c>
      <c r="F19" s="22" t="s">
        <v>258</v>
      </c>
      <c r="G19" s="25" t="n">
        <v>1.803</v>
      </c>
      <c r="H19" s="25" t="n">
        <v>1.58</v>
      </c>
      <c r="I19" s="22"/>
    </row>
    <row r="20" customFormat="false" ht="12" hidden="false" customHeight="false" outlineLevel="0" collapsed="false">
      <c r="A20" s="20" t="n">
        <f aca="false">A19+1</f>
        <v>9</v>
      </c>
      <c r="B20" s="21" t="n">
        <f aca="false">B19+1</f>
        <v>35493</v>
      </c>
      <c r="C20" s="22" t="s">
        <v>258</v>
      </c>
      <c r="D20" s="25" t="n">
        <v>20.66</v>
      </c>
      <c r="E20" s="25" t="n">
        <v>20.47</v>
      </c>
      <c r="F20" s="22" t="s">
        <v>258</v>
      </c>
      <c r="G20" s="25" t="n">
        <v>1.943</v>
      </c>
      <c r="H20" s="25" t="n">
        <v>1.71</v>
      </c>
    </row>
    <row r="21" customFormat="false" ht="12" hidden="false" customHeight="false" outlineLevel="0" collapsed="false">
      <c r="A21" s="20" t="n">
        <f aca="false">A20+1</f>
        <v>10</v>
      </c>
      <c r="B21" s="21" t="n">
        <f aca="false">B20+1</f>
        <v>35494</v>
      </c>
      <c r="C21" s="22" t="s">
        <v>258</v>
      </c>
      <c r="D21" s="25" t="n">
        <v>20.49</v>
      </c>
      <c r="E21" s="25" t="n">
        <v>20.37</v>
      </c>
      <c r="F21" s="22" t="s">
        <v>258</v>
      </c>
      <c r="G21" s="25" t="n">
        <v>1.839</v>
      </c>
      <c r="H21" s="25" t="n">
        <v>1.59</v>
      </c>
    </row>
    <row r="22" customFormat="false" ht="12" hidden="false" customHeight="false" outlineLevel="0" collapsed="false">
      <c r="A22" s="20" t="n">
        <f aca="false">A21+1</f>
        <v>11</v>
      </c>
      <c r="B22" s="21" t="n">
        <f aca="false">+B21+1</f>
        <v>35495</v>
      </c>
      <c r="C22" s="22" t="s">
        <v>258</v>
      </c>
      <c r="D22" s="25" t="n">
        <v>20.94</v>
      </c>
      <c r="E22" s="25" t="n">
        <v>20.76</v>
      </c>
      <c r="F22" s="22" t="s">
        <v>258</v>
      </c>
      <c r="G22" s="25" t="n">
        <v>1.886</v>
      </c>
      <c r="H22" s="25" t="n">
        <v>1.65</v>
      </c>
    </row>
    <row r="23" customFormat="false" ht="12" hidden="false" customHeight="false" outlineLevel="0" collapsed="false">
      <c r="A23" s="20" t="n">
        <f aca="false">A22+1</f>
        <v>12</v>
      </c>
      <c r="B23" s="21" t="n">
        <f aca="false">+B22+1</f>
        <v>35496</v>
      </c>
      <c r="C23" s="22" t="s">
        <v>258</v>
      </c>
      <c r="D23" s="25" t="n">
        <v>21.28</v>
      </c>
      <c r="E23" s="25" t="n">
        <v>21.24</v>
      </c>
      <c r="F23" s="22" t="s">
        <v>258</v>
      </c>
      <c r="G23" s="25" t="n">
        <v>1.947</v>
      </c>
      <c r="H23" s="25" t="n">
        <v>1.72</v>
      </c>
    </row>
    <row r="24" customFormat="false" ht="12" hidden="false" customHeight="false" outlineLevel="0" collapsed="false">
      <c r="A24" s="20" t="n">
        <f aca="false">A23+1</f>
        <v>13</v>
      </c>
      <c r="B24" s="21" t="n">
        <f aca="false">+B23+3</f>
        <v>35499</v>
      </c>
      <c r="C24" s="22" t="s">
        <v>258</v>
      </c>
      <c r="D24" s="25" t="n">
        <v>20.49</v>
      </c>
      <c r="E24" s="25" t="n">
        <v>20.55</v>
      </c>
      <c r="F24" s="22" t="s">
        <v>258</v>
      </c>
      <c r="G24" s="25" t="n">
        <v>1.937</v>
      </c>
      <c r="H24" s="25" t="n">
        <v>1.7</v>
      </c>
    </row>
    <row r="25" customFormat="false" ht="12" hidden="false" customHeight="false" outlineLevel="0" collapsed="false">
      <c r="A25" s="20" t="n">
        <f aca="false">A24+1</f>
        <v>14</v>
      </c>
      <c r="B25" s="21" t="n">
        <f aca="false">+B24+1</f>
        <v>35500</v>
      </c>
      <c r="C25" s="22" t="s">
        <v>258</v>
      </c>
      <c r="D25" s="25" t="n">
        <v>20.11</v>
      </c>
      <c r="E25" s="25" t="n">
        <v>20.29</v>
      </c>
      <c r="F25" s="22" t="s">
        <v>258</v>
      </c>
      <c r="G25" s="25" t="n">
        <v>1.919</v>
      </c>
      <c r="H25" s="25" t="n">
        <v>1.69</v>
      </c>
    </row>
    <row r="26" customFormat="false" ht="12" hidden="false" customHeight="false" outlineLevel="0" collapsed="false">
      <c r="A26" s="20" t="n">
        <f aca="false">A25+1</f>
        <v>15</v>
      </c>
      <c r="B26" s="21" t="n">
        <f aca="false">B25+1</f>
        <v>35501</v>
      </c>
      <c r="C26" s="22" t="s">
        <v>258</v>
      </c>
      <c r="D26" s="25" t="n">
        <v>20.62</v>
      </c>
      <c r="E26" s="25" t="n">
        <v>20.68</v>
      </c>
      <c r="F26" s="22" t="s">
        <v>258</v>
      </c>
      <c r="G26" s="25" t="n">
        <v>1.955</v>
      </c>
      <c r="H26" s="25" t="n">
        <v>1.72</v>
      </c>
    </row>
    <row r="27" customFormat="false" ht="12" hidden="false" customHeight="false" outlineLevel="0" collapsed="false">
      <c r="A27" s="20" t="n">
        <f aca="false">A26+1</f>
        <v>16</v>
      </c>
      <c r="B27" s="21" t="n">
        <f aca="false">+B26+1</f>
        <v>35502</v>
      </c>
      <c r="C27" s="22" t="s">
        <v>258</v>
      </c>
      <c r="D27" s="25" t="n">
        <v>20.7</v>
      </c>
      <c r="E27" s="25" t="n">
        <v>20.76</v>
      </c>
      <c r="F27" s="22" t="s">
        <v>258</v>
      </c>
      <c r="G27" s="25" t="n">
        <v>1.942</v>
      </c>
      <c r="H27" s="25" t="n">
        <v>1.719</v>
      </c>
    </row>
    <row r="28" customFormat="false" ht="12" hidden="false" customHeight="false" outlineLevel="0" collapsed="false">
      <c r="A28" s="20" t="n">
        <f aca="false">A27+1</f>
        <v>17</v>
      </c>
      <c r="B28" s="21" t="n">
        <f aca="false">+B27+1</f>
        <v>35503</v>
      </c>
      <c r="C28" s="22" t="s">
        <v>258</v>
      </c>
      <c r="D28" s="25" t="n">
        <v>21.29</v>
      </c>
      <c r="E28" s="25" t="n">
        <v>21.2</v>
      </c>
      <c r="F28" s="22" t="s">
        <v>258</v>
      </c>
      <c r="G28" s="25" t="n">
        <v>1.96</v>
      </c>
      <c r="H28" s="25" t="n">
        <v>1.74</v>
      </c>
    </row>
    <row r="29" customFormat="false" ht="12" hidden="false" customHeight="false" outlineLevel="0" collapsed="false">
      <c r="A29" s="20" t="n">
        <f aca="false">A28+1</f>
        <v>18</v>
      </c>
      <c r="B29" s="21" t="n">
        <f aca="false">+B28+3</f>
        <v>35506</v>
      </c>
      <c r="C29" s="22" t="s">
        <v>258</v>
      </c>
      <c r="D29" s="25" t="n">
        <v>20.92</v>
      </c>
      <c r="E29" s="25" t="n">
        <v>20.85</v>
      </c>
      <c r="F29" s="22" t="s">
        <v>258</v>
      </c>
      <c r="G29" s="25" t="n">
        <v>1.909</v>
      </c>
      <c r="H29" s="25" t="n">
        <v>1.705</v>
      </c>
    </row>
    <row r="30" customFormat="false" ht="12" hidden="false" customHeight="false" outlineLevel="0" collapsed="false">
      <c r="A30" s="20" t="n">
        <f aca="false">A29+1</f>
        <v>19</v>
      </c>
      <c r="B30" s="21" t="n">
        <f aca="false">+B29+1</f>
        <v>35507</v>
      </c>
      <c r="C30" s="22" t="s">
        <v>258</v>
      </c>
      <c r="D30" s="25" t="n">
        <v>22.06</v>
      </c>
      <c r="E30" s="25" t="n">
        <v>21.77</v>
      </c>
      <c r="F30" s="22" t="s">
        <v>258</v>
      </c>
      <c r="G30" s="25" t="n">
        <v>1.897</v>
      </c>
      <c r="H30" s="25" t="n">
        <v>1.7</v>
      </c>
    </row>
    <row r="31" customFormat="false" ht="12" hidden="false" customHeight="false" outlineLevel="0" collapsed="false">
      <c r="A31" s="20" t="n">
        <f aca="false">A30+1</f>
        <v>20</v>
      </c>
      <c r="B31" s="21" t="n">
        <f aca="false">+B30+1</f>
        <v>35508</v>
      </c>
      <c r="C31" s="22" t="s">
        <v>258</v>
      </c>
      <c r="D31" s="25" t="n">
        <v>22.04</v>
      </c>
      <c r="E31" s="25" t="n">
        <v>21.82</v>
      </c>
      <c r="F31" s="22" t="s">
        <v>258</v>
      </c>
      <c r="G31" s="25" t="n">
        <v>1.896</v>
      </c>
      <c r="H31" s="25" t="n">
        <v>1.7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" hidden="false" customHeight="false" outlineLevel="0" collapsed="false">
      <c r="A32" s="20" t="n">
        <f aca="false">A31+1</f>
        <v>21</v>
      </c>
      <c r="B32" s="21" t="n">
        <f aca="false">+B31+1</f>
        <v>35509</v>
      </c>
      <c r="C32" s="22" t="s">
        <v>258</v>
      </c>
      <c r="D32" s="25" t="n">
        <v>22.32</v>
      </c>
      <c r="E32" s="25" t="n">
        <v>21.85</v>
      </c>
      <c r="F32" s="22" t="s">
        <v>258</v>
      </c>
      <c r="G32" s="25" t="n">
        <v>1.892</v>
      </c>
      <c r="H32" s="25" t="n">
        <v>1.7</v>
      </c>
      <c r="I32" s="22"/>
    </row>
    <row r="33" customFormat="false" ht="12" hidden="false" customHeight="false" outlineLevel="0" collapsed="false">
      <c r="A33" s="20" t="n">
        <f aca="false">A32+1</f>
        <v>22</v>
      </c>
      <c r="B33" s="21" t="n">
        <f aca="false">+B32+1</f>
        <v>35510</v>
      </c>
      <c r="C33" s="22" t="s">
        <v>265</v>
      </c>
      <c r="D33" s="25" t="n">
        <v>21.51</v>
      </c>
      <c r="E33" s="25" t="n">
        <v>21.4</v>
      </c>
      <c r="F33" s="22" t="s">
        <v>258</v>
      </c>
      <c r="G33" s="25" t="n">
        <v>1.84</v>
      </c>
      <c r="H33" s="25" t="n">
        <v>1.68</v>
      </c>
      <c r="I33" s="22"/>
    </row>
    <row r="34" customFormat="false" ht="12" hidden="false" customHeight="false" outlineLevel="0" collapsed="false">
      <c r="A34" s="20" t="n">
        <f aca="false">A33+1</f>
        <v>23</v>
      </c>
      <c r="B34" s="21" t="n">
        <f aca="false">+B33+3</f>
        <v>35513</v>
      </c>
      <c r="C34" s="22" t="s">
        <v>265</v>
      </c>
      <c r="D34" s="25" t="n">
        <v>21.06</v>
      </c>
      <c r="E34" s="25" t="n">
        <v>21.02</v>
      </c>
      <c r="F34" s="22" t="s">
        <v>258</v>
      </c>
      <c r="G34" s="25" t="n">
        <v>1.807</v>
      </c>
      <c r="H34" s="25" t="n">
        <v>1.68</v>
      </c>
      <c r="I34" s="22"/>
    </row>
    <row r="35" customFormat="false" ht="12" hidden="false" customHeight="false" outlineLevel="0" collapsed="false">
      <c r="A35" s="20" t="n">
        <f aca="false">A34+1</f>
        <v>24</v>
      </c>
      <c r="B35" s="21" t="n">
        <f aca="false">+B34+1</f>
        <v>35514</v>
      </c>
      <c r="C35" s="22" t="s">
        <v>265</v>
      </c>
      <c r="D35" s="25" t="n">
        <v>20.99</v>
      </c>
      <c r="E35" s="25" t="n">
        <v>20.97</v>
      </c>
      <c r="F35" s="22" t="s">
        <v>265</v>
      </c>
      <c r="G35" s="25" t="n">
        <v>1.884</v>
      </c>
      <c r="H35" s="25" t="n">
        <v>1.728</v>
      </c>
      <c r="I35" s="22"/>
    </row>
    <row r="36" customFormat="false" ht="12" hidden="false" customHeight="false" outlineLevel="0" collapsed="false">
      <c r="A36" s="20" t="n">
        <f aca="false">A35+1</f>
        <v>25</v>
      </c>
      <c r="B36" s="21" t="n">
        <f aca="false">+B35+1</f>
        <v>35515</v>
      </c>
      <c r="C36" s="22" t="s">
        <v>265</v>
      </c>
      <c r="D36" s="25" t="n">
        <v>20.64</v>
      </c>
      <c r="E36" s="25" t="n">
        <v>20.63</v>
      </c>
      <c r="F36" s="22" t="s">
        <v>265</v>
      </c>
      <c r="G36" s="25" t="n">
        <v>1.883</v>
      </c>
      <c r="H36" s="25" t="n">
        <v>1.71</v>
      </c>
      <c r="I36" s="22" t="s">
        <v>265</v>
      </c>
      <c r="J36" s="22"/>
    </row>
    <row r="37" customFormat="false" ht="12" hidden="false" customHeight="false" outlineLevel="0" collapsed="false">
      <c r="A37" s="20" t="n">
        <f aca="false">A36+1</f>
        <v>26</v>
      </c>
      <c r="B37" s="21" t="n">
        <f aca="false">+B36+1</f>
        <v>35516</v>
      </c>
      <c r="C37" s="22" t="s">
        <v>265</v>
      </c>
      <c r="D37" s="25" t="n">
        <v>20.7</v>
      </c>
      <c r="E37" s="25" t="n">
        <v>20.69</v>
      </c>
      <c r="F37" s="22" t="s">
        <v>265</v>
      </c>
      <c r="G37" s="25" t="n">
        <v>1.928</v>
      </c>
      <c r="H37" s="25" t="n">
        <v>1.75</v>
      </c>
      <c r="I37" s="22" t="s">
        <v>265</v>
      </c>
      <c r="J37" s="22"/>
    </row>
    <row r="38" customFormat="false" ht="12" hidden="false" customHeight="false" outlineLevel="0" collapsed="false">
      <c r="A38" s="20" t="n">
        <f aca="false">A37+1</f>
        <v>27</v>
      </c>
      <c r="B38" s="21" t="n">
        <f aca="false">+B37+4</f>
        <v>35520</v>
      </c>
      <c r="C38" s="22" t="s">
        <v>265</v>
      </c>
      <c r="D38" s="25" t="n">
        <v>20.41</v>
      </c>
      <c r="E38" s="25" t="n">
        <v>20.42</v>
      </c>
      <c r="F38" s="22" t="s">
        <v>265</v>
      </c>
      <c r="G38" s="25" t="n">
        <v>1.926</v>
      </c>
      <c r="H38" s="25" t="n">
        <v>1.76</v>
      </c>
      <c r="I38" s="22" t="s">
        <v>265</v>
      </c>
      <c r="J38" s="22"/>
    </row>
    <row r="39" customFormat="false" ht="12.75" hidden="false" customHeight="false" outlineLevel="0" collapsed="false">
      <c r="A39" s="20"/>
      <c r="B39" s="21"/>
      <c r="C39" s="22"/>
      <c r="D39" s="0"/>
      <c r="E39" s="0"/>
      <c r="F39" s="0"/>
      <c r="G39" s="0"/>
      <c r="H39" s="0"/>
      <c r="I39" s="22"/>
    </row>
    <row r="40" customFormat="false" ht="12" hidden="false" customHeight="false" outlineLevel="0" collapsed="false">
      <c r="A40" s="28" t="s">
        <v>20</v>
      </c>
      <c r="B40" s="21"/>
      <c r="C40" s="22"/>
      <c r="D40" s="29" t="n">
        <v>35509</v>
      </c>
      <c r="E40" s="30"/>
      <c r="F40" s="22"/>
      <c r="G40" s="30"/>
      <c r="H40" s="30"/>
    </row>
    <row r="41" customFormat="false" ht="12" hidden="false" customHeight="false" outlineLevel="0" collapsed="false">
      <c r="A41" s="28" t="s">
        <v>21</v>
      </c>
      <c r="B41" s="21"/>
      <c r="C41" s="22"/>
      <c r="D41" s="31" t="n">
        <v>35513</v>
      </c>
      <c r="E41" s="30"/>
      <c r="F41" s="22"/>
      <c r="G41" s="30"/>
      <c r="H41" s="30"/>
    </row>
    <row r="42" customFormat="false" ht="12.75" hidden="false" customHeight="false" outlineLevel="0" collapsed="false">
      <c r="A42" s="28" t="s">
        <v>22</v>
      </c>
      <c r="B42" s="21"/>
      <c r="C42" s="0"/>
      <c r="D42" s="31" t="n">
        <v>35514</v>
      </c>
      <c r="E42" s="0"/>
      <c r="F42" s="0"/>
      <c r="G42" s="0"/>
      <c r="H42" s="0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</row>
    <row r="46" customFormat="false" ht="12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ROUND((AVERAGE(D12:D32)),3)</f>
        <v>20.979</v>
      </c>
      <c r="E46" s="39" t="n">
        <f aca="false">ROUND((AVERAGE(E12:E32)),3)</f>
        <v>20.819</v>
      </c>
      <c r="F46" s="40" t="s">
        <v>29</v>
      </c>
      <c r="G46" s="41" t="n">
        <f aca="false">ROUND((AVERAGE(G14:G34)),5)</f>
        <v>1.8885</v>
      </c>
      <c r="H46" s="41" t="n">
        <f aca="false">ROUND((AVERAGE(H15:H35)),5)</f>
        <v>1.6791</v>
      </c>
      <c r="I46" s="42" t="s">
        <v>30</v>
      </c>
    </row>
    <row r="47" customFormat="false" ht="12" hidden="false" customHeight="false" outlineLevel="0" collapsed="false">
      <c r="A47" s="43" t="s">
        <v>31</v>
      </c>
      <c r="B47" s="108"/>
      <c r="C47" s="45" t="s">
        <v>266</v>
      </c>
      <c r="D47" s="46" t="n">
        <f aca="false">ROUND((AVERAGE(D19:D38)),3)</f>
        <v>20.974</v>
      </c>
      <c r="E47" s="46" t="n">
        <f aca="false">ROUND((AVERAGE(E19:E38)),3)</f>
        <v>20.889</v>
      </c>
      <c r="F47" s="47" t="s">
        <v>33</v>
      </c>
      <c r="G47" s="48" t="n">
        <f aca="false">ROUND((AVERAGE(G19:G38)),5)</f>
        <v>1.89965</v>
      </c>
      <c r="H47" s="48" t="n">
        <f aca="false">ROUND((AVERAGE(H19:H38)),5)</f>
        <v>1.6966</v>
      </c>
      <c r="I47" s="42" t="s">
        <v>34</v>
      </c>
    </row>
    <row r="48" customFormat="false" ht="12" hidden="false" customHeight="false" outlineLevel="0" collapsed="false">
      <c r="A48" s="43" t="s">
        <v>35</v>
      </c>
      <c r="B48" s="108"/>
      <c r="C48" s="49"/>
      <c r="D48" s="46" t="n">
        <f aca="false">ROUND((((SUM(D19:D38))-D32+E32)/20),3)</f>
        <v>20.951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37</v>
      </c>
      <c r="B49" s="108"/>
      <c r="C49" s="24"/>
      <c r="D49" s="46" t="n">
        <f aca="false">SUM(D28:D32)/5</f>
        <v>21.726</v>
      </c>
      <c r="E49" s="46" t="s">
        <v>36</v>
      </c>
      <c r="F49" s="51" t="s">
        <v>38</v>
      </c>
      <c r="G49" s="48" t="n">
        <f aca="false">SUM(G30:G34)/5</f>
        <v>1.8664</v>
      </c>
      <c r="H49" s="48" t="n">
        <f aca="false">SUM(H31:H35)/5</f>
        <v>1.6976</v>
      </c>
      <c r="I49" s="42"/>
    </row>
    <row r="50" customFormat="false" ht="12.75" hidden="false" customHeight="false" outlineLevel="0" collapsed="false">
      <c r="A50" s="43" t="s">
        <v>39</v>
      </c>
      <c r="B50" s="108"/>
      <c r="C50" s="24"/>
      <c r="D50" s="52" t="n">
        <f aca="false">SUM(D30:D32)/3</f>
        <v>22.14</v>
      </c>
      <c r="E50" s="52" t="s">
        <v>36</v>
      </c>
      <c r="F50" s="51" t="s">
        <v>40</v>
      </c>
      <c r="G50" s="48" t="n">
        <f aca="false">ROUND(SUM(G32:G34)/3,5)</f>
        <v>1.84633</v>
      </c>
      <c r="H50" s="48" t="n">
        <f aca="false">SUM(H33:H35)/3</f>
        <v>1.696</v>
      </c>
      <c r="I50" s="42" t="s">
        <v>41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22.18</v>
      </c>
      <c r="E51" s="46" t="s">
        <v>36</v>
      </c>
      <c r="F51" s="51" t="s">
        <v>43</v>
      </c>
      <c r="G51" s="48" t="n">
        <f aca="false">ROUND(AVERAGE(G33:G34),5)</f>
        <v>1.8235</v>
      </c>
      <c r="H51" s="48" t="n">
        <f aca="false">ROUND(AVERAGE(H34:H35),5)</f>
        <v>1.704</v>
      </c>
      <c r="I51" s="42" t="s">
        <v>44</v>
      </c>
    </row>
    <row r="52" customFormat="false" ht="12.75" hidden="false" customHeight="false" outlineLevel="0" collapsed="false">
      <c r="A52" s="43" t="s">
        <v>45</v>
      </c>
      <c r="B52" s="108"/>
      <c r="C52" s="24"/>
      <c r="D52" s="53" t="s">
        <v>36</v>
      </c>
      <c r="E52" s="53" t="s">
        <v>36</v>
      </c>
      <c r="F52" s="51"/>
      <c r="G52" s="48" t="n">
        <f aca="false">G32</f>
        <v>1.892</v>
      </c>
      <c r="H52" s="48" t="n">
        <f aca="false">H33</f>
        <v>1.68</v>
      </c>
      <c r="I52" s="42"/>
    </row>
    <row r="53" customFormat="false" ht="12.75" hidden="false" customHeight="false" outlineLevel="0" collapsed="false">
      <c r="A53" s="43" t="s">
        <v>46</v>
      </c>
      <c r="B53" s="108"/>
      <c r="C53" s="24"/>
      <c r="D53" s="53" t="s">
        <v>36</v>
      </c>
      <c r="E53" s="53" t="s">
        <v>36</v>
      </c>
      <c r="F53" s="51" t="s">
        <v>47</v>
      </c>
      <c r="G53" s="48" t="n">
        <f aca="false">G33</f>
        <v>1.84</v>
      </c>
      <c r="H53" s="48" t="n">
        <f aca="false">H34</f>
        <v>1.68</v>
      </c>
      <c r="I53" s="42"/>
    </row>
    <row r="54" customFormat="false" ht="12.75" hidden="false" customHeight="false" outlineLevel="0" collapsed="false">
      <c r="A54" s="43" t="s">
        <v>48</v>
      </c>
      <c r="B54" s="108"/>
      <c r="C54" s="24"/>
      <c r="D54" s="46" t="n">
        <f aca="false">D32</f>
        <v>22.32</v>
      </c>
      <c r="E54" s="46" t="s">
        <v>36</v>
      </c>
      <c r="F54" s="51" t="s">
        <v>49</v>
      </c>
      <c r="G54" s="48" t="n">
        <f aca="false">G34</f>
        <v>1.807</v>
      </c>
      <c r="H54" s="48" t="n">
        <f aca="false">H35</f>
        <v>1.728</v>
      </c>
      <c r="I54" s="42" t="s">
        <v>50</v>
      </c>
    </row>
    <row r="55" customFormat="false" ht="12.75" hidden="false" customHeight="false" outlineLevel="0" collapsed="false">
      <c r="A55" s="36" t="s">
        <v>51</v>
      </c>
      <c r="B55" s="103"/>
      <c r="C55" s="54"/>
      <c r="D55" s="55" t="s">
        <v>36</v>
      </c>
      <c r="E55" s="55" t="s">
        <v>36</v>
      </c>
      <c r="F55" s="56"/>
      <c r="G55" s="41" t="n">
        <f aca="false">SUM(G32:G33)/2</f>
        <v>1.866</v>
      </c>
      <c r="H55" s="41" t="n">
        <f aca="false">SUM(H33:H34)/2</f>
        <v>1.68</v>
      </c>
      <c r="I55" s="42"/>
    </row>
    <row r="56" customFormat="false" ht="12.75" hidden="false" customHeight="false" outlineLevel="0" collapsed="false">
      <c r="A56" s="36" t="s">
        <v>52</v>
      </c>
      <c r="B56" s="103"/>
      <c r="C56" s="54"/>
      <c r="D56" s="55"/>
      <c r="E56" s="55"/>
      <c r="F56" s="56" t="s">
        <v>53</v>
      </c>
      <c r="G56" s="41" t="n">
        <f aca="false">SUM(G31:G34)/4</f>
        <v>1.85875</v>
      </c>
      <c r="H56" s="41" t="n">
        <f aca="false">SUM(H32:H35)/4</f>
        <v>1.697</v>
      </c>
      <c r="I56" s="42" t="s">
        <v>54</v>
      </c>
    </row>
    <row r="57" customFormat="false" ht="12" hidden="false" customHeight="false" outlineLevel="0" collapsed="false">
      <c r="D57" s="58"/>
      <c r="E57" s="58"/>
      <c r="F57" s="26"/>
      <c r="G57" s="26"/>
      <c r="H57" s="26"/>
    </row>
    <row r="58" customFormat="false" ht="12" hidden="false" customHeight="false" outlineLevel="0" collapsed="false">
      <c r="F58" s="26"/>
      <c r="G58" s="26"/>
      <c r="H58" s="26"/>
    </row>
    <row r="59" customFormat="false" ht="12" hidden="false" customHeight="false" outlineLevel="0" collapsed="false">
      <c r="F59" s="26"/>
      <c r="G59" s="26"/>
      <c r="H59" s="26"/>
    </row>
    <row r="61" customFormat="false" ht="12.75" hidden="false" customHeight="false" outlineLevel="0" collapsed="false">
      <c r="A61" s="61" t="s">
        <v>55</v>
      </c>
      <c r="B61" s="0"/>
      <c r="D61" s="0"/>
      <c r="E61" s="61" t="s">
        <v>56</v>
      </c>
    </row>
    <row r="62" customFormat="false" ht="12.75" hidden="false" customHeight="false" outlineLevel="0" collapsed="false">
      <c r="B62" s="0"/>
      <c r="D62" s="0"/>
    </row>
    <row r="63" customFormat="false" ht="12.75" hidden="false" customHeight="false" outlineLevel="0" collapsed="false">
      <c r="A63" s="62" t="s">
        <v>267</v>
      </c>
      <c r="B63" s="0"/>
      <c r="C63" s="67" t="n">
        <v>10.35</v>
      </c>
      <c r="D63" s="0"/>
      <c r="E63" s="62" t="s">
        <v>267</v>
      </c>
      <c r="F63" s="0"/>
      <c r="G63" s="68" t="n">
        <v>14.45</v>
      </c>
    </row>
    <row r="64" customFormat="false" ht="12.75" hidden="false" customHeight="false" outlineLevel="0" collapsed="false">
      <c r="A64" s="26" t="s">
        <v>268</v>
      </c>
      <c r="B64" s="66" t="s">
        <v>59</v>
      </c>
      <c r="C64" s="67" t="n">
        <v>10.87</v>
      </c>
      <c r="D64" s="0"/>
      <c r="E64" s="26" t="s">
        <v>268</v>
      </c>
      <c r="F64" s="66" t="s">
        <v>60</v>
      </c>
      <c r="G64" s="68" t="n">
        <v>14.61</v>
      </c>
    </row>
    <row r="65" customFormat="false" ht="12.75" hidden="false" customHeight="false" outlineLevel="0" collapsed="false">
      <c r="A65" s="26" t="s">
        <v>269</v>
      </c>
      <c r="B65" s="0"/>
      <c r="C65" s="67" t="n">
        <v>11.15</v>
      </c>
      <c r="D65" s="0"/>
      <c r="E65" s="26" t="s">
        <v>269</v>
      </c>
      <c r="F65" s="0"/>
      <c r="G65" s="68" t="n">
        <v>14.56</v>
      </c>
    </row>
    <row r="66" customFormat="false" ht="12.75" hidden="false" customHeight="false" outlineLevel="0" collapsed="false">
      <c r="B66" s="0"/>
      <c r="C66" s="63"/>
      <c r="D66" s="0"/>
      <c r="F66" s="0"/>
      <c r="G66" s="64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C65</f>
        <v>11.15</v>
      </c>
      <c r="D67" s="0"/>
      <c r="E67" s="26" t="s">
        <v>62</v>
      </c>
      <c r="F67" s="66" t="s">
        <v>64</v>
      </c>
      <c r="G67" s="68" t="n">
        <f aca="false">G65</f>
        <v>14.56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SUM(C64:C65)/2</f>
        <v>11.01</v>
      </c>
      <c r="D68" s="0"/>
      <c r="E68" s="26" t="s">
        <v>65</v>
      </c>
      <c r="F68" s="66" t="s">
        <v>67</v>
      </c>
      <c r="G68" s="68" t="n">
        <f aca="false">SUM(G64:G65)/2</f>
        <v>14.585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SUM(C63:C65)/3</f>
        <v>10.79</v>
      </c>
      <c r="D69" s="0"/>
      <c r="E69" s="26" t="s">
        <v>68</v>
      </c>
      <c r="F69" s="66" t="s">
        <v>70</v>
      </c>
      <c r="G69" s="68" t="n">
        <f aca="false">SUM(G63:G65)/3</f>
        <v>14.54</v>
      </c>
    </row>
    <row r="70" customFormat="false" ht="12.75" hidden="false" customHeight="false" outlineLevel="0" collapsed="false">
      <c r="B70" s="0"/>
    </row>
    <row r="71" customFormat="false" ht="12.75" hidden="false" customHeight="false" outlineLevel="0" collapsed="false">
      <c r="B71" s="0"/>
    </row>
    <row r="72" customFormat="false" ht="12.75" hidden="false" customHeight="false" outlineLevel="0" collapsed="false">
      <c r="A72" s="61" t="s">
        <v>71</v>
      </c>
      <c r="B72" s="0"/>
    </row>
    <row r="73" customFormat="false" ht="12.75" hidden="false" customHeight="false" outlineLevel="0" collapsed="false">
      <c r="A73" s="26" t="s">
        <v>268</v>
      </c>
      <c r="B73" s="0"/>
      <c r="C73" s="63" t="n">
        <v>1.57</v>
      </c>
    </row>
    <row r="74" customFormat="false" ht="12.75" hidden="false" customHeight="false" outlineLevel="0" collapsed="false">
      <c r="A74" s="26" t="s">
        <v>269</v>
      </c>
      <c r="B74" s="0"/>
      <c r="C74" s="63" t="n">
        <v>1.57</v>
      </c>
    </row>
    <row r="75" customFormat="false" ht="12.75" hidden="false" customHeight="false" outlineLevel="0" collapsed="false">
      <c r="A75" s="26" t="s">
        <v>270</v>
      </c>
      <c r="B75" s="0"/>
      <c r="C75" s="63" t="n">
        <v>1.57</v>
      </c>
    </row>
    <row r="76" customFormat="false" ht="12.75" hidden="false" customHeight="false" outlineLevel="0" collapsed="false">
      <c r="B76" s="0"/>
      <c r="C76" s="63"/>
    </row>
    <row r="77" customFormat="false" ht="12" hidden="false" customHeight="false" outlineLevel="0" collapsed="false">
      <c r="A77" s="26" t="s">
        <v>62</v>
      </c>
      <c r="B77" s="125" t="s">
        <v>120</v>
      </c>
      <c r="C77" s="63" t="n">
        <f aca="false">C75</f>
        <v>1.57</v>
      </c>
    </row>
    <row r="78" customFormat="false" ht="12" hidden="false" customHeight="false" outlineLevel="0" collapsed="false">
      <c r="A78" s="26" t="s">
        <v>65</v>
      </c>
      <c r="B78" s="125" t="s">
        <v>121</v>
      </c>
      <c r="C78" s="63" t="n">
        <f aca="false">SUM(C74:C75)/2</f>
        <v>1.57</v>
      </c>
    </row>
    <row r="79" customFormat="false" ht="12" hidden="false" customHeight="false" outlineLevel="0" collapsed="false">
      <c r="A79" s="26" t="s">
        <v>68</v>
      </c>
      <c r="B79" s="125" t="s">
        <v>160</v>
      </c>
      <c r="C79" s="63" t="n">
        <f aca="false">SUM(C73:C75)/3</f>
        <v>1.57</v>
      </c>
    </row>
    <row r="82" customFormat="false" ht="12" hidden="false" customHeight="false" outlineLevel="0" collapsed="false">
      <c r="A82" s="69" t="s">
        <v>73</v>
      </c>
    </row>
    <row r="83" customFormat="false" ht="12" hidden="false" customHeight="false" outlineLevel="0" collapsed="false">
      <c r="C83" s="70" t="s">
        <v>74</v>
      </c>
      <c r="D83" s="70" t="s">
        <v>75</v>
      </c>
      <c r="E83" s="70" t="s">
        <v>76</v>
      </c>
    </row>
    <row r="84" customFormat="false" ht="12" hidden="false" customHeight="false" outlineLevel="0" collapsed="false">
      <c r="A84" s="26" t="s">
        <v>77</v>
      </c>
      <c r="B84" s="197" t="n">
        <v>35492</v>
      </c>
      <c r="C84" s="71" t="n">
        <v>1.74</v>
      </c>
      <c r="D84" s="71" t="n">
        <v>1.85</v>
      </c>
      <c r="E84" s="71" t="n">
        <v>1.81</v>
      </c>
    </row>
    <row r="85" customFormat="false" ht="12" hidden="false" customHeight="false" outlineLevel="0" collapsed="false">
      <c r="A85" s="26" t="s">
        <v>78</v>
      </c>
      <c r="B85" s="197" t="n">
        <v>35499</v>
      </c>
      <c r="C85" s="71" t="n">
        <v>1.83</v>
      </c>
      <c r="D85" s="71" t="n">
        <v>1.86</v>
      </c>
      <c r="E85" s="71" t="n">
        <v>1.86</v>
      </c>
    </row>
    <row r="86" customFormat="false" ht="12" hidden="false" customHeight="false" outlineLevel="0" collapsed="false">
      <c r="A86" s="26" t="s">
        <v>79</v>
      </c>
      <c r="B86" s="197" t="n">
        <v>35506</v>
      </c>
      <c r="C86" s="71" t="n">
        <v>1.95</v>
      </c>
      <c r="D86" s="71" t="n">
        <v>1.98</v>
      </c>
      <c r="E86" s="71" t="n">
        <v>2</v>
      </c>
    </row>
    <row r="87" customFormat="false" ht="12" hidden="false" customHeight="false" outlineLevel="0" collapsed="false">
      <c r="A87" s="26" t="s">
        <v>80</v>
      </c>
      <c r="B87" s="197" t="n">
        <v>35513</v>
      </c>
      <c r="C87" s="71" t="n">
        <v>1.93</v>
      </c>
      <c r="D87" s="71" t="n">
        <v>1.97</v>
      </c>
      <c r="E87" s="71" t="n">
        <v>1.91</v>
      </c>
    </row>
    <row r="88" customFormat="false" ht="12" hidden="false" customHeight="false" outlineLevel="0" collapsed="false">
      <c r="A88" s="26" t="s">
        <v>271</v>
      </c>
      <c r="B88" s="197" t="n">
        <v>35520</v>
      </c>
      <c r="C88" s="71" t="n">
        <v>1.89</v>
      </c>
      <c r="D88" s="71" t="n">
        <v>1.91</v>
      </c>
      <c r="E88" s="71" t="n">
        <v>1.9</v>
      </c>
    </row>
    <row r="89" customFormat="false" ht="12" hidden="false" customHeight="false" outlineLevel="0" collapsed="false">
      <c r="B89" s="197"/>
      <c r="C89" s="71"/>
      <c r="D89" s="71"/>
      <c r="E89" s="71"/>
    </row>
    <row r="90" customFormat="false" ht="12" hidden="false" customHeight="false" outlineLevel="0" collapsed="false">
      <c r="A90" s="26" t="s">
        <v>81</v>
      </c>
      <c r="C90" s="71" t="n">
        <f aca="false">AVERAGE(C84:C88)</f>
        <v>1.868</v>
      </c>
      <c r="D90" s="71" t="n">
        <f aca="false">AVERAGE(D84:D88)</f>
        <v>1.914</v>
      </c>
      <c r="E90" s="71" t="n">
        <f aca="false">AVERAGE(E84:E88)</f>
        <v>1.896</v>
      </c>
    </row>
    <row r="91" customFormat="false" ht="12" hidden="false" customHeight="false" outlineLevel="0" collapsed="false">
      <c r="A91" s="198" t="s">
        <v>272</v>
      </c>
      <c r="B91" s="198"/>
      <c r="C91" s="199" t="n">
        <v>1.8625</v>
      </c>
      <c r="D91" s="198"/>
      <c r="E91" s="199" t="n">
        <v>1.895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79861111111111" bottom="0.329861111111111" header="0.359722222222222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&amp;CPrepared by Staggs, Tammie &amp;D
L:\COMMON\STAGGS\&amp;F&amp;RPage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2" customHeight="true" zeroHeight="false" outlineLevelRow="0" outlineLevelCol="0"/>
  <cols>
    <col collapsed="false" customWidth="true" hidden="false" outlineLevel="0" max="1" min="1" style="26" width="12.7"/>
    <col collapsed="false" customWidth="true" hidden="false" outlineLevel="0" max="2" min="2" style="26" width="10.99"/>
    <col collapsed="false" customWidth="true" hidden="false" outlineLevel="0" max="3" min="3" style="26" width="12.7"/>
    <col collapsed="false" customWidth="true" hidden="false" outlineLevel="0" max="4" min="4" style="26" width="10.99"/>
    <col collapsed="false" customWidth="true" hidden="false" outlineLevel="0" max="5" min="5" style="26" width="11.13"/>
    <col collapsed="false" customWidth="true" hidden="false" outlineLevel="0" max="6" min="6" style="59" width="12.7"/>
    <col collapsed="false" customWidth="true" hidden="false" outlineLevel="0" max="8" min="7" style="60" width="12.7"/>
    <col collapsed="false" customWidth="true" hidden="false" outlineLevel="0" max="9" min="9" style="26" width="16.13"/>
    <col collapsed="false" customWidth="true" hidden="false" outlineLevel="0" max="10" min="10" style="26" width="13.85"/>
    <col collapsed="false" customWidth="true" hidden="false" outlineLevel="0" max="11" min="11" style="26" width="10.71"/>
    <col collapsed="false" customWidth="true" hidden="false" outlineLevel="0" max="12" min="12" style="26" width="11.42"/>
    <col collapsed="false" customWidth="false" hidden="false" outlineLevel="0" max="257" min="13" style="26" width="8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  <c r="I1" s="0"/>
      <c r="J1" s="0"/>
      <c r="K1" s="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  <c r="I2" s="0"/>
      <c r="J2" s="0"/>
      <c r="K2" s="0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</row>
    <row r="3" customFormat="false" ht="12.75" hidden="false" customHeight="false" outlineLevel="0" collapsed="false">
      <c r="A3" s="10"/>
      <c r="B3" s="12" t="s">
        <v>273</v>
      </c>
      <c r="C3" s="12"/>
      <c r="D3" s="12"/>
      <c r="E3" s="12"/>
      <c r="F3" s="13"/>
      <c r="G3" s="14"/>
      <c r="H3" s="14"/>
      <c r="I3" s="0"/>
      <c r="J3" s="0"/>
      <c r="K3" s="0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  <c r="I4" s="0"/>
      <c r="J4" s="0"/>
      <c r="K4" s="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  <c r="I5" s="0"/>
      <c r="J5" s="0"/>
      <c r="K5" s="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  <c r="I6" s="0"/>
      <c r="J6" s="17"/>
      <c r="K6" s="17"/>
      <c r="L6" s="17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  <c r="I7" s="0"/>
      <c r="J7" s="17"/>
      <c r="K7" s="17"/>
      <c r="L7" s="17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  <c r="I8" s="0"/>
      <c r="J8" s="17"/>
      <c r="K8" s="17"/>
      <c r="L8" s="17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  <c r="I9" s="0"/>
      <c r="J9" s="17"/>
      <c r="K9" s="17"/>
      <c r="L9" s="17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  <c r="IW9" s="61"/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  <c r="I10" s="0"/>
      <c r="J10" s="17"/>
      <c r="K10" s="17"/>
      <c r="L10" s="17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</row>
    <row r="11" customFormat="false" ht="12.75" hidden="false" customHeight="false" outlineLevel="0" collapsed="false">
      <c r="A11" s="20"/>
      <c r="B11" s="21"/>
      <c r="C11" s="22"/>
      <c r="D11" s="23"/>
      <c r="E11" s="23"/>
      <c r="F11" s="0"/>
      <c r="G11" s="24"/>
      <c r="H11" s="24"/>
      <c r="I11" s="0"/>
      <c r="J11" s="0"/>
      <c r="K11" s="0"/>
    </row>
    <row r="12" customFormat="false" ht="12.75" hidden="false" customHeight="false" outlineLevel="0" collapsed="false">
      <c r="A12" s="20" t="n">
        <f aca="false">A11+1</f>
        <v>1</v>
      </c>
      <c r="B12" s="21" t="n">
        <v>35510</v>
      </c>
      <c r="C12" s="22" t="s">
        <v>265</v>
      </c>
      <c r="D12" s="25" t="n">
        <v>21.51</v>
      </c>
      <c r="E12" s="25" t="n">
        <v>21.4</v>
      </c>
      <c r="F12" s="22"/>
      <c r="G12" s="25"/>
      <c r="H12" s="25"/>
      <c r="J12" s="0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+B12+3</f>
        <v>35513</v>
      </c>
      <c r="C13" s="22" t="s">
        <v>265</v>
      </c>
      <c r="D13" s="25" t="n">
        <v>21.06</v>
      </c>
      <c r="E13" s="25" t="n">
        <v>21.02</v>
      </c>
      <c r="F13" s="22"/>
      <c r="G13" s="25"/>
      <c r="H13" s="25"/>
      <c r="J13" s="0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35514</v>
      </c>
      <c r="C14" s="22" t="s">
        <v>265</v>
      </c>
      <c r="D14" s="25" t="n">
        <v>20.99</v>
      </c>
      <c r="E14" s="25" t="n">
        <v>20.97</v>
      </c>
      <c r="F14" s="22" t="s">
        <v>265</v>
      </c>
      <c r="G14" s="25" t="n">
        <v>1.884</v>
      </c>
      <c r="H14" s="25"/>
      <c r="J14" s="0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35515</v>
      </c>
      <c r="C15" s="22" t="s">
        <v>265</v>
      </c>
      <c r="D15" s="25" t="n">
        <v>20.64</v>
      </c>
      <c r="E15" s="25" t="n">
        <v>20.63</v>
      </c>
      <c r="F15" s="22" t="s">
        <v>265</v>
      </c>
      <c r="G15" s="25" t="n">
        <v>1.883</v>
      </c>
      <c r="H15" s="25" t="n">
        <v>1.71</v>
      </c>
      <c r="I15" s="22" t="s">
        <v>265</v>
      </c>
      <c r="J15" s="0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35516</v>
      </c>
      <c r="C16" s="22" t="s">
        <v>265</v>
      </c>
      <c r="D16" s="25" t="n">
        <v>20.7</v>
      </c>
      <c r="E16" s="25" t="n">
        <v>20.69</v>
      </c>
      <c r="F16" s="22" t="s">
        <v>265</v>
      </c>
      <c r="G16" s="25" t="n">
        <v>1.928</v>
      </c>
      <c r="H16" s="25" t="n">
        <v>1.75</v>
      </c>
      <c r="I16" s="22" t="s">
        <v>265</v>
      </c>
      <c r="J16" s="0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+B16+4</f>
        <v>35520</v>
      </c>
      <c r="C17" s="22" t="s">
        <v>265</v>
      </c>
      <c r="D17" s="25" t="n">
        <v>20.41</v>
      </c>
      <c r="E17" s="25" t="n">
        <v>20.42</v>
      </c>
      <c r="F17" s="22" t="s">
        <v>265</v>
      </c>
      <c r="G17" s="25" t="n">
        <v>1.926</v>
      </c>
      <c r="H17" s="25" t="n">
        <v>1.76</v>
      </c>
      <c r="I17" s="22" t="s">
        <v>265</v>
      </c>
      <c r="J17" s="0"/>
    </row>
    <row r="18" customFormat="false" ht="12" hidden="false" customHeight="false" outlineLevel="0" collapsed="false">
      <c r="A18" s="20"/>
      <c r="B18" s="21"/>
      <c r="C18" s="22"/>
      <c r="D18" s="25"/>
      <c r="E18" s="25"/>
      <c r="F18" s="22"/>
      <c r="G18" s="25"/>
      <c r="H18" s="25"/>
      <c r="I18" s="22"/>
    </row>
    <row r="19" customFormat="false" ht="12" hidden="false" customHeight="false" outlineLevel="0" collapsed="false">
      <c r="A19" s="20" t="n">
        <f aca="false">A17+1</f>
        <v>7</v>
      </c>
      <c r="B19" s="21" t="n">
        <v>35521</v>
      </c>
      <c r="C19" s="22" t="s">
        <v>265</v>
      </c>
      <c r="D19" s="25" t="n">
        <v>20.28</v>
      </c>
      <c r="E19" s="25" t="n">
        <v>20.26</v>
      </c>
      <c r="F19" s="22" t="s">
        <v>265</v>
      </c>
      <c r="G19" s="25" t="n">
        <v>1.882</v>
      </c>
      <c r="H19" s="25" t="n">
        <v>1.74</v>
      </c>
      <c r="I19" s="22"/>
    </row>
    <row r="20" customFormat="false" ht="12" hidden="false" customHeight="false" outlineLevel="0" collapsed="false">
      <c r="A20" s="20" t="n">
        <f aca="false">A19+1</f>
        <v>8</v>
      </c>
      <c r="B20" s="21" t="n">
        <f aca="false">B19+1</f>
        <v>35522</v>
      </c>
      <c r="C20" s="22" t="s">
        <v>265</v>
      </c>
      <c r="D20" s="25" t="n">
        <v>19.47</v>
      </c>
      <c r="E20" s="25" t="n">
        <v>19.54</v>
      </c>
      <c r="F20" s="22" t="s">
        <v>265</v>
      </c>
      <c r="G20" s="25" t="n">
        <v>1.867</v>
      </c>
      <c r="H20" s="25" t="n">
        <v>1.73</v>
      </c>
    </row>
    <row r="21" customFormat="false" ht="12" hidden="false" customHeight="false" outlineLevel="0" collapsed="false">
      <c r="A21" s="20" t="n">
        <f aca="false">A20+1</f>
        <v>9</v>
      </c>
      <c r="B21" s="21" t="n">
        <f aca="false">B20+1</f>
        <v>35523</v>
      </c>
      <c r="C21" s="22" t="s">
        <v>265</v>
      </c>
      <c r="D21" s="25" t="n">
        <v>19.47</v>
      </c>
      <c r="E21" s="25" t="n">
        <v>19.57</v>
      </c>
      <c r="F21" s="22" t="s">
        <v>265</v>
      </c>
      <c r="G21" s="25" t="n">
        <v>1.905</v>
      </c>
      <c r="H21" s="25" t="n">
        <v>1.76</v>
      </c>
    </row>
    <row r="22" customFormat="false" ht="12" hidden="false" customHeight="false" outlineLevel="0" collapsed="false">
      <c r="A22" s="20" t="n">
        <f aca="false">A21+1</f>
        <v>10</v>
      </c>
      <c r="B22" s="21" t="n">
        <f aca="false">+B21+1</f>
        <v>35524</v>
      </c>
      <c r="C22" s="22" t="s">
        <v>265</v>
      </c>
      <c r="D22" s="25" t="n">
        <v>19.12</v>
      </c>
      <c r="E22" s="25" t="n">
        <v>19.22</v>
      </c>
      <c r="F22" s="22" t="s">
        <v>265</v>
      </c>
      <c r="G22" s="25" t="n">
        <v>1.942</v>
      </c>
      <c r="H22" s="25" t="n">
        <v>1.78</v>
      </c>
    </row>
    <row r="23" customFormat="false" ht="12" hidden="false" customHeight="false" outlineLevel="0" collapsed="false">
      <c r="A23" s="20" t="n">
        <f aca="false">A22+1</f>
        <v>11</v>
      </c>
      <c r="B23" s="21" t="n">
        <f aca="false">+B22+3</f>
        <v>35527</v>
      </c>
      <c r="C23" s="22" t="s">
        <v>265</v>
      </c>
      <c r="D23" s="25" t="n">
        <v>19.23</v>
      </c>
      <c r="E23" s="25" t="n">
        <v>19.33</v>
      </c>
      <c r="F23" s="22" t="s">
        <v>265</v>
      </c>
      <c r="G23" s="25" t="n">
        <v>1.946</v>
      </c>
      <c r="H23" s="25" t="n">
        <v>1.795</v>
      </c>
    </row>
    <row r="24" customFormat="false" ht="12" hidden="false" customHeight="false" outlineLevel="0" collapsed="false">
      <c r="A24" s="20" t="n">
        <f aca="false">A23+1</f>
        <v>12</v>
      </c>
      <c r="B24" s="21" t="n">
        <f aca="false">+B23+1</f>
        <v>35528</v>
      </c>
      <c r="C24" s="22" t="s">
        <v>265</v>
      </c>
      <c r="D24" s="25" t="n">
        <v>19.35</v>
      </c>
      <c r="E24" s="25" t="n">
        <v>19.45</v>
      </c>
      <c r="F24" s="22" t="s">
        <v>265</v>
      </c>
      <c r="G24" s="25" t="n">
        <v>1.916</v>
      </c>
      <c r="H24" s="25" t="n">
        <v>1.76</v>
      </c>
    </row>
    <row r="25" customFormat="false" ht="12" hidden="false" customHeight="false" outlineLevel="0" collapsed="false">
      <c r="A25" s="20" t="n">
        <f aca="false">A24+1</f>
        <v>13</v>
      </c>
      <c r="B25" s="21" t="n">
        <f aca="false">+B24+1</f>
        <v>35529</v>
      </c>
      <c r="C25" s="22" t="s">
        <v>265</v>
      </c>
      <c r="D25" s="25" t="n">
        <v>19.27</v>
      </c>
      <c r="E25" s="25" t="n">
        <v>19.39</v>
      </c>
      <c r="F25" s="22" t="s">
        <v>265</v>
      </c>
      <c r="G25" s="25" t="n">
        <v>1.901</v>
      </c>
      <c r="H25" s="25" t="n">
        <v>1.77</v>
      </c>
    </row>
    <row r="26" customFormat="false" ht="12" hidden="false" customHeight="false" outlineLevel="0" collapsed="false">
      <c r="A26" s="20" t="n">
        <f aca="false">A25+1</f>
        <v>14</v>
      </c>
      <c r="B26" s="21" t="n">
        <f aca="false">B25+1</f>
        <v>35530</v>
      </c>
      <c r="C26" s="22" t="s">
        <v>265</v>
      </c>
      <c r="D26" s="25" t="n">
        <v>19.57</v>
      </c>
      <c r="E26" s="25" t="n">
        <v>19.68</v>
      </c>
      <c r="F26" s="22" t="s">
        <v>265</v>
      </c>
      <c r="G26" s="25" t="n">
        <v>1.9</v>
      </c>
      <c r="H26" s="25" t="n">
        <v>1.77</v>
      </c>
    </row>
    <row r="27" customFormat="false" ht="12" hidden="false" customHeight="false" outlineLevel="0" collapsed="false">
      <c r="A27" s="20" t="n">
        <f aca="false">A26+1</f>
        <v>15</v>
      </c>
      <c r="B27" s="21" t="n">
        <f aca="false">+B26+1</f>
        <v>35531</v>
      </c>
      <c r="C27" s="22" t="s">
        <v>265</v>
      </c>
      <c r="D27" s="25" t="n">
        <v>19.53</v>
      </c>
      <c r="E27" s="25" t="n">
        <v>19.62</v>
      </c>
      <c r="F27" s="22" t="s">
        <v>265</v>
      </c>
      <c r="G27" s="25" t="n">
        <v>1.933</v>
      </c>
      <c r="H27" s="25" t="n">
        <v>1.799</v>
      </c>
    </row>
    <row r="28" customFormat="false" ht="12" hidden="false" customHeight="false" outlineLevel="0" collapsed="false">
      <c r="A28" s="20" t="n">
        <f aca="false">A27+1</f>
        <v>16</v>
      </c>
      <c r="B28" s="21" t="n">
        <f aca="false">+B27+3</f>
        <v>35534</v>
      </c>
      <c r="C28" s="22" t="s">
        <v>265</v>
      </c>
      <c r="D28" s="25" t="n">
        <v>19.9</v>
      </c>
      <c r="E28" s="25" t="n">
        <v>19.91</v>
      </c>
      <c r="F28" s="22" t="s">
        <v>265</v>
      </c>
      <c r="G28" s="25" t="n">
        <v>1.953</v>
      </c>
      <c r="H28" s="25" t="n">
        <v>1.82</v>
      </c>
    </row>
    <row r="29" customFormat="false" ht="12" hidden="false" customHeight="false" outlineLevel="0" collapsed="false">
      <c r="A29" s="20" t="n">
        <f aca="false">A28+1</f>
        <v>17</v>
      </c>
      <c r="B29" s="21" t="n">
        <f aca="false">+B28+1</f>
        <v>35535</v>
      </c>
      <c r="C29" s="22" t="s">
        <v>265</v>
      </c>
      <c r="D29" s="25" t="n">
        <v>19.83</v>
      </c>
      <c r="E29" s="25" t="n">
        <v>19.78</v>
      </c>
      <c r="F29" s="22" t="s">
        <v>265</v>
      </c>
      <c r="G29" s="25" t="n">
        <v>1.937</v>
      </c>
      <c r="H29" s="25" t="n">
        <v>1.81</v>
      </c>
    </row>
    <row r="30" customFormat="false" ht="12" hidden="false" customHeight="false" outlineLevel="0" collapsed="false">
      <c r="A30" s="20" t="n">
        <f aca="false">A29+1</f>
        <v>18</v>
      </c>
      <c r="B30" s="21" t="n">
        <f aca="false">+B29+1</f>
        <v>35536</v>
      </c>
      <c r="C30" s="22" t="s">
        <v>265</v>
      </c>
      <c r="D30" s="25" t="n">
        <v>19.35</v>
      </c>
      <c r="E30" s="25" t="n">
        <v>19.3</v>
      </c>
      <c r="F30" s="22" t="s">
        <v>265</v>
      </c>
      <c r="G30" s="25" t="n">
        <v>2.005</v>
      </c>
      <c r="H30" s="25" t="n">
        <v>1.89</v>
      </c>
    </row>
    <row r="31" customFormat="false" ht="12" hidden="false" customHeight="false" outlineLevel="0" collapsed="false">
      <c r="A31" s="20" t="n">
        <f aca="false">A30+1</f>
        <v>19</v>
      </c>
      <c r="B31" s="21" t="n">
        <f aca="false">+B30+1</f>
        <v>35537</v>
      </c>
      <c r="C31" s="22" t="s">
        <v>265</v>
      </c>
      <c r="D31" s="25" t="n">
        <v>19.42</v>
      </c>
      <c r="E31" s="25" t="n">
        <v>19.34</v>
      </c>
      <c r="F31" s="22" t="s">
        <v>265</v>
      </c>
      <c r="G31" s="25" t="n">
        <v>2.069</v>
      </c>
      <c r="H31" s="25" t="n">
        <v>1.94</v>
      </c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" hidden="false" customHeight="false" outlineLevel="0" collapsed="false">
      <c r="A32" s="20" t="n">
        <f aca="false">A31+1</f>
        <v>20</v>
      </c>
      <c r="B32" s="21" t="n">
        <f aca="false">+B31+1</f>
        <v>35538</v>
      </c>
      <c r="C32" s="22" t="s">
        <v>265</v>
      </c>
      <c r="D32" s="25" t="n">
        <v>19.91</v>
      </c>
      <c r="E32" s="25" t="n">
        <v>19.67</v>
      </c>
      <c r="F32" s="22" t="s">
        <v>265</v>
      </c>
      <c r="G32" s="25" t="n">
        <v>2.081</v>
      </c>
      <c r="H32" s="25" t="n">
        <v>1.952</v>
      </c>
      <c r="I32" s="22"/>
    </row>
    <row r="33" customFormat="false" ht="12" hidden="false" customHeight="false" outlineLevel="0" collapsed="false">
      <c r="A33" s="20" t="n">
        <f aca="false">A32+1</f>
        <v>21</v>
      </c>
      <c r="B33" s="21" t="n">
        <f aca="false">+B32+3</f>
        <v>35541</v>
      </c>
      <c r="C33" s="22" t="s">
        <v>265</v>
      </c>
      <c r="D33" s="25" t="n">
        <v>20.38</v>
      </c>
      <c r="E33" s="25" t="n">
        <v>20.07</v>
      </c>
      <c r="F33" s="22" t="s">
        <v>265</v>
      </c>
      <c r="G33" s="25" t="n">
        <v>2.064</v>
      </c>
      <c r="H33" s="25" t="n">
        <v>1.93</v>
      </c>
      <c r="I33" s="22"/>
    </row>
    <row r="34" customFormat="false" ht="12" hidden="false" customHeight="false" outlineLevel="0" collapsed="false">
      <c r="A34" s="20" t="n">
        <f aca="false">A33+1</f>
        <v>22</v>
      </c>
      <c r="B34" s="21" t="n">
        <f aca="false">+B33+1</f>
        <v>35542</v>
      </c>
      <c r="C34" s="22" t="s">
        <v>265</v>
      </c>
      <c r="D34" s="25" t="n">
        <v>19.6</v>
      </c>
      <c r="E34" s="25" t="n">
        <v>19.59</v>
      </c>
      <c r="F34" s="22" t="s">
        <v>265</v>
      </c>
      <c r="G34" s="25" t="n">
        <v>2.114</v>
      </c>
      <c r="H34" s="25" t="n">
        <v>2.02</v>
      </c>
      <c r="I34" s="22"/>
    </row>
    <row r="35" customFormat="false" ht="12" hidden="false" customHeight="false" outlineLevel="0" collapsed="false">
      <c r="A35" s="20" t="n">
        <f aca="false">A34+1</f>
        <v>23</v>
      </c>
      <c r="B35" s="21" t="n">
        <f aca="false">+B34+1</f>
        <v>35543</v>
      </c>
      <c r="C35" s="169" t="s">
        <v>274</v>
      </c>
      <c r="D35" s="25" t="n">
        <v>19.73</v>
      </c>
      <c r="E35" s="25" t="n">
        <v>19.74</v>
      </c>
      <c r="F35" s="22" t="s">
        <v>265</v>
      </c>
      <c r="G35" s="25" t="n">
        <v>2.06</v>
      </c>
      <c r="H35" s="25" t="n">
        <v>1.95</v>
      </c>
      <c r="I35" s="22"/>
    </row>
    <row r="36" customFormat="false" ht="12" hidden="false" customHeight="false" outlineLevel="0" collapsed="false">
      <c r="A36" s="20" t="n">
        <f aca="false">A35+1</f>
        <v>24</v>
      </c>
      <c r="B36" s="21" t="n">
        <f aca="false">+B35+1</f>
        <v>35544</v>
      </c>
      <c r="C36" s="169" t="s">
        <v>274</v>
      </c>
      <c r="D36" s="25" t="n">
        <v>20.03</v>
      </c>
      <c r="E36" s="25" t="n">
        <v>19.99</v>
      </c>
      <c r="F36" s="22" t="s">
        <v>265</v>
      </c>
      <c r="G36" s="25" t="n">
        <v>2.122</v>
      </c>
      <c r="H36" s="25" t="n">
        <v>1.955</v>
      </c>
      <c r="I36" s="22"/>
      <c r="J36" s="22"/>
    </row>
    <row r="37" customFormat="false" ht="12" hidden="false" customHeight="false" outlineLevel="0" collapsed="false">
      <c r="A37" s="20" t="n">
        <f aca="false">A36+1</f>
        <v>25</v>
      </c>
      <c r="B37" s="21" t="n">
        <f aca="false">+B36+1</f>
        <v>35545</v>
      </c>
      <c r="C37" s="169" t="s">
        <v>274</v>
      </c>
      <c r="D37" s="25" t="n">
        <v>19.99</v>
      </c>
      <c r="E37" s="25" t="n">
        <v>20</v>
      </c>
      <c r="F37" s="169" t="s">
        <v>274</v>
      </c>
      <c r="G37" s="25" t="n">
        <v>2.126</v>
      </c>
      <c r="H37" s="25" t="n">
        <v>2.02</v>
      </c>
      <c r="I37" s="22"/>
      <c r="J37" s="22"/>
    </row>
    <row r="38" customFormat="false" ht="12" hidden="false" customHeight="false" outlineLevel="0" collapsed="false">
      <c r="A38" s="20" t="n">
        <f aca="false">A37+1</f>
        <v>26</v>
      </c>
      <c r="B38" s="21" t="n">
        <f aca="false">+B37+3</f>
        <v>35548</v>
      </c>
      <c r="C38" s="169" t="s">
        <v>274</v>
      </c>
      <c r="D38" s="25" t="n">
        <v>19.91</v>
      </c>
      <c r="E38" s="25" t="n">
        <v>19.91</v>
      </c>
      <c r="F38" s="169" t="s">
        <v>274</v>
      </c>
      <c r="G38" s="25" t="n">
        <v>2.081</v>
      </c>
      <c r="H38" s="25" t="n">
        <v>1.935</v>
      </c>
      <c r="I38" s="169" t="s">
        <v>274</v>
      </c>
      <c r="J38" s="22"/>
    </row>
    <row r="39" customFormat="false" ht="12" hidden="false" customHeight="false" outlineLevel="0" collapsed="false">
      <c r="A39" s="20" t="n">
        <f aca="false">A38+1</f>
        <v>27</v>
      </c>
      <c r="B39" s="21" t="n">
        <f aca="false">+B38+1</f>
        <v>35549</v>
      </c>
      <c r="C39" s="169" t="s">
        <v>274</v>
      </c>
      <c r="D39" s="25" t="n">
        <v>20.44</v>
      </c>
      <c r="E39" s="25" t="n">
        <v>20.39</v>
      </c>
      <c r="F39" s="169" t="s">
        <v>274</v>
      </c>
      <c r="G39" s="25" t="n">
        <v>2.142</v>
      </c>
      <c r="H39" s="25" t="n">
        <v>1.98</v>
      </c>
      <c r="I39" s="169" t="s">
        <v>274</v>
      </c>
      <c r="J39" s="22"/>
    </row>
    <row r="40" customFormat="false" ht="12" hidden="false" customHeight="false" outlineLevel="0" collapsed="false">
      <c r="A40" s="20" t="n">
        <f aca="false">A39+1</f>
        <v>28</v>
      </c>
      <c r="B40" s="21" t="n">
        <f aca="false">+B39+1</f>
        <v>35550</v>
      </c>
      <c r="C40" s="169" t="s">
        <v>274</v>
      </c>
      <c r="D40" s="25" t="n">
        <v>20.21</v>
      </c>
      <c r="E40" s="25" t="n">
        <v>20.21</v>
      </c>
      <c r="F40" s="169" t="s">
        <v>274</v>
      </c>
      <c r="G40" s="25" t="n">
        <v>2.184</v>
      </c>
      <c r="H40" s="25" t="n">
        <v>2.017</v>
      </c>
      <c r="I40" s="169" t="s">
        <v>274</v>
      </c>
    </row>
    <row r="41" customFormat="false" ht="12.75" hidden="false" customHeight="false" outlineLevel="0" collapsed="false">
      <c r="A41" s="28"/>
      <c r="B41" s="21"/>
      <c r="C41" s="22"/>
      <c r="D41" s="0"/>
      <c r="E41" s="0"/>
      <c r="F41" s="0"/>
      <c r="G41" s="0"/>
      <c r="H41" s="0"/>
      <c r="I41" s="22"/>
    </row>
    <row r="42" customFormat="false" ht="12" hidden="false" customHeight="false" outlineLevel="0" collapsed="false">
      <c r="A42" s="28" t="s">
        <v>20</v>
      </c>
      <c r="B42" s="21"/>
      <c r="C42" s="22"/>
      <c r="D42" s="29" t="n">
        <v>35542</v>
      </c>
      <c r="E42" s="30"/>
      <c r="F42" s="22"/>
      <c r="G42" s="30"/>
      <c r="H42" s="30"/>
    </row>
    <row r="43" customFormat="false" ht="12" hidden="false" customHeight="false" outlineLevel="0" collapsed="false">
      <c r="A43" s="28" t="s">
        <v>21</v>
      </c>
      <c r="B43" s="21"/>
      <c r="C43" s="22"/>
      <c r="D43" s="31" t="n">
        <v>35544</v>
      </c>
      <c r="E43" s="30"/>
      <c r="F43" s="22"/>
      <c r="G43" s="30"/>
      <c r="H43" s="30"/>
    </row>
    <row r="44" customFormat="false" ht="12.75" hidden="false" customHeight="false" outlineLevel="0" collapsed="false">
      <c r="A44" s="28" t="s">
        <v>22</v>
      </c>
      <c r="B44" s="21"/>
      <c r="C44" s="0"/>
      <c r="D44" s="31" t="n">
        <v>35545</v>
      </c>
      <c r="E44" s="0"/>
      <c r="F44" s="0"/>
      <c r="G44" s="0"/>
      <c r="H44" s="0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</row>
    <row r="48" customFormat="false" ht="12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19.954</v>
      </c>
      <c r="E48" s="39" t="n">
        <f aca="false">ROUND((AVERAGE(E12:E34)),3)</f>
        <v>19.948</v>
      </c>
      <c r="F48" s="40" t="s">
        <v>29</v>
      </c>
      <c r="G48" s="41" t="n">
        <f aca="false">ROUND((AVERAGE(G14:G36)),5)</f>
        <v>1.96445</v>
      </c>
      <c r="H48" s="41" t="n">
        <f aca="false">ROUND((AVERAGE(H15:H37)),5)</f>
        <v>1.83686</v>
      </c>
      <c r="I48" s="42" t="s">
        <v>30</v>
      </c>
    </row>
    <row r="49" customFormat="false" ht="12" hidden="false" customHeight="false" outlineLevel="0" collapsed="false">
      <c r="A49" s="43" t="s">
        <v>31</v>
      </c>
      <c r="B49" s="108"/>
      <c r="C49" s="45" t="s">
        <v>275</v>
      </c>
      <c r="D49" s="46" t="n">
        <f aca="false">ROUND((AVERAGE(D19:D40)),3)</f>
        <v>19.727</v>
      </c>
      <c r="E49" s="46" t="n">
        <f aca="false">ROUND((AVERAGE(E19:E40)),3)</f>
        <v>19.725</v>
      </c>
      <c r="F49" s="47" t="s">
        <v>33</v>
      </c>
      <c r="G49" s="48" t="n">
        <f aca="false">ROUND((AVERAGE(G19:G40)),5)</f>
        <v>2.00591</v>
      </c>
      <c r="H49" s="48" t="n">
        <f aca="false">ROUND((AVERAGE(H19:H40)),5)</f>
        <v>1.86923</v>
      </c>
      <c r="I49" s="42" t="s">
        <v>34</v>
      </c>
    </row>
    <row r="50" customFormat="false" ht="12" hidden="false" customHeight="false" outlineLevel="0" collapsed="false">
      <c r="A50" s="43" t="s">
        <v>35</v>
      </c>
      <c r="B50" s="108"/>
      <c r="C50" s="49"/>
      <c r="D50" s="46" t="n">
        <f aca="false">ROUND((((SUM(D19:D40))-D34+E34)/22),3)</f>
        <v>19.726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19.6</v>
      </c>
      <c r="E51" s="46" t="s">
        <v>36</v>
      </c>
      <c r="F51" s="51" t="s">
        <v>49</v>
      </c>
      <c r="G51" s="48" t="n">
        <f aca="false">G36</f>
        <v>2.122</v>
      </c>
      <c r="H51" s="48" t="n">
        <f aca="false">H37</f>
        <v>2.02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52" t="n">
        <f aca="false">SUM(D33:D34)/3</f>
        <v>13.3266666666667</v>
      </c>
      <c r="E52" s="52" t="s">
        <v>36</v>
      </c>
      <c r="F52" s="51" t="s">
        <v>43</v>
      </c>
      <c r="G52" s="48" t="n">
        <f aca="false">ROUND(SUM(G35:G36)/2,5)</f>
        <v>2.091</v>
      </c>
      <c r="H52" s="48" t="n">
        <f aca="false">SUM(H36:H37)/2</f>
        <v>1.9875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ROUND((SUM(D32:D34)/2),3)</f>
        <v>29.945</v>
      </c>
      <c r="E53" s="46" t="s">
        <v>36</v>
      </c>
      <c r="F53" s="51" t="s">
        <v>40</v>
      </c>
      <c r="G53" s="48" t="n">
        <f aca="false">ROUND(AVERAGE(G34:G36),5)</f>
        <v>2.09867</v>
      </c>
      <c r="H53" s="48" t="n">
        <f aca="false">ROUND(AVERAGE(H35:H37),5)</f>
        <v>1.975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ROUND(AVERAGE(G33:G36),5)</f>
        <v>2.09</v>
      </c>
      <c r="H54" s="48" t="n">
        <f aca="false">ROUND(AVERAGE(H34:H37),5)</f>
        <v>1.98625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ROUND((SUM(D30:D34)/2),3)</f>
        <v>49.33</v>
      </c>
      <c r="E55" s="53" t="s">
        <v>36</v>
      </c>
      <c r="F55" s="51" t="s">
        <v>38</v>
      </c>
      <c r="G55" s="48" t="n">
        <f aca="false">ROUND(AVERAGE(G32:G36),5)</f>
        <v>2.0882</v>
      </c>
      <c r="H55" s="48" t="n">
        <f aca="false">ROUND(AVERAGE(H33:H37),5)</f>
        <v>1.975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G35</f>
        <v>2.06</v>
      </c>
      <c r="H56" s="48" t="n">
        <f aca="false">H36</f>
        <v>1.955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/>
      <c r="G57" s="41" t="n">
        <f aca="false">G34</f>
        <v>2.114</v>
      </c>
      <c r="H57" s="41" t="n">
        <f aca="false">H35</f>
        <v>1.95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SUM(G34:G35)/4</f>
        <v>1.0435</v>
      </c>
      <c r="H58" s="48" t="n">
        <f aca="false">ROUND(AVERAGE(H35:H36),5)</f>
        <v>1.9525</v>
      </c>
      <c r="I58" s="42"/>
    </row>
    <row r="59" customFormat="false" ht="12" hidden="false" customHeight="false" outlineLevel="0" collapsed="false">
      <c r="D59" s="58"/>
      <c r="E59" s="58"/>
      <c r="F59" s="26"/>
      <c r="G59" s="26"/>
      <c r="H59" s="26"/>
    </row>
    <row r="60" customFormat="false" ht="12" hidden="false" customHeight="false" outlineLevel="0" collapsed="false">
      <c r="F60" s="26"/>
      <c r="G60" s="26"/>
      <c r="H60" s="26"/>
    </row>
    <row r="61" customFormat="false" ht="12" hidden="false" customHeight="false" outlineLevel="0" collapsed="false">
      <c r="F61" s="26"/>
      <c r="G61" s="26"/>
      <c r="H61" s="26"/>
    </row>
    <row r="63" customFormat="false" ht="12.75" hidden="false" customHeight="false" outlineLevel="0" collapsed="false">
      <c r="A63" s="61" t="s">
        <v>55</v>
      </c>
      <c r="B63" s="0"/>
      <c r="D63" s="0"/>
      <c r="E63" s="61" t="s">
        <v>56</v>
      </c>
    </row>
    <row r="64" customFormat="false" ht="12.75" hidden="false" customHeight="false" outlineLevel="0" collapsed="false">
      <c r="B64" s="0"/>
      <c r="D64" s="0"/>
    </row>
    <row r="65" customFormat="false" ht="12.75" hidden="false" customHeight="false" outlineLevel="0" collapsed="false">
      <c r="A65" s="62" t="s">
        <v>276</v>
      </c>
      <c r="B65" s="0"/>
      <c r="C65" s="67" t="n">
        <v>13.55</v>
      </c>
      <c r="D65" s="0"/>
      <c r="E65" s="62" t="s">
        <v>276</v>
      </c>
      <c r="F65" s="0"/>
      <c r="G65" s="68" t="n">
        <v>18.23</v>
      </c>
    </row>
    <row r="66" customFormat="false" ht="12.75" hidden="false" customHeight="false" outlineLevel="0" collapsed="false">
      <c r="A66" s="26" t="s">
        <v>277</v>
      </c>
      <c r="B66" s="66" t="s">
        <v>59</v>
      </c>
      <c r="C66" s="67" t="n">
        <v>13.9</v>
      </c>
      <c r="D66" s="0"/>
      <c r="E66" s="26" t="s">
        <v>277</v>
      </c>
      <c r="F66" s="66" t="s">
        <v>60</v>
      </c>
      <c r="G66" s="68" t="n">
        <v>17.98</v>
      </c>
    </row>
    <row r="67" customFormat="false" ht="12.75" hidden="false" customHeight="false" outlineLevel="0" collapsed="false">
      <c r="A67" s="26" t="s">
        <v>278</v>
      </c>
      <c r="B67" s="0"/>
      <c r="C67" s="67" t="n">
        <v>14.71</v>
      </c>
      <c r="D67" s="0"/>
      <c r="E67" s="26" t="s">
        <v>278</v>
      </c>
      <c r="F67" s="0"/>
      <c r="G67" s="68" t="n">
        <v>18.2</v>
      </c>
    </row>
    <row r="68" customFormat="false" ht="12.75" hidden="false" customHeight="false" outlineLevel="0" collapsed="false">
      <c r="B68" s="0"/>
      <c r="C68" s="63"/>
      <c r="D68" s="0"/>
      <c r="F68" s="0"/>
      <c r="G68" s="64"/>
    </row>
    <row r="69" customFormat="false" ht="12.75" hidden="false" customHeight="false" outlineLevel="0" collapsed="false">
      <c r="A69" s="26" t="s">
        <v>62</v>
      </c>
      <c r="B69" s="66" t="s">
        <v>63</v>
      </c>
      <c r="C69" s="67" t="n">
        <f aca="false">C67</f>
        <v>14.71</v>
      </c>
      <c r="D69" s="0"/>
      <c r="E69" s="26" t="s">
        <v>62</v>
      </c>
      <c r="F69" s="66" t="s">
        <v>64</v>
      </c>
      <c r="G69" s="68" t="n">
        <f aca="false">G67</f>
        <v>18.2</v>
      </c>
    </row>
    <row r="70" customFormat="false" ht="12.75" hidden="false" customHeight="false" outlineLevel="0" collapsed="false">
      <c r="A70" s="26" t="s">
        <v>65</v>
      </c>
      <c r="B70" s="66" t="s">
        <v>66</v>
      </c>
      <c r="C70" s="67" t="n">
        <f aca="false">SUM(C66:C67)/2</f>
        <v>14.305</v>
      </c>
      <c r="D70" s="0"/>
      <c r="E70" s="26" t="s">
        <v>65</v>
      </c>
      <c r="F70" s="66" t="s">
        <v>67</v>
      </c>
      <c r="G70" s="68" t="n">
        <f aca="false">SUM(G66:G67)/2</f>
        <v>18.09</v>
      </c>
    </row>
    <row r="71" customFormat="false" ht="12.75" hidden="false" customHeight="false" outlineLevel="0" collapsed="false">
      <c r="A71" s="26" t="s">
        <v>68</v>
      </c>
      <c r="B71" s="66" t="s">
        <v>69</v>
      </c>
      <c r="C71" s="67" t="n">
        <f aca="false">SUM(C65:C67)/3</f>
        <v>14.0533333333333</v>
      </c>
      <c r="D71" s="0"/>
      <c r="E71" s="26" t="s">
        <v>68</v>
      </c>
      <c r="F71" s="66" t="s">
        <v>70</v>
      </c>
      <c r="G71" s="68" t="n">
        <f aca="false">SUM(G65:G67)/3</f>
        <v>18.1366666666667</v>
      </c>
    </row>
    <row r="72" customFormat="false" ht="12.75" hidden="false" customHeight="false" outlineLevel="0" collapsed="false">
      <c r="B72" s="0"/>
    </row>
    <row r="73" customFormat="false" ht="12.75" hidden="false" customHeight="false" outlineLevel="0" collapsed="false">
      <c r="B73" s="0"/>
    </row>
    <row r="74" customFormat="false" ht="12.75" hidden="false" customHeight="false" outlineLevel="0" collapsed="false">
      <c r="A74" s="61" t="s">
        <v>71</v>
      </c>
      <c r="B74" s="0"/>
    </row>
    <row r="75" customFormat="false" ht="12.75" hidden="false" customHeight="false" outlineLevel="0" collapsed="false">
      <c r="A75" s="26" t="s">
        <v>277</v>
      </c>
      <c r="B75" s="0"/>
      <c r="C75" s="63" t="n">
        <v>1.45</v>
      </c>
    </row>
    <row r="76" customFormat="false" ht="12.75" hidden="false" customHeight="false" outlineLevel="0" collapsed="false">
      <c r="A76" s="26" t="s">
        <v>278</v>
      </c>
      <c r="B76" s="0"/>
      <c r="C76" s="63" t="n">
        <v>1.45</v>
      </c>
    </row>
    <row r="77" customFormat="false" ht="12.75" hidden="false" customHeight="false" outlineLevel="0" collapsed="false">
      <c r="A77" s="26" t="s">
        <v>279</v>
      </c>
      <c r="B77" s="0"/>
      <c r="C77" s="63" t="n">
        <v>1.45</v>
      </c>
    </row>
    <row r="78" customFormat="false" ht="12.75" hidden="false" customHeight="false" outlineLevel="0" collapsed="false">
      <c r="B78" s="0"/>
      <c r="C78" s="63"/>
    </row>
    <row r="79" customFormat="false" ht="12" hidden="false" customHeight="false" outlineLevel="0" collapsed="false">
      <c r="A79" s="26" t="s">
        <v>62</v>
      </c>
      <c r="B79" s="125" t="s">
        <v>120</v>
      </c>
      <c r="C79" s="63" t="n">
        <f aca="false">C77</f>
        <v>1.45</v>
      </c>
    </row>
    <row r="80" customFormat="false" ht="12" hidden="false" customHeight="false" outlineLevel="0" collapsed="false">
      <c r="A80" s="26" t="s">
        <v>65</v>
      </c>
      <c r="B80" s="125" t="s">
        <v>121</v>
      </c>
      <c r="C80" s="63" t="n">
        <f aca="false">SUM(C76:C77)/2</f>
        <v>1.45</v>
      </c>
    </row>
    <row r="81" customFormat="false" ht="12" hidden="false" customHeight="false" outlineLevel="0" collapsed="false">
      <c r="A81" s="26" t="s">
        <v>68</v>
      </c>
      <c r="B81" s="125" t="s">
        <v>160</v>
      </c>
      <c r="C81" s="63" t="n">
        <f aca="false">SUM(C75:C77)/3</f>
        <v>1.45</v>
      </c>
    </row>
    <row r="84" customFormat="false" ht="12" hidden="false" customHeight="false" outlineLevel="0" collapsed="false">
      <c r="A84" s="69" t="s">
        <v>73</v>
      </c>
    </row>
    <row r="85" customFormat="false" ht="12" hidden="false" customHeight="false" outlineLevel="0" collapsed="false">
      <c r="C85" s="70" t="s">
        <v>74</v>
      </c>
      <c r="D85" s="70" t="s">
        <v>75</v>
      </c>
      <c r="E85" s="70" t="s">
        <v>76</v>
      </c>
    </row>
    <row r="86" customFormat="false" ht="12" hidden="false" customHeight="false" outlineLevel="0" collapsed="false">
      <c r="A86" s="26" t="s">
        <v>77</v>
      </c>
      <c r="B86" s="197" t="n">
        <v>35527</v>
      </c>
      <c r="C86" s="71" t="n">
        <v>1.81</v>
      </c>
      <c r="D86" s="71" t="n">
        <v>1.89</v>
      </c>
      <c r="E86" s="71" t="n">
        <v>1.84</v>
      </c>
    </row>
    <row r="87" customFormat="false" ht="12" hidden="false" customHeight="false" outlineLevel="0" collapsed="false">
      <c r="A87" s="26" t="s">
        <v>78</v>
      </c>
      <c r="B87" s="197" t="n">
        <v>35534</v>
      </c>
      <c r="C87" s="71" t="n">
        <v>1.97</v>
      </c>
      <c r="D87" s="71" t="n">
        <v>2</v>
      </c>
      <c r="E87" s="71" t="n">
        <v>1.98</v>
      </c>
    </row>
    <row r="88" customFormat="false" ht="12" hidden="false" customHeight="false" outlineLevel="0" collapsed="false">
      <c r="A88" s="26" t="s">
        <v>79</v>
      </c>
      <c r="B88" s="197" t="n">
        <v>35541</v>
      </c>
      <c r="C88" s="71" t="n">
        <v>2</v>
      </c>
      <c r="D88" s="71" t="n">
        <v>2.02</v>
      </c>
      <c r="E88" s="71" t="n">
        <v>2.02</v>
      </c>
    </row>
    <row r="89" customFormat="false" ht="12" hidden="false" customHeight="false" outlineLevel="0" collapsed="false">
      <c r="A89" s="26" t="s">
        <v>80</v>
      </c>
      <c r="B89" s="197" t="n">
        <v>35548</v>
      </c>
      <c r="C89" s="71" t="n">
        <v>2.11</v>
      </c>
      <c r="D89" s="71" t="n">
        <v>2.16</v>
      </c>
      <c r="E89" s="71" t="n">
        <v>2.14</v>
      </c>
    </row>
    <row r="90" customFormat="false" ht="12" hidden="false" customHeight="false" outlineLevel="0" collapsed="false">
      <c r="B90" s="197"/>
      <c r="C90" s="71"/>
      <c r="D90" s="71"/>
      <c r="E90" s="71"/>
    </row>
    <row r="91" customFormat="false" ht="12" hidden="false" customHeight="false" outlineLevel="0" collapsed="false">
      <c r="A91" s="26" t="s">
        <v>81</v>
      </c>
      <c r="C91" s="71" t="n">
        <f aca="false">AVERAGE(C86:C89)</f>
        <v>1.9725</v>
      </c>
      <c r="D91" s="71" t="n">
        <f aca="false">AVERAGE(D86:D89)</f>
        <v>2.0175</v>
      </c>
      <c r="E91" s="71" t="n">
        <f aca="false">AVERAGE(E86:E89)</f>
        <v>1.995</v>
      </c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79861111111111" bottom="0.329861111111111" header="0.359722222222222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99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131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37034</v>
      </c>
      <c r="C11" s="87" t="s">
        <v>132</v>
      </c>
      <c r="D11" s="88" t="n">
        <v>29.58</v>
      </c>
      <c r="E11" s="89" t="n">
        <v>29.7</v>
      </c>
    </row>
    <row r="12" customFormat="false" ht="12.75" hidden="false" customHeight="false" outlineLevel="0" collapsed="false">
      <c r="A12" s="85" t="s">
        <v>86</v>
      </c>
      <c r="B12" s="86" t="n">
        <v>37035</v>
      </c>
      <c r="C12" s="87" t="s">
        <v>132</v>
      </c>
      <c r="D12" s="88" t="n">
        <v>28.41</v>
      </c>
      <c r="E12" s="89" t="n">
        <v>28.6</v>
      </c>
    </row>
    <row r="13" customFormat="false" ht="12.75" hidden="false" customHeight="false" outlineLevel="0" collapsed="false">
      <c r="A13" s="85" t="s">
        <v>87</v>
      </c>
      <c r="B13" s="86" t="n">
        <v>37036</v>
      </c>
      <c r="C13" s="87" t="s">
        <v>132</v>
      </c>
      <c r="D13" s="88" t="n">
        <v>28.38</v>
      </c>
      <c r="E13" s="89" t="n">
        <v>28.57</v>
      </c>
    </row>
    <row r="14" customFormat="false" ht="12.75" hidden="false" customHeight="false" outlineLevel="0" collapsed="false">
      <c r="A14" s="85" t="s">
        <v>88</v>
      </c>
      <c r="B14" s="86" t="n">
        <v>37040</v>
      </c>
      <c r="C14" s="87" t="s">
        <v>132</v>
      </c>
      <c r="D14" s="88" t="n">
        <v>28.66</v>
      </c>
      <c r="E14" s="89" t="n">
        <v>28.82</v>
      </c>
    </row>
    <row r="15" customFormat="false" ht="12.75" hidden="false" customHeight="false" outlineLevel="0" collapsed="false">
      <c r="A15" s="85" t="s">
        <v>89</v>
      </c>
      <c r="B15" s="86" t="n">
        <v>37041</v>
      </c>
      <c r="C15" s="87" t="s">
        <v>132</v>
      </c>
      <c r="D15" s="88" t="n">
        <v>28.55</v>
      </c>
      <c r="E15" s="89" t="n">
        <v>28.69</v>
      </c>
      <c r="F15" s="87" t="s">
        <v>132</v>
      </c>
      <c r="G15" s="90" t="n">
        <v>3.981</v>
      </c>
    </row>
    <row r="16" customFormat="false" ht="12.75" hidden="false" customHeight="false" outlineLevel="0" collapsed="false">
      <c r="A16" s="85" t="s">
        <v>90</v>
      </c>
      <c r="B16" s="86" t="n">
        <v>37042</v>
      </c>
      <c r="C16" s="87" t="s">
        <v>132</v>
      </c>
      <c r="D16" s="88" t="n">
        <v>28.37</v>
      </c>
      <c r="E16" s="89" t="n">
        <v>28.52</v>
      </c>
      <c r="F16" s="87" t="s">
        <v>132</v>
      </c>
      <c r="G16" s="90" t="n">
        <v>3.914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A18" s="85" t="s">
        <v>91</v>
      </c>
      <c r="B18" s="91" t="n">
        <v>37043</v>
      </c>
      <c r="C18" s="87" t="s">
        <v>132</v>
      </c>
      <c r="D18" s="88" t="n">
        <v>27.93</v>
      </c>
      <c r="E18" s="89" t="n">
        <v>28.17</v>
      </c>
      <c r="F18" s="87" t="s">
        <v>132</v>
      </c>
      <c r="G18" s="90" t="n">
        <v>3.93</v>
      </c>
    </row>
    <row r="19" customFormat="false" ht="12.75" hidden="false" customHeight="false" outlineLevel="0" collapsed="false">
      <c r="A19" s="85" t="s">
        <v>92</v>
      </c>
      <c r="B19" s="86" t="n">
        <v>37046</v>
      </c>
      <c r="C19" s="87" t="s">
        <v>132</v>
      </c>
      <c r="D19" s="88" t="n">
        <v>28.13</v>
      </c>
      <c r="E19" s="89" t="n">
        <v>28.41</v>
      </c>
      <c r="F19" s="87" t="s">
        <v>132</v>
      </c>
      <c r="G19" s="90" t="n">
        <v>4.069</v>
      </c>
    </row>
    <row r="20" customFormat="false" ht="12.75" hidden="false" customHeight="false" outlineLevel="0" collapsed="false">
      <c r="A20" s="85" t="s">
        <v>93</v>
      </c>
      <c r="B20" s="86" t="n">
        <v>37047</v>
      </c>
      <c r="C20" s="87" t="s">
        <v>132</v>
      </c>
      <c r="D20" s="88" t="n">
        <v>28.24</v>
      </c>
      <c r="E20" s="89" t="n">
        <v>28.58</v>
      </c>
      <c r="F20" s="87" t="s">
        <v>132</v>
      </c>
      <c r="G20" s="90" t="n">
        <v>3.892</v>
      </c>
    </row>
    <row r="21" customFormat="false" ht="12.75" hidden="false" customHeight="false" outlineLevel="0" collapsed="false">
      <c r="A21" s="85" t="s">
        <v>94</v>
      </c>
      <c r="B21" s="86" t="n">
        <v>37048</v>
      </c>
      <c r="C21" s="87" t="s">
        <v>132</v>
      </c>
      <c r="D21" s="88" t="n">
        <v>27.72</v>
      </c>
      <c r="E21" s="89" t="n">
        <v>28.09</v>
      </c>
      <c r="F21" s="87" t="s">
        <v>132</v>
      </c>
      <c r="G21" s="90" t="n">
        <v>3.801</v>
      </c>
    </row>
    <row r="22" customFormat="false" ht="12.75" hidden="false" customHeight="false" outlineLevel="0" collapsed="false">
      <c r="A22" s="85" t="s">
        <v>95</v>
      </c>
      <c r="B22" s="86" t="n">
        <v>37049</v>
      </c>
      <c r="C22" s="87" t="s">
        <v>132</v>
      </c>
      <c r="D22" s="88" t="n">
        <v>27.75</v>
      </c>
      <c r="E22" s="89" t="n">
        <v>28.14</v>
      </c>
      <c r="F22" s="87" t="s">
        <v>132</v>
      </c>
      <c r="G22" s="90" t="n">
        <v>3.79</v>
      </c>
    </row>
    <row r="23" customFormat="false" ht="12.75" hidden="false" customHeight="false" outlineLevel="0" collapsed="false">
      <c r="A23" s="85" t="s">
        <v>96</v>
      </c>
      <c r="B23" s="86" t="n">
        <v>37050</v>
      </c>
      <c r="C23" s="87" t="s">
        <v>132</v>
      </c>
      <c r="D23" s="88" t="n">
        <v>28.33</v>
      </c>
      <c r="E23" s="89" t="n">
        <v>28.63</v>
      </c>
      <c r="F23" s="87" t="s">
        <v>132</v>
      </c>
      <c r="G23" s="90" t="n">
        <v>3.922</v>
      </c>
    </row>
    <row r="24" customFormat="false" ht="12.75" hidden="false" customHeight="false" outlineLevel="0" collapsed="false">
      <c r="A24" s="85" t="s">
        <v>97</v>
      </c>
      <c r="B24" s="86" t="n">
        <v>37053</v>
      </c>
      <c r="C24" s="87" t="s">
        <v>132</v>
      </c>
      <c r="D24" s="88" t="n">
        <v>29.04</v>
      </c>
      <c r="E24" s="89" t="n">
        <v>29.19</v>
      </c>
      <c r="F24" s="87" t="s">
        <v>132</v>
      </c>
      <c r="G24" s="90" t="n">
        <v>4.179</v>
      </c>
    </row>
    <row r="25" customFormat="false" ht="12.75" hidden="false" customHeight="false" outlineLevel="0" collapsed="false">
      <c r="A25" s="85" t="s">
        <v>98</v>
      </c>
      <c r="B25" s="86" t="n">
        <v>37054</v>
      </c>
      <c r="C25" s="87" t="s">
        <v>132</v>
      </c>
      <c r="D25" s="92" t="n">
        <v>29.18</v>
      </c>
      <c r="E25" s="89" t="n">
        <v>29.39</v>
      </c>
      <c r="F25" s="87" t="s">
        <v>132</v>
      </c>
      <c r="G25" s="90" t="n">
        <v>4.301</v>
      </c>
    </row>
    <row r="26" customFormat="false" ht="12.75" hidden="false" customHeight="false" outlineLevel="0" collapsed="false">
      <c r="A26" s="85" t="s">
        <v>99</v>
      </c>
      <c r="B26" s="86" t="n">
        <v>37055</v>
      </c>
      <c r="C26" s="87" t="s">
        <v>132</v>
      </c>
      <c r="D26" s="88" t="n">
        <v>28.84</v>
      </c>
      <c r="E26" s="93" t="n">
        <v>29.16</v>
      </c>
      <c r="F26" s="87" t="s">
        <v>132</v>
      </c>
      <c r="G26" s="90" t="n">
        <v>4.112</v>
      </c>
    </row>
    <row r="27" customFormat="false" ht="12.75" hidden="false" customHeight="false" outlineLevel="0" collapsed="false">
      <c r="A27" s="85" t="s">
        <v>100</v>
      </c>
      <c r="B27" s="86" t="n">
        <v>37056</v>
      </c>
      <c r="C27" s="87" t="s">
        <v>132</v>
      </c>
      <c r="D27" s="94" t="n">
        <v>29.04</v>
      </c>
      <c r="E27" s="95" t="n">
        <v>29.2</v>
      </c>
      <c r="F27" s="87" t="s">
        <v>132</v>
      </c>
      <c r="G27" s="90" t="n">
        <v>4.038</v>
      </c>
    </row>
    <row r="28" customFormat="false" ht="12.75" hidden="false" customHeight="false" outlineLevel="0" collapsed="false">
      <c r="A28" s="85" t="s">
        <v>101</v>
      </c>
      <c r="B28" s="86" t="n">
        <v>37057</v>
      </c>
      <c r="C28" s="87" t="s">
        <v>132</v>
      </c>
      <c r="D28" s="96" t="n">
        <v>28.51</v>
      </c>
      <c r="E28" s="89" t="n">
        <v>28.62</v>
      </c>
      <c r="F28" s="87" t="s">
        <v>132</v>
      </c>
      <c r="G28" s="90" t="n">
        <v>3.979</v>
      </c>
    </row>
    <row r="29" customFormat="false" ht="12.75" hidden="false" customHeight="false" outlineLevel="0" collapsed="false">
      <c r="A29" s="85" t="s">
        <v>102</v>
      </c>
      <c r="B29" s="86" t="n">
        <v>37060</v>
      </c>
      <c r="C29" s="87" t="s">
        <v>132</v>
      </c>
      <c r="D29" s="88" t="n">
        <v>27.55</v>
      </c>
      <c r="E29" s="89" t="n">
        <v>27.67</v>
      </c>
      <c r="F29" s="87" t="s">
        <v>132</v>
      </c>
      <c r="G29" s="90" t="n">
        <v>3.939</v>
      </c>
    </row>
    <row r="30" customFormat="false" ht="12.75" hidden="false" customHeight="false" outlineLevel="0" collapsed="false">
      <c r="A30" s="85" t="s">
        <v>103</v>
      </c>
      <c r="B30" s="86" t="n">
        <v>37061</v>
      </c>
      <c r="C30" s="87" t="s">
        <v>132</v>
      </c>
      <c r="D30" s="88" t="n">
        <v>27.48</v>
      </c>
      <c r="E30" s="89" t="n">
        <v>27.64</v>
      </c>
      <c r="F30" s="87" t="s">
        <v>132</v>
      </c>
      <c r="G30" s="90" t="n">
        <v>3.981</v>
      </c>
    </row>
    <row r="31" customFormat="false" ht="12.75" hidden="false" customHeight="false" outlineLevel="0" collapsed="false">
      <c r="A31" s="85" t="s">
        <v>104</v>
      </c>
      <c r="B31" s="86" t="n">
        <v>37062</v>
      </c>
      <c r="C31" s="87" t="s">
        <v>132</v>
      </c>
      <c r="D31" s="88" t="n">
        <v>26.5</v>
      </c>
      <c r="E31" s="89" t="n">
        <v>26.48</v>
      </c>
      <c r="F31" s="87" t="s">
        <v>132</v>
      </c>
      <c r="G31" s="90" t="n">
        <v>3.734</v>
      </c>
    </row>
    <row r="32" customFormat="false" ht="12.75" hidden="false" customHeight="false" outlineLevel="0" collapsed="false">
      <c r="A32" s="85" t="s">
        <v>105</v>
      </c>
      <c r="B32" s="86" t="n">
        <v>37063</v>
      </c>
      <c r="C32" s="97" t="s">
        <v>129</v>
      </c>
      <c r="D32" s="88" t="n">
        <v>26.56</v>
      </c>
      <c r="E32" s="89" t="n">
        <v>26.56</v>
      </c>
      <c r="F32" s="87" t="s">
        <v>132</v>
      </c>
      <c r="G32" s="90" t="n">
        <v>3.747</v>
      </c>
    </row>
    <row r="33" customFormat="false" ht="12.75" hidden="false" customHeight="false" outlineLevel="0" collapsed="false">
      <c r="A33" s="85" t="s">
        <v>106</v>
      </c>
      <c r="B33" s="86" t="n">
        <v>37064</v>
      </c>
      <c r="C33" s="97" t="s">
        <v>129</v>
      </c>
      <c r="D33" s="88" t="n">
        <v>26.83</v>
      </c>
      <c r="E33" s="89" t="n">
        <v>26.8</v>
      </c>
      <c r="F33" s="87" t="s">
        <v>132</v>
      </c>
      <c r="G33" s="90" t="n">
        <v>3.742</v>
      </c>
    </row>
    <row r="34" customFormat="false" ht="12.75" hidden="false" customHeight="false" outlineLevel="0" collapsed="false">
      <c r="A34" s="85" t="s">
        <v>108</v>
      </c>
      <c r="B34" s="86" t="n">
        <v>37067</v>
      </c>
      <c r="C34" s="97" t="s">
        <v>129</v>
      </c>
      <c r="D34" s="88" t="n">
        <v>27.25</v>
      </c>
      <c r="E34" s="89" t="n">
        <v>27.18</v>
      </c>
      <c r="F34" s="87" t="s">
        <v>132</v>
      </c>
      <c r="G34" s="90" t="n">
        <v>3.446</v>
      </c>
    </row>
    <row r="35" customFormat="false" ht="12.75" hidden="false" customHeight="false" outlineLevel="0" collapsed="false">
      <c r="A35" s="85" t="s">
        <v>109</v>
      </c>
      <c r="B35" s="86" t="n">
        <v>37068</v>
      </c>
      <c r="C35" s="97" t="s">
        <v>129</v>
      </c>
      <c r="D35" s="88" t="n">
        <v>26.98</v>
      </c>
      <c r="E35" s="89" t="n">
        <v>26.96</v>
      </c>
      <c r="F35" s="87" t="s">
        <v>132</v>
      </c>
      <c r="G35" s="90" t="n">
        <v>3.397</v>
      </c>
    </row>
    <row r="36" customFormat="false" ht="12.75" hidden="false" customHeight="false" outlineLevel="0" collapsed="false">
      <c r="A36" s="85" t="s">
        <v>110</v>
      </c>
      <c r="B36" s="86" t="n">
        <v>37069</v>
      </c>
      <c r="C36" s="97" t="s">
        <v>129</v>
      </c>
      <c r="D36" s="88" t="n">
        <v>25.61</v>
      </c>
      <c r="E36" s="89" t="n">
        <v>25.72</v>
      </c>
      <c r="F36" s="87" t="s">
        <v>132</v>
      </c>
      <c r="G36" s="90" t="n">
        <v>3.182</v>
      </c>
    </row>
    <row r="37" customFormat="false" ht="12.75" hidden="false" customHeight="false" outlineLevel="0" collapsed="false">
      <c r="A37" s="85" t="s">
        <v>111</v>
      </c>
      <c r="B37" s="86" t="n">
        <v>37070</v>
      </c>
      <c r="C37" s="97" t="s">
        <v>129</v>
      </c>
      <c r="D37" s="88" t="n">
        <v>25.56</v>
      </c>
      <c r="E37" s="89" t="n">
        <v>25.61</v>
      </c>
      <c r="F37" s="97" t="s">
        <v>129</v>
      </c>
      <c r="G37" s="90" t="n">
        <v>3.28</v>
      </c>
    </row>
    <row r="38" customFormat="false" ht="12.75" hidden="false" customHeight="false" outlineLevel="0" collapsed="false">
      <c r="A38" s="85" t="s">
        <v>112</v>
      </c>
      <c r="B38" s="86" t="n">
        <v>37071</v>
      </c>
      <c r="C38" s="97" t="s">
        <v>129</v>
      </c>
      <c r="D38" s="88" t="n">
        <v>26.25</v>
      </c>
      <c r="E38" s="89" t="n">
        <v>26.9</v>
      </c>
      <c r="F38" s="97" t="s">
        <v>129</v>
      </c>
      <c r="G38" s="90" t="n">
        <v>3.096</v>
      </c>
    </row>
    <row r="40" customFormat="false" ht="12.75" hidden="false" customHeight="false" outlineLevel="0" collapsed="false">
      <c r="A40" s="20" t="s">
        <v>20</v>
      </c>
      <c r="B40" s="21"/>
      <c r="C40" s="22"/>
      <c r="D40" s="29" t="n">
        <v>37062</v>
      </c>
    </row>
    <row r="41" customFormat="false" ht="12.75" hidden="false" customHeight="false" outlineLevel="0" collapsed="false">
      <c r="A41" s="20" t="s">
        <v>21</v>
      </c>
      <c r="B41" s="21"/>
      <c r="C41" s="22"/>
      <c r="D41" s="29" t="n">
        <v>37069</v>
      </c>
    </row>
    <row r="42" customFormat="false" ht="12.75" hidden="false" customHeight="false" outlineLevel="0" collapsed="false">
      <c r="A42" s="20" t="s">
        <v>22</v>
      </c>
      <c r="B42" s="21"/>
      <c r="D42" s="29" t="n">
        <v>37069</v>
      </c>
    </row>
    <row r="44" customFormat="false" ht="12.75" hidden="false" customHeight="false" outlineLevel="0" collapsed="false">
      <c r="A44" s="32" t="s">
        <v>23</v>
      </c>
      <c r="B44" s="21"/>
      <c r="C44" s="33"/>
      <c r="D44" s="98"/>
      <c r="E44" s="13" t="s">
        <v>24</v>
      </c>
      <c r="F44" s="33"/>
      <c r="G44" s="34"/>
      <c r="H44" s="34"/>
    </row>
    <row r="45" customFormat="false" ht="12.75" hidden="false" customHeight="false" outlineLevel="0" collapsed="false">
      <c r="A45" s="20"/>
      <c r="B45" s="81"/>
      <c r="C45" s="33"/>
      <c r="D45" s="99" t="s">
        <v>25</v>
      </c>
      <c r="E45" s="100" t="s">
        <v>25</v>
      </c>
      <c r="F45" s="33"/>
      <c r="G45" s="101" t="s">
        <v>4</v>
      </c>
      <c r="H45" s="101" t="s">
        <v>26</v>
      </c>
    </row>
    <row r="46" customFormat="false" ht="12.75" hidden="false" customHeight="false" outlineLevel="0" collapsed="false">
      <c r="A46" s="102"/>
      <c r="B46" s="81"/>
      <c r="C46" s="33"/>
      <c r="D46" s="99" t="s">
        <v>5</v>
      </c>
      <c r="E46" s="100" t="s">
        <v>5</v>
      </c>
      <c r="F46" s="33"/>
      <c r="G46" s="101" t="s">
        <v>6</v>
      </c>
      <c r="H46" s="101" t="s">
        <v>27</v>
      </c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104" t="n">
        <f aca="false">ROUND((AVERAGE(D11:D31)),3)</f>
        <v>28.31</v>
      </c>
      <c r="E47" s="105" t="n">
        <f aca="false">ROUND((AVERAGE(E11:E31)),3)</f>
        <v>28.514</v>
      </c>
      <c r="F47" s="40" t="s">
        <v>29</v>
      </c>
      <c r="G47" s="106" t="n">
        <f aca="false">ROUND((AVERAGE(G15:G36)),5)</f>
        <v>3.86076</v>
      </c>
      <c r="H47" s="106" t="e">
        <f aca="false">ROUND((AVERAGE(H19:H38)),5)</f>
        <v>#DIV/0!</v>
      </c>
      <c r="I47" s="107" t="s">
        <v>30</v>
      </c>
    </row>
    <row r="48" customFormat="false" ht="12.75" hidden="false" customHeight="false" outlineLevel="0" collapsed="false">
      <c r="A48" s="43" t="s">
        <v>31</v>
      </c>
      <c r="B48" s="108"/>
      <c r="C48" s="109" t="s">
        <v>133</v>
      </c>
      <c r="D48" s="113" t="n">
        <f aca="false">ROUND((AVERAGE(D18:D38)),3)</f>
        <v>27.585</v>
      </c>
      <c r="E48" s="111" t="n">
        <f aca="false">ROUND((AVERAGE(E18:E38)),3)</f>
        <v>27.767</v>
      </c>
      <c r="F48" s="47" t="s">
        <v>33</v>
      </c>
      <c r="G48" s="112" t="n">
        <f aca="false">ROUND((AVERAGE(G18:G38)),5)</f>
        <v>3.78843</v>
      </c>
      <c r="H48" s="112" t="e">
        <f aca="false">ROUND((AVERAGE(H19:H38)),5)</f>
        <v>#DIV/0!</v>
      </c>
      <c r="I48" s="107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113" t="n">
        <f aca="false">ROUND((((SUM(D18:D38))-D31+E31)/19),3)</f>
        <v>30.487</v>
      </c>
      <c r="E49" s="46" t="s">
        <v>36</v>
      </c>
      <c r="F49" s="50"/>
      <c r="G49" s="46" t="s">
        <v>36</v>
      </c>
      <c r="H49" s="114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113" t="n">
        <f aca="false">D31</f>
        <v>26.5</v>
      </c>
      <c r="E50" s="46" t="s">
        <v>36</v>
      </c>
      <c r="F50" s="115" t="s">
        <v>49</v>
      </c>
      <c r="G50" s="112" t="n">
        <f aca="false">G36</f>
        <v>3.182</v>
      </c>
      <c r="H50" s="112" t="e">
        <f aca="false">#REF!</f>
        <v>#REF!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113" t="n">
        <f aca="false">ROUND((SUM(D30:D31)/2),3)</f>
        <v>26.99</v>
      </c>
      <c r="E51" s="116" t="s">
        <v>36</v>
      </c>
      <c r="F51" s="56" t="s">
        <v>43</v>
      </c>
      <c r="G51" s="112" t="n">
        <f aca="false">ROUND(SUM(G35:G36)/2,5)</f>
        <v>3.2895</v>
      </c>
      <c r="H51" s="112" t="n">
        <f aca="false">SUM(H36:H37)/2</f>
        <v>0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113" t="n">
        <f aca="false">ROUND((SUM(D29:D31)/3),3)</f>
        <v>27.177</v>
      </c>
      <c r="E52" s="46" t="s">
        <v>36</v>
      </c>
      <c r="F52" s="51" t="s">
        <v>40</v>
      </c>
      <c r="G52" s="112" t="n">
        <f aca="false">ROUND(AVERAGE(G34:G36),5)</f>
        <v>3.34167</v>
      </c>
      <c r="H52" s="112" t="e">
        <f aca="false">ROUND(AVERAGE(H35:H37),5)</f>
        <v>#DIV/0!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117" t="s">
        <v>36</v>
      </c>
      <c r="E53" s="53" t="s">
        <v>36</v>
      </c>
      <c r="F53" s="56" t="s">
        <v>53</v>
      </c>
      <c r="G53" s="112" t="n">
        <f aca="false">ROUND(AVERAGE(G33:G36),5)</f>
        <v>3.44175</v>
      </c>
      <c r="H53" s="112" t="e">
        <f aca="false">ROUND(AVERAGE(H34:H37),5)</f>
        <v>#DIV/0!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113" t="n">
        <f aca="false">ROUND((SUM(D27:D31)/5),3)</f>
        <v>27.816</v>
      </c>
      <c r="E54" s="53" t="s">
        <v>36</v>
      </c>
      <c r="F54" s="51" t="s">
        <v>38</v>
      </c>
      <c r="G54" s="112" t="n">
        <f aca="false">ROUND(AVERAGE(G32:G36),5)</f>
        <v>3.5028</v>
      </c>
      <c r="H54" s="112" t="e">
        <f aca="false">ROUND(AVERAGE(H33:H37),5)</f>
        <v>#DIV/0!</v>
      </c>
    </row>
    <row r="55" customFormat="false" ht="12.75" hidden="false" customHeight="false" outlineLevel="0" collapsed="false">
      <c r="A55" s="43" t="s">
        <v>46</v>
      </c>
      <c r="B55" s="108"/>
      <c r="C55" s="24"/>
      <c r="D55" s="117" t="s">
        <v>36</v>
      </c>
      <c r="E55" s="46" t="s">
        <v>36</v>
      </c>
      <c r="F55" s="51" t="s">
        <v>47</v>
      </c>
      <c r="G55" s="112" t="n">
        <f aca="false">G35</f>
        <v>3.397</v>
      </c>
      <c r="H55" s="112" t="n">
        <f aca="false">H36</f>
        <v>0</v>
      </c>
    </row>
    <row r="56" customFormat="false" ht="12.75" hidden="false" customHeight="false" outlineLevel="0" collapsed="false">
      <c r="A56" s="43" t="s">
        <v>45</v>
      </c>
      <c r="B56" s="103"/>
      <c r="C56" s="54"/>
      <c r="D56" s="118" t="s">
        <v>36</v>
      </c>
      <c r="E56" s="55" t="s">
        <v>36</v>
      </c>
      <c r="F56" s="56" t="s">
        <v>115</v>
      </c>
      <c r="G56" s="106" t="n">
        <f aca="false">G34</f>
        <v>3.446</v>
      </c>
      <c r="H56" s="106" t="n">
        <f aca="false">H35</f>
        <v>0</v>
      </c>
    </row>
    <row r="57" customFormat="false" ht="12.75" hidden="false" customHeight="false" outlineLevel="0" collapsed="false">
      <c r="A57" s="36" t="s">
        <v>51</v>
      </c>
      <c r="B57" s="103"/>
      <c r="C57" s="54"/>
      <c r="D57" s="117" t="s">
        <v>36</v>
      </c>
      <c r="E57" s="53" t="s">
        <v>36</v>
      </c>
      <c r="F57" s="56"/>
      <c r="G57" s="112" t="n">
        <f aca="false">ROUND(AVERAGE(G34:G35),5)</f>
        <v>3.4215</v>
      </c>
      <c r="H57" s="112" t="e">
        <f aca="false">ROUND(AVERAGE(H36:H37),5)</f>
        <v>#DIV/0!</v>
      </c>
    </row>
    <row r="59" customFormat="false" ht="18" hidden="false" customHeight="false" outlineLevel="0" collapsed="false">
      <c r="A59" s="119" t="s">
        <v>55</v>
      </c>
      <c r="C59" s="26"/>
      <c r="D59" s="120"/>
      <c r="E59" s="119" t="s">
        <v>56</v>
      </c>
      <c r="F59" s="59"/>
      <c r="G59" s="60"/>
    </row>
    <row r="60" customFormat="false" ht="12.75" hidden="false" customHeight="false" outlineLevel="0" collapsed="false">
      <c r="A60" s="121" t="n">
        <v>37062</v>
      </c>
      <c r="C60" s="60" t="n">
        <v>115</v>
      </c>
      <c r="D60" s="120"/>
      <c r="E60" s="121" t="n">
        <v>37062</v>
      </c>
      <c r="F60" s="59"/>
      <c r="G60" s="122" t="n">
        <v>120</v>
      </c>
    </row>
    <row r="61" customFormat="false" ht="12.75" hidden="false" customHeight="false" outlineLevel="0" collapsed="false">
      <c r="A61" s="121" t="n">
        <v>37063</v>
      </c>
      <c r="C61" s="60" t="n">
        <v>115</v>
      </c>
      <c r="D61" s="120"/>
      <c r="E61" s="121" t="n">
        <v>37063</v>
      </c>
      <c r="F61" s="59"/>
      <c r="G61" s="122" t="n">
        <v>112</v>
      </c>
    </row>
    <row r="62" customFormat="false" ht="12.75" hidden="false" customHeight="false" outlineLevel="0" collapsed="false">
      <c r="A62" s="121" t="n">
        <v>37064</v>
      </c>
      <c r="C62" s="60" t="n">
        <v>115</v>
      </c>
      <c r="D62" s="120"/>
      <c r="E62" s="121" t="n">
        <v>37064</v>
      </c>
      <c r="F62" s="59"/>
      <c r="G62" s="122" t="n">
        <v>91</v>
      </c>
    </row>
    <row r="63" customFormat="false" ht="12.75" hidden="false" customHeight="false" outlineLevel="0" collapsed="false">
      <c r="A63" s="121" t="n">
        <v>37067</v>
      </c>
      <c r="B63" s="66" t="s">
        <v>59</v>
      </c>
      <c r="C63" s="60" t="n">
        <v>150</v>
      </c>
      <c r="D63" s="120"/>
      <c r="E63" s="121" t="n">
        <v>37067</v>
      </c>
      <c r="F63" s="66" t="s">
        <v>60</v>
      </c>
      <c r="G63" s="123" t="n">
        <v>80</v>
      </c>
    </row>
    <row r="64" customFormat="false" ht="12.75" hidden="false" customHeight="false" outlineLevel="0" collapsed="false">
      <c r="A64" s="121" t="n">
        <v>37068</v>
      </c>
      <c r="C64" s="60" t="n">
        <v>150</v>
      </c>
      <c r="E64" s="121" t="n">
        <v>37068</v>
      </c>
      <c r="G64" s="123" t="n">
        <v>75</v>
      </c>
    </row>
    <row r="65" customFormat="false" ht="12.75" hidden="false" customHeight="false" outlineLevel="0" collapsed="false">
      <c r="A65" s="26"/>
      <c r="C65" s="67"/>
      <c r="E65" s="26"/>
      <c r="G65" s="68"/>
    </row>
    <row r="66" customFormat="false" ht="12.75" hidden="false" customHeight="false" outlineLevel="0" collapsed="false">
      <c r="A66" s="26"/>
      <c r="C66" s="63"/>
      <c r="E66" s="26"/>
      <c r="G66" s="64"/>
    </row>
    <row r="67" customFormat="false" ht="12.75" hidden="false" customHeight="false" outlineLevel="0" collapsed="false">
      <c r="A67" s="26"/>
      <c r="B67" s="66" t="s">
        <v>63</v>
      </c>
      <c r="C67" s="67" t="n">
        <v>150</v>
      </c>
      <c r="E67" s="26" t="s">
        <v>62</v>
      </c>
      <c r="F67" s="66" t="s">
        <v>64</v>
      </c>
      <c r="G67" s="67" t="n">
        <v>75</v>
      </c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v>150</v>
      </c>
      <c r="E68" s="26" t="s">
        <v>65</v>
      </c>
      <c r="F68" s="66" t="s">
        <v>67</v>
      </c>
      <c r="G68" s="67" t="n">
        <v>77.5</v>
      </c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v>164.167</v>
      </c>
      <c r="E69" s="26" t="s">
        <v>68</v>
      </c>
      <c r="F69" s="66" t="s">
        <v>70</v>
      </c>
      <c r="G69" s="67" t="n">
        <v>82</v>
      </c>
    </row>
    <row r="70" customFormat="false" ht="12.75" hidden="false" customHeight="false" outlineLevel="0" collapsed="false">
      <c r="A70" s="26" t="s">
        <v>52</v>
      </c>
      <c r="B70" s="66" t="s">
        <v>116</v>
      </c>
      <c r="C70" s="67" t="n">
        <v>153</v>
      </c>
      <c r="E70" s="26" t="s">
        <v>52</v>
      </c>
      <c r="F70" s="66" t="s">
        <v>117</v>
      </c>
      <c r="G70" s="67" t="n">
        <v>89.5</v>
      </c>
    </row>
    <row r="71" customFormat="false" ht="12.75" hidden="false" customHeight="false" outlineLevel="0" collapsed="false">
      <c r="A71" s="26" t="s">
        <v>114</v>
      </c>
      <c r="B71" s="66" t="s">
        <v>118</v>
      </c>
      <c r="C71" s="67" t="n">
        <v>129</v>
      </c>
      <c r="E71" s="26" t="s">
        <v>114</v>
      </c>
      <c r="F71" s="66" t="s">
        <v>119</v>
      </c>
      <c r="G71" s="67" t="n">
        <v>95.6</v>
      </c>
    </row>
    <row r="74" customFormat="false" ht="15" hidden="false" customHeight="false" outlineLevel="0" collapsed="false">
      <c r="A74" s="124" t="s">
        <v>71</v>
      </c>
      <c r="C74" s="26"/>
    </row>
    <row r="75" customFormat="false" ht="12.75" hidden="false" customHeight="false" outlineLevel="0" collapsed="false">
      <c r="A75" s="121" t="n">
        <v>37062</v>
      </c>
      <c r="B75" s="62"/>
      <c r="C75" s="63" t="n">
        <v>1.19</v>
      </c>
    </row>
    <row r="76" customFormat="false" ht="12.75" hidden="false" customHeight="false" outlineLevel="0" collapsed="false">
      <c r="A76" s="121" t="n">
        <v>37063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37064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37067</v>
      </c>
      <c r="C78" s="63" t="n">
        <v>1.19</v>
      </c>
    </row>
    <row r="79" customFormat="false" ht="12.75" hidden="false" customHeight="false" outlineLevel="0" collapsed="false">
      <c r="A79" s="121" t="n">
        <v>37068</v>
      </c>
      <c r="C79" s="63" t="n">
        <v>1.19</v>
      </c>
    </row>
    <row r="80" customFormat="false" ht="12.75" hidden="false" customHeight="false" outlineLevel="0" collapsed="false">
      <c r="A80" s="26"/>
      <c r="C80" s="63"/>
    </row>
    <row r="81" customFormat="false" ht="12.75" hidden="false" customHeight="false" outlineLevel="0" collapsed="false">
      <c r="A81" s="26" t="s">
        <v>62</v>
      </c>
      <c r="B81" s="125" t="s">
        <v>120</v>
      </c>
      <c r="C81" s="63" t="n">
        <f aca="false">C79</f>
        <v>1.19</v>
      </c>
    </row>
    <row r="82" customFormat="false" ht="12.75" hidden="false" customHeight="false" outlineLevel="0" collapsed="false">
      <c r="A82" s="26" t="s">
        <v>65</v>
      </c>
      <c r="B82" s="125" t="s">
        <v>121</v>
      </c>
      <c r="C82" s="63" t="n">
        <f aca="false">AVERAGE(C78:C79)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: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10.28"/>
    <col collapsed="false" customWidth="true" hidden="false" outlineLevel="0" max="3" min="3" style="0" width="11.13"/>
    <col collapsed="false" customWidth="true" hidden="false" outlineLevel="0" max="5" min="5" style="0" width="10.71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</row>
    <row r="3" customFormat="false" ht="12.75" hidden="false" customHeight="false" outlineLevel="0" collapsed="false">
      <c r="A3" s="10"/>
      <c r="B3" s="12" t="s">
        <v>280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35543</v>
      </c>
      <c r="C12" s="169" t="s">
        <v>274</v>
      </c>
      <c r="D12" s="25" t="n">
        <v>19.73</v>
      </c>
      <c r="E12" s="25" t="n">
        <v>19.74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35544</v>
      </c>
      <c r="C13" s="169" t="s">
        <v>274</v>
      </c>
      <c r="D13" s="25" t="n">
        <v>20.03</v>
      </c>
      <c r="E13" s="25" t="n">
        <v>19.99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35545</v>
      </c>
      <c r="C14" s="169" t="s">
        <v>274</v>
      </c>
      <c r="D14" s="25" t="n">
        <v>19.99</v>
      </c>
      <c r="E14" s="25" t="n">
        <v>20</v>
      </c>
      <c r="F14" s="169" t="s">
        <v>274</v>
      </c>
      <c r="G14" s="25" t="n">
        <v>2.126</v>
      </c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+B14+3</f>
        <v>35548</v>
      </c>
      <c r="C15" s="169" t="s">
        <v>274</v>
      </c>
      <c r="D15" s="25" t="n">
        <v>19.91</v>
      </c>
      <c r="E15" s="25" t="n">
        <v>19.91</v>
      </c>
      <c r="F15" s="169" t="s">
        <v>274</v>
      </c>
      <c r="G15" s="25" t="n">
        <v>2.081</v>
      </c>
      <c r="H15" s="25" t="n">
        <v>1.935</v>
      </c>
      <c r="I15" s="169" t="s">
        <v>274</v>
      </c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35549</v>
      </c>
      <c r="C16" s="169" t="s">
        <v>274</v>
      </c>
      <c r="D16" s="25" t="n">
        <v>20.44</v>
      </c>
      <c r="E16" s="25" t="n">
        <v>20.39</v>
      </c>
      <c r="F16" s="169" t="s">
        <v>274</v>
      </c>
      <c r="G16" s="25" t="n">
        <v>2.142</v>
      </c>
      <c r="H16" s="25" t="n">
        <v>1.98</v>
      </c>
      <c r="I16" s="169" t="s">
        <v>274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35550</v>
      </c>
      <c r="C17" s="169" t="s">
        <v>274</v>
      </c>
      <c r="D17" s="25" t="n">
        <v>20.21</v>
      </c>
      <c r="E17" s="25" t="n">
        <v>20.21</v>
      </c>
      <c r="F17" s="169" t="s">
        <v>274</v>
      </c>
      <c r="G17" s="25" t="n">
        <v>2.184</v>
      </c>
      <c r="H17" s="25" t="n">
        <v>2.017</v>
      </c>
      <c r="I17" s="169" t="s">
        <v>274</v>
      </c>
    </row>
    <row r="18" customFormat="false" ht="12.75" hidden="false" customHeight="false" outlineLevel="0" collapsed="false">
      <c r="A18" s="20"/>
      <c r="B18" s="21"/>
      <c r="C18" s="22"/>
      <c r="D18" s="25"/>
      <c r="E18" s="25"/>
      <c r="F18" s="22"/>
      <c r="G18" s="25"/>
      <c r="H18" s="25"/>
      <c r="I18" s="22"/>
    </row>
    <row r="19" customFormat="false" ht="12.75" hidden="false" customHeight="false" outlineLevel="0" collapsed="false">
      <c r="A19" s="20" t="n">
        <f aca="false">A17+1</f>
        <v>7</v>
      </c>
      <c r="B19" s="21" t="n">
        <v>35551</v>
      </c>
      <c r="C19" s="169" t="s">
        <v>274</v>
      </c>
      <c r="D19" s="25" t="n">
        <v>19.91</v>
      </c>
      <c r="E19" s="25" t="n">
        <v>19.96</v>
      </c>
      <c r="F19" s="169" t="s">
        <v>274</v>
      </c>
      <c r="G19" s="25" t="n">
        <v>2.243</v>
      </c>
      <c r="H19" s="25" t="n">
        <v>2.08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21" t="n">
        <f aca="false">B19+1</f>
        <v>35552</v>
      </c>
      <c r="C20" s="169" t="s">
        <v>274</v>
      </c>
      <c r="D20" s="25" t="n">
        <v>19.6</v>
      </c>
      <c r="E20" s="25" t="n">
        <v>19.69</v>
      </c>
      <c r="F20" s="169" t="s">
        <v>274</v>
      </c>
      <c r="G20" s="25" t="n">
        <v>2.267</v>
      </c>
      <c r="H20" s="25" t="n">
        <v>2.097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B20+3</f>
        <v>35555</v>
      </c>
      <c r="C21" s="169" t="s">
        <v>274</v>
      </c>
      <c r="D21" s="25" t="n">
        <v>19.63</v>
      </c>
      <c r="E21" s="25" t="n">
        <v>19.71</v>
      </c>
      <c r="F21" s="169" t="s">
        <v>274</v>
      </c>
      <c r="G21" s="25" t="n">
        <v>2.22</v>
      </c>
      <c r="H21" s="25" t="n">
        <v>2.06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+B21+1</f>
        <v>35556</v>
      </c>
      <c r="C22" s="169" t="s">
        <v>274</v>
      </c>
      <c r="D22" s="25" t="n">
        <v>19.66</v>
      </c>
      <c r="E22" s="25" t="n">
        <v>19.75</v>
      </c>
      <c r="F22" s="169" t="s">
        <v>274</v>
      </c>
      <c r="G22" s="25" t="n">
        <v>2.309</v>
      </c>
      <c r="H22" s="25" t="n">
        <v>2.13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35557</v>
      </c>
      <c r="C23" s="169" t="s">
        <v>274</v>
      </c>
      <c r="D23" s="25" t="n">
        <v>19.62</v>
      </c>
      <c r="E23" s="25" t="n">
        <v>19.73</v>
      </c>
      <c r="F23" s="169" t="s">
        <v>274</v>
      </c>
      <c r="G23" s="25" t="n">
        <v>2.353</v>
      </c>
      <c r="H23" s="25" t="n">
        <v>2.18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35558</v>
      </c>
      <c r="C24" s="169" t="s">
        <v>274</v>
      </c>
      <c r="D24" s="25" t="n">
        <v>20.34</v>
      </c>
      <c r="E24" s="25" t="n">
        <v>20.34</v>
      </c>
      <c r="F24" s="169" t="s">
        <v>274</v>
      </c>
      <c r="G24" s="25" t="n">
        <v>2.273</v>
      </c>
      <c r="H24" s="25" t="n">
        <v>2.143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35559</v>
      </c>
      <c r="C25" s="169" t="s">
        <v>274</v>
      </c>
      <c r="D25" s="25" t="n">
        <v>20.43</v>
      </c>
      <c r="E25" s="25" t="n">
        <v>20.41</v>
      </c>
      <c r="F25" s="169" t="s">
        <v>274</v>
      </c>
      <c r="G25" s="25" t="n">
        <v>2.242</v>
      </c>
      <c r="H25" s="25" t="n">
        <v>2.09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B25+3</f>
        <v>35562</v>
      </c>
      <c r="C26" s="169" t="s">
        <v>274</v>
      </c>
      <c r="D26" s="25" t="n">
        <v>21.38</v>
      </c>
      <c r="E26" s="25" t="n">
        <v>21.26</v>
      </c>
      <c r="F26" s="169" t="s">
        <v>274</v>
      </c>
      <c r="G26" s="25" t="n">
        <v>2.224</v>
      </c>
      <c r="H26" s="25" t="n">
        <v>2.08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+B26+1</f>
        <v>35563</v>
      </c>
      <c r="C27" s="169" t="s">
        <v>274</v>
      </c>
      <c r="D27" s="25" t="n">
        <v>21.37</v>
      </c>
      <c r="E27" s="25" t="n">
        <v>21.28</v>
      </c>
      <c r="F27" s="169" t="s">
        <v>274</v>
      </c>
      <c r="G27" s="25" t="n">
        <v>2.189</v>
      </c>
      <c r="H27" s="25" t="n">
        <v>2.026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35564</v>
      </c>
      <c r="C28" s="169" t="s">
        <v>274</v>
      </c>
      <c r="D28" s="25" t="n">
        <v>21.39</v>
      </c>
      <c r="E28" s="25" t="n">
        <v>21.29</v>
      </c>
      <c r="F28" s="169" t="s">
        <v>274</v>
      </c>
      <c r="G28" s="25" t="n">
        <v>2.276</v>
      </c>
      <c r="H28" s="25" t="n">
        <v>2.1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35565</v>
      </c>
      <c r="C29" s="169" t="s">
        <v>274</v>
      </c>
      <c r="D29" s="25" t="n">
        <v>21.3</v>
      </c>
      <c r="E29" s="25" t="n">
        <v>21.29</v>
      </c>
      <c r="F29" s="169" t="s">
        <v>274</v>
      </c>
      <c r="G29" s="25" t="n">
        <v>2.195</v>
      </c>
      <c r="H29" s="25" t="n">
        <v>2.058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35566</v>
      </c>
      <c r="C30" s="169" t="s">
        <v>274</v>
      </c>
      <c r="D30" s="25" t="n">
        <v>22.12</v>
      </c>
      <c r="E30" s="25" t="n">
        <v>22.18</v>
      </c>
      <c r="F30" s="169" t="s">
        <v>274</v>
      </c>
      <c r="G30" s="25" t="n">
        <v>2.249</v>
      </c>
      <c r="H30" s="25" t="n">
        <v>2.071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+B30+3</f>
        <v>35569</v>
      </c>
      <c r="C31" s="169" t="s">
        <v>274</v>
      </c>
      <c r="D31" s="25" t="n">
        <v>21.59</v>
      </c>
      <c r="E31" s="25" t="n">
        <v>21.9</v>
      </c>
      <c r="F31" s="169" t="s">
        <v>274</v>
      </c>
      <c r="G31" s="25" t="n">
        <v>2.215</v>
      </c>
      <c r="H31" s="25" t="n">
        <v>2.065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+B31+1</f>
        <v>35570</v>
      </c>
      <c r="C32" s="169" t="s">
        <v>274</v>
      </c>
      <c r="D32" s="25" t="n">
        <v>21.19</v>
      </c>
      <c r="E32" s="25" t="n">
        <v>21.59</v>
      </c>
      <c r="F32" s="169" t="s">
        <v>274</v>
      </c>
      <c r="G32" s="25" t="n">
        <v>2.191</v>
      </c>
      <c r="H32" s="25" t="n">
        <v>2.045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35571</v>
      </c>
      <c r="C33" s="179" t="s">
        <v>281</v>
      </c>
      <c r="D33" s="25" t="n">
        <v>21.86</v>
      </c>
      <c r="E33" s="25" t="n">
        <v>21.87</v>
      </c>
      <c r="F33" s="169" t="s">
        <v>274</v>
      </c>
      <c r="G33" s="25" t="n">
        <v>2.206</v>
      </c>
      <c r="H33" s="25" t="n">
        <v>2.07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35572</v>
      </c>
      <c r="C34" s="179" t="s">
        <v>281</v>
      </c>
      <c r="D34" s="25" t="n">
        <v>21.86</v>
      </c>
      <c r="E34" s="25" t="n">
        <v>21.87</v>
      </c>
      <c r="F34" s="169" t="s">
        <v>274</v>
      </c>
      <c r="G34" s="25" t="n">
        <v>2.196</v>
      </c>
      <c r="H34" s="25" t="n">
        <v>2.045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35573</v>
      </c>
      <c r="C35" s="179" t="s">
        <v>281</v>
      </c>
      <c r="D35" s="25" t="n">
        <v>21.63</v>
      </c>
      <c r="E35" s="25" t="n">
        <v>21.66</v>
      </c>
      <c r="F35" s="169" t="s">
        <v>274</v>
      </c>
      <c r="G35" s="25" t="n">
        <v>2.285</v>
      </c>
      <c r="H35" s="25" t="n">
        <v>2.11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+B35+4</f>
        <v>35577</v>
      </c>
      <c r="C36" s="179" t="s">
        <v>281</v>
      </c>
      <c r="D36" s="25" t="n">
        <v>20.79</v>
      </c>
      <c r="E36" s="25" t="n">
        <v>20.84</v>
      </c>
      <c r="F36" s="169" t="s">
        <v>274</v>
      </c>
      <c r="G36" s="25" t="n">
        <v>2.363</v>
      </c>
      <c r="H36" s="25" t="n">
        <v>2.206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+B36+1</f>
        <v>35578</v>
      </c>
      <c r="C37" s="179" t="s">
        <v>281</v>
      </c>
      <c r="D37" s="25" t="n">
        <v>20.79</v>
      </c>
      <c r="E37" s="25" t="n">
        <v>20.9</v>
      </c>
      <c r="F37" s="169" t="s">
        <v>274</v>
      </c>
      <c r="G37" s="25" t="n">
        <v>2.346</v>
      </c>
      <c r="H37" s="25" t="n">
        <v>2.145</v>
      </c>
      <c r="I37" s="179" t="s">
        <v>281</v>
      </c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35579</v>
      </c>
      <c r="C38" s="179" t="s">
        <v>281</v>
      </c>
      <c r="D38" s="25" t="n">
        <v>20.97</v>
      </c>
      <c r="E38" s="25" t="n">
        <v>21.07</v>
      </c>
      <c r="F38" s="179" t="s">
        <v>281</v>
      </c>
      <c r="G38" s="25" t="n">
        <v>2.25</v>
      </c>
      <c r="H38" s="25" t="n">
        <v>2.107</v>
      </c>
      <c r="I38" s="179" t="s">
        <v>281</v>
      </c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35580</v>
      </c>
      <c r="C39" s="179" t="s">
        <v>281</v>
      </c>
      <c r="D39" s="25" t="n">
        <v>20.88</v>
      </c>
      <c r="E39" s="25" t="n">
        <v>21.01</v>
      </c>
      <c r="F39" s="179" t="s">
        <v>281</v>
      </c>
      <c r="G39" s="25" t="n">
        <v>2.239</v>
      </c>
      <c r="H39" s="25" t="n">
        <v>2.104</v>
      </c>
      <c r="I39" s="179" t="s">
        <v>281</v>
      </c>
    </row>
    <row r="40" customFormat="false" ht="12.75" hidden="false" customHeight="false" outlineLevel="0" collapsed="false">
      <c r="A40" s="28"/>
      <c r="B40" s="21"/>
      <c r="C40" s="22"/>
      <c r="I40" s="22"/>
    </row>
    <row r="41" customFormat="false" ht="12.75" hidden="false" customHeight="false" outlineLevel="0" collapsed="false">
      <c r="A41" s="28" t="s">
        <v>20</v>
      </c>
      <c r="B41" s="21"/>
      <c r="C41" s="22"/>
      <c r="D41" s="29" t="n">
        <v>35570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21</v>
      </c>
      <c r="B42" s="21"/>
      <c r="C42" s="22"/>
      <c r="D42" s="31" t="n">
        <v>35578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22</v>
      </c>
      <c r="B43" s="21"/>
      <c r="D43" s="31" t="n">
        <v>35577</v>
      </c>
      <c r="I43" s="26"/>
    </row>
    <row r="44" customFormat="false" ht="12.75" hidden="false" customHeight="false" outlineLevel="0" collapsed="false">
      <c r="A44" s="32" t="s">
        <v>23</v>
      </c>
      <c r="B44" s="21"/>
      <c r="C44" s="33"/>
      <c r="D44" s="13"/>
      <c r="E44" s="13" t="s">
        <v>24</v>
      </c>
      <c r="F44" s="33"/>
      <c r="G44" s="34"/>
      <c r="H44" s="34"/>
      <c r="I44" s="26"/>
    </row>
    <row r="45" customFormat="false" ht="12.75" hidden="false" customHeight="false" outlineLevel="0" collapsed="false">
      <c r="A45" s="20"/>
      <c r="B45" s="81"/>
      <c r="C45" s="33"/>
      <c r="D45" s="13" t="s">
        <v>25</v>
      </c>
      <c r="E45" s="13" t="s">
        <v>25</v>
      </c>
      <c r="F45" s="33"/>
      <c r="G45" s="35" t="s">
        <v>4</v>
      </c>
      <c r="H45" s="35" t="s">
        <v>26</v>
      </c>
      <c r="I45" s="26"/>
    </row>
    <row r="46" customFormat="false" ht="12.75" hidden="false" customHeight="false" outlineLevel="0" collapsed="false">
      <c r="A46" s="20"/>
      <c r="B46" s="81"/>
      <c r="C46" s="33"/>
      <c r="D46" s="13" t="s">
        <v>5</v>
      </c>
      <c r="E46" s="13" t="s">
        <v>5</v>
      </c>
      <c r="F46" s="33"/>
      <c r="G46" s="35" t="s">
        <v>6</v>
      </c>
      <c r="H46" s="35" t="s">
        <v>27</v>
      </c>
      <c r="I46" s="26"/>
    </row>
    <row r="47" customFormat="false" ht="12.75" hidden="false" customHeight="false" outlineLevel="0" collapsed="false">
      <c r="A47" s="36" t="s">
        <v>28</v>
      </c>
      <c r="B47" s="103"/>
      <c r="C47" s="38" t="s">
        <v>23</v>
      </c>
      <c r="D47" s="39" t="n">
        <f aca="false">ROUND((AVERAGE(D12:D32)),3)</f>
        <v>20.492</v>
      </c>
      <c r="E47" s="39" t="n">
        <f aca="false">ROUND((AVERAGE(E12:E32)),3)</f>
        <v>20.531</v>
      </c>
      <c r="F47" s="40" t="s">
        <v>29</v>
      </c>
      <c r="G47" s="41" t="n">
        <f aca="false">ROUND((AVERAGE(G14:G37)),5)</f>
        <v>2.2337</v>
      </c>
      <c r="H47" s="41" t="n">
        <f aca="false">ROUND((AVERAGE(H15:H36)),5)</f>
        <v>2.07562</v>
      </c>
      <c r="I47" s="42" t="s">
        <v>30</v>
      </c>
    </row>
    <row r="48" customFormat="false" ht="12.75" hidden="false" customHeight="false" outlineLevel="0" collapsed="false">
      <c r="A48" s="43" t="s">
        <v>31</v>
      </c>
      <c r="B48" s="108"/>
      <c r="C48" s="45" t="s">
        <v>282</v>
      </c>
      <c r="D48" s="46" t="n">
        <f aca="false">ROUND((AVERAGE(D19:D39)),3)</f>
        <v>20.872</v>
      </c>
      <c r="E48" s="46" t="n">
        <f aca="false">ROUND((AVERAGE(E19:E39)),3)</f>
        <v>20.933</v>
      </c>
      <c r="F48" s="47" t="s">
        <v>33</v>
      </c>
      <c r="G48" s="48" t="n">
        <f aca="false">ROUND((AVERAGE(G19:G39)),5)</f>
        <v>2.25386</v>
      </c>
      <c r="H48" s="48" t="n">
        <f aca="false">ROUND((AVERAGE(H19:H39)),5)</f>
        <v>2.09581</v>
      </c>
      <c r="I48" s="42" t="s">
        <v>34</v>
      </c>
    </row>
    <row r="49" customFormat="false" ht="12.75" hidden="false" customHeight="false" outlineLevel="0" collapsed="false">
      <c r="A49" s="43" t="s">
        <v>35</v>
      </c>
      <c r="B49" s="108"/>
      <c r="C49" s="49"/>
      <c r="D49" s="46" t="n">
        <f aca="false">ROUND((((SUM(D19:D39))-D32+E32)/21),3)</f>
        <v>20.891</v>
      </c>
      <c r="E49" s="46" t="s">
        <v>36</v>
      </c>
      <c r="F49" s="50"/>
      <c r="G49" s="46" t="s">
        <v>36</v>
      </c>
      <c r="H49" s="46" t="s">
        <v>36</v>
      </c>
      <c r="I49" s="42"/>
    </row>
    <row r="50" customFormat="false" ht="12.75" hidden="false" customHeight="false" outlineLevel="0" collapsed="false">
      <c r="A50" s="43" t="s">
        <v>48</v>
      </c>
      <c r="B50" s="108"/>
      <c r="C50" s="24"/>
      <c r="D50" s="46" t="n">
        <f aca="false">D32</f>
        <v>21.19</v>
      </c>
      <c r="E50" s="46" t="s">
        <v>36</v>
      </c>
      <c r="F50" s="51" t="s">
        <v>49</v>
      </c>
      <c r="G50" s="48" t="n">
        <f aca="false">G37</f>
        <v>2.346</v>
      </c>
      <c r="H50" s="48" t="n">
        <f aca="false">H36</f>
        <v>2.206</v>
      </c>
      <c r="I50" s="42" t="s">
        <v>50</v>
      </c>
    </row>
    <row r="51" customFormat="false" ht="12.75" hidden="false" customHeight="false" outlineLevel="0" collapsed="false">
      <c r="A51" s="43" t="s">
        <v>42</v>
      </c>
      <c r="B51" s="108"/>
      <c r="C51" s="24"/>
      <c r="D51" s="46" t="n">
        <f aca="false">ROUND((SUM(D31:D32)/2),3)</f>
        <v>21.39</v>
      </c>
      <c r="E51" s="52" t="s">
        <v>36</v>
      </c>
      <c r="F51" s="51" t="s">
        <v>43</v>
      </c>
      <c r="G51" s="48" t="n">
        <f aca="false">ROUND(SUM(G36:G37)/2,5)</f>
        <v>2.3545</v>
      </c>
      <c r="H51" s="48" t="n">
        <f aca="false">SUM(H35:H36)/2</f>
        <v>2.158</v>
      </c>
      <c r="I51" s="42" t="s">
        <v>44</v>
      </c>
    </row>
    <row r="52" customFormat="false" ht="12.75" hidden="false" customHeight="false" outlineLevel="0" collapsed="false">
      <c r="A52" s="43" t="s">
        <v>39</v>
      </c>
      <c r="B52" s="108"/>
      <c r="C52" s="24"/>
      <c r="D52" s="46" t="n">
        <f aca="false">ROUND((SUM(D30:D32)/3),3)</f>
        <v>21.633</v>
      </c>
      <c r="E52" s="46" t="s">
        <v>36</v>
      </c>
      <c r="F52" s="51" t="s">
        <v>40</v>
      </c>
      <c r="G52" s="48" t="n">
        <f aca="false">ROUND(AVERAGE(G35:G37),5)</f>
        <v>2.33133</v>
      </c>
      <c r="H52" s="48" t="n">
        <f aca="false">ROUND(AVERAGE(H34:H36),5)</f>
        <v>2.12033</v>
      </c>
      <c r="I52" s="42" t="s">
        <v>41</v>
      </c>
    </row>
    <row r="53" customFormat="false" ht="12.75" hidden="false" customHeight="false" outlineLevel="0" collapsed="false">
      <c r="A53" s="36" t="s">
        <v>52</v>
      </c>
      <c r="B53" s="108"/>
      <c r="C53" s="24"/>
      <c r="D53" s="53" t="s">
        <v>36</v>
      </c>
      <c r="E53" s="53" t="s">
        <v>36</v>
      </c>
      <c r="F53" s="56" t="s">
        <v>53</v>
      </c>
      <c r="G53" s="48" t="n">
        <f aca="false">ROUND(AVERAGE(G34:G37),5)</f>
        <v>2.2975</v>
      </c>
      <c r="H53" s="48" t="n">
        <f aca="false">ROUND(AVERAGE(H33:H36),5)</f>
        <v>2.10775</v>
      </c>
      <c r="I53" s="42" t="s">
        <v>54</v>
      </c>
    </row>
    <row r="54" customFormat="false" ht="12.75" hidden="false" customHeight="false" outlineLevel="0" collapsed="false">
      <c r="A54" s="36" t="s">
        <v>114</v>
      </c>
      <c r="B54" s="108"/>
      <c r="C54" s="24"/>
      <c r="D54" s="46" t="n">
        <f aca="false">ROUND((SUM(D28:D32)/5),3)</f>
        <v>21.518</v>
      </c>
      <c r="E54" s="53" t="s">
        <v>36</v>
      </c>
      <c r="F54" s="51" t="s">
        <v>38</v>
      </c>
      <c r="G54" s="48" t="n">
        <f aca="false">ROUND(AVERAGE(G33:G37),5)</f>
        <v>2.2792</v>
      </c>
      <c r="H54" s="48" t="n">
        <f aca="false">ROUND(AVERAGE(H32:H36),5)</f>
        <v>2.0952</v>
      </c>
      <c r="I54" s="42"/>
    </row>
    <row r="55" customFormat="false" ht="12.75" hidden="false" customHeight="false" outlineLevel="0" collapsed="false">
      <c r="A55" s="43" t="s">
        <v>46</v>
      </c>
      <c r="B55" s="108"/>
      <c r="C55" s="24"/>
      <c r="D55" s="53" t="s">
        <v>36</v>
      </c>
      <c r="E55" s="46" t="s">
        <v>36</v>
      </c>
      <c r="F55" s="51" t="s">
        <v>47</v>
      </c>
      <c r="G55" s="48" t="n">
        <f aca="false">G36</f>
        <v>2.363</v>
      </c>
      <c r="H55" s="48" t="n">
        <f aca="false">H35</f>
        <v>2.11</v>
      </c>
      <c r="I55" s="42"/>
    </row>
    <row r="56" customFormat="false" ht="12.75" hidden="false" customHeight="false" outlineLevel="0" collapsed="false">
      <c r="A56" s="43" t="s">
        <v>45</v>
      </c>
      <c r="B56" s="103"/>
      <c r="C56" s="54"/>
      <c r="D56" s="55" t="s">
        <v>36</v>
      </c>
      <c r="E56" s="55" t="s">
        <v>36</v>
      </c>
      <c r="F56" s="56"/>
      <c r="G56" s="41" t="n">
        <f aca="false">G35</f>
        <v>2.285</v>
      </c>
      <c r="H56" s="41" t="n">
        <f aca="false">H34</f>
        <v>2.045</v>
      </c>
      <c r="I56" s="42"/>
    </row>
    <row r="57" customFormat="false" ht="12.75" hidden="false" customHeight="false" outlineLevel="0" collapsed="false">
      <c r="A57" s="36" t="s">
        <v>51</v>
      </c>
      <c r="B57" s="103"/>
      <c r="C57" s="54"/>
      <c r="D57" s="53" t="s">
        <v>36</v>
      </c>
      <c r="E57" s="53" t="s">
        <v>36</v>
      </c>
      <c r="F57" s="56"/>
      <c r="G57" s="41" t="n">
        <f aca="false">SUM(G35:G36)/4</f>
        <v>1.162</v>
      </c>
      <c r="H57" s="48" t="n">
        <f aca="false">ROUND(AVERAGE(H34:H35),5)</f>
        <v>2.0775</v>
      </c>
      <c r="I57" s="42"/>
    </row>
    <row r="58" customFormat="false" ht="12.75" hidden="false" customHeight="false" outlineLevel="0" collapsed="false">
      <c r="A58" s="26"/>
      <c r="B58" s="26"/>
      <c r="C58" s="26"/>
      <c r="D58" s="58"/>
      <c r="E58" s="58"/>
      <c r="F58" s="26"/>
      <c r="G58" s="26"/>
      <c r="H58" s="26"/>
      <c r="I58" s="26"/>
    </row>
    <row r="59" customFormat="false" ht="12.75" hidden="false" customHeight="false" outlineLevel="0" collapsed="false">
      <c r="A59" s="26"/>
      <c r="B59" s="26"/>
      <c r="C59" s="26"/>
      <c r="D59" s="26"/>
      <c r="E59" s="26"/>
      <c r="F59" s="26"/>
      <c r="G59" s="26"/>
      <c r="H59" s="26"/>
      <c r="I59" s="26"/>
    </row>
    <row r="60" customFormat="false" ht="12.75" hidden="false" customHeight="false" outlineLevel="0" collapsed="false">
      <c r="A60" s="61" t="s">
        <v>55</v>
      </c>
      <c r="C60" s="26"/>
      <c r="E60" s="61" t="s">
        <v>56</v>
      </c>
      <c r="F60" s="59"/>
      <c r="G60" s="60"/>
      <c r="H60" s="60"/>
      <c r="I60" s="26"/>
    </row>
    <row r="61" customFormat="false" ht="12.75" hidden="false" customHeight="false" outlineLevel="0" collapsed="false">
      <c r="A61" s="26"/>
      <c r="C61" s="26"/>
      <c r="E61" s="26"/>
      <c r="F61" s="59"/>
      <c r="G61" s="60"/>
      <c r="H61" s="60"/>
      <c r="I61" s="26"/>
    </row>
    <row r="62" customFormat="false" ht="12.75" hidden="false" customHeight="false" outlineLevel="0" collapsed="false">
      <c r="A62" s="62" t="s">
        <v>283</v>
      </c>
      <c r="C62" s="67" t="n">
        <v>18.65</v>
      </c>
      <c r="E62" s="62" t="s">
        <v>283</v>
      </c>
      <c r="G62" s="68" t="n">
        <v>24.34</v>
      </c>
      <c r="H62" s="60"/>
      <c r="I62" s="26"/>
    </row>
    <row r="63" customFormat="false" ht="12.75" hidden="false" customHeight="false" outlineLevel="0" collapsed="false">
      <c r="A63" s="26" t="s">
        <v>284</v>
      </c>
      <c r="B63" s="66" t="s">
        <v>59</v>
      </c>
      <c r="C63" s="67" t="n">
        <v>19.37</v>
      </c>
      <c r="E63" s="26" t="s">
        <v>284</v>
      </c>
      <c r="F63" s="66" t="s">
        <v>60</v>
      </c>
      <c r="G63" s="68" t="n">
        <v>25.15</v>
      </c>
      <c r="H63" s="60"/>
      <c r="I63" s="26"/>
    </row>
    <row r="64" customFormat="false" ht="12.75" hidden="false" customHeight="false" outlineLevel="0" collapsed="false">
      <c r="A64" s="26" t="s">
        <v>285</v>
      </c>
      <c r="C64" s="67" t="n">
        <v>21.45</v>
      </c>
      <c r="E64" s="26" t="s">
        <v>285</v>
      </c>
      <c r="G64" s="68" t="n">
        <v>28.79</v>
      </c>
      <c r="H64" s="60"/>
      <c r="I64" s="26"/>
    </row>
    <row r="65" customFormat="false" ht="12.75" hidden="false" customHeight="false" outlineLevel="0" collapsed="false">
      <c r="A65" s="26"/>
      <c r="C65" s="63"/>
      <c r="E65" s="26"/>
      <c r="G65" s="64"/>
      <c r="H65" s="60"/>
      <c r="I65" s="26"/>
    </row>
    <row r="66" customFormat="false" ht="12.75" hidden="false" customHeight="false" outlineLevel="0" collapsed="false">
      <c r="A66" s="26" t="s">
        <v>62</v>
      </c>
      <c r="B66" s="66" t="s">
        <v>63</v>
      </c>
      <c r="C66" s="67" t="n">
        <f aca="false">C64</f>
        <v>21.45</v>
      </c>
      <c r="E66" s="26" t="s">
        <v>62</v>
      </c>
      <c r="F66" s="66" t="s">
        <v>64</v>
      </c>
      <c r="G66" s="68" t="n">
        <f aca="false">G64</f>
        <v>28.79</v>
      </c>
      <c r="H66" s="60"/>
      <c r="I66" s="26"/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f aca="false">SUM(C63:C64)/2</f>
        <v>20.41</v>
      </c>
      <c r="E67" s="26" t="s">
        <v>65</v>
      </c>
      <c r="F67" s="66" t="s">
        <v>67</v>
      </c>
      <c r="G67" s="68" t="n">
        <f aca="false">SUM(G63:G64)/2</f>
        <v>26.97</v>
      </c>
      <c r="H67" s="60"/>
      <c r="I67" s="26"/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SUM(C62:C64)/3</f>
        <v>19.8233333333333</v>
      </c>
      <c r="E68" s="26" t="s">
        <v>68</v>
      </c>
      <c r="F68" s="66" t="s">
        <v>70</v>
      </c>
      <c r="G68" s="68" t="n">
        <f aca="false">SUM(G62:G64)/3</f>
        <v>26.0933333333333</v>
      </c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61" t="s">
        <v>71</v>
      </c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 t="s">
        <v>284</v>
      </c>
      <c r="C72" s="63" t="n">
        <v>1.19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 t="s">
        <v>285</v>
      </c>
      <c r="C73" s="63" t="n">
        <v>1.36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286</v>
      </c>
      <c r="C74" s="63" t="n">
        <v>1.36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/>
      <c r="C75" s="63"/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62</v>
      </c>
      <c r="B76" s="125" t="s">
        <v>120</v>
      </c>
      <c r="C76" s="63" t="n">
        <f aca="false">C74</f>
        <v>1.36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65</v>
      </c>
      <c r="B77" s="125" t="s">
        <v>121</v>
      </c>
      <c r="C77" s="63" t="n">
        <f aca="false">SUM(C73:C74)/2</f>
        <v>1.36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68</v>
      </c>
      <c r="B78" s="125" t="s">
        <v>160</v>
      </c>
      <c r="C78" s="63" t="n">
        <f aca="false">SUM(C72:C74)/3</f>
        <v>1.30333333333333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/>
      <c r="B79" s="26"/>
      <c r="C79" s="26"/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/>
      <c r="B80" s="26"/>
      <c r="C80" s="26"/>
      <c r="D80" s="26"/>
      <c r="E80" s="26"/>
      <c r="F80" s="59"/>
      <c r="G80" s="60"/>
      <c r="H80" s="60"/>
      <c r="I80" s="26"/>
    </row>
    <row r="81" customFormat="false" ht="12.75" hidden="false" customHeight="false" outlineLevel="0" collapsed="false">
      <c r="A81" s="69"/>
      <c r="B81" s="26"/>
      <c r="C81" s="26"/>
      <c r="D81" s="26"/>
      <c r="E81" s="26"/>
      <c r="F81" s="59"/>
      <c r="G81" s="60"/>
      <c r="H81" s="60"/>
      <c r="I81" s="26"/>
    </row>
    <row r="82" customFormat="false" ht="12.75" hidden="false" customHeight="false" outlineLevel="0" collapsed="false">
      <c r="A82" s="26"/>
      <c r="B82" s="26"/>
      <c r="C82" s="70"/>
      <c r="D82" s="70"/>
      <c r="E82" s="70"/>
      <c r="F82" s="59"/>
      <c r="G82" s="60"/>
      <c r="H82" s="60"/>
      <c r="I82" s="26"/>
    </row>
    <row r="83" customFormat="false" ht="12.75" hidden="false" customHeight="false" outlineLevel="0" collapsed="false">
      <c r="A83" s="26"/>
      <c r="B83" s="197"/>
      <c r="C83" s="71"/>
      <c r="D83" s="71"/>
      <c r="E83" s="71"/>
      <c r="F83" s="59"/>
      <c r="G83" s="60"/>
      <c r="H83" s="60"/>
      <c r="I83" s="26"/>
    </row>
    <row r="84" customFormat="false" ht="12.75" hidden="false" customHeight="false" outlineLevel="0" collapsed="false">
      <c r="A84" s="26"/>
      <c r="B84" s="197"/>
      <c r="C84" s="71"/>
      <c r="D84" s="71"/>
      <c r="E84" s="71"/>
      <c r="F84" s="59"/>
      <c r="G84" s="60"/>
      <c r="H84" s="60"/>
      <c r="I84" s="26"/>
    </row>
    <row r="85" customFormat="false" ht="12.75" hidden="false" customHeight="false" outlineLevel="0" collapsed="false">
      <c r="A85" s="26"/>
      <c r="B85" s="197"/>
      <c r="C85" s="71"/>
      <c r="D85" s="71"/>
      <c r="E85" s="71"/>
      <c r="F85" s="59"/>
      <c r="G85" s="60"/>
      <c r="H85" s="60"/>
      <c r="I85" s="26"/>
    </row>
    <row r="86" customFormat="false" ht="12.75" hidden="false" customHeight="false" outlineLevel="0" collapsed="false">
      <c r="A86" s="26"/>
      <c r="B86" s="197"/>
      <c r="C86" s="71"/>
      <c r="D86" s="71"/>
      <c r="E86" s="71"/>
      <c r="F86" s="59"/>
      <c r="G86" s="60"/>
      <c r="H86" s="60"/>
      <c r="I86" s="26"/>
    </row>
    <row r="87" customFormat="false" ht="12.75" hidden="false" customHeight="false" outlineLevel="0" collapsed="false">
      <c r="A87" s="26"/>
      <c r="B87" s="197"/>
      <c r="C87" s="71"/>
      <c r="D87" s="71"/>
      <c r="E87" s="71"/>
      <c r="F87" s="59"/>
      <c r="G87" s="60"/>
      <c r="H87" s="60"/>
      <c r="I87" s="26"/>
    </row>
    <row r="88" customFormat="false" ht="12.75" hidden="false" customHeight="false" outlineLevel="0" collapsed="false">
      <c r="A88" s="26"/>
      <c r="B88" s="26"/>
      <c r="C88" s="71"/>
      <c r="D88" s="71"/>
      <c r="E88" s="71"/>
      <c r="F88" s="59"/>
      <c r="G88" s="60"/>
      <c r="H88" s="60"/>
      <c r="I88" s="26"/>
    </row>
    <row r="89" customFormat="false" ht="12.75" hidden="false" customHeight="false" outlineLevel="0" collapsed="false">
      <c r="A89" s="26"/>
      <c r="B89" s="26"/>
      <c r="C89" s="26"/>
      <c r="D89" s="26"/>
      <c r="E89" s="26"/>
      <c r="F89" s="59"/>
      <c r="G89" s="60"/>
      <c r="H89" s="60"/>
      <c r="I89" s="26"/>
    </row>
    <row r="90" customFormat="false" ht="12.75" hidden="false" customHeight="false" outlineLevel="0" collapsed="false">
      <c r="A90" s="26"/>
      <c r="B90" s="26"/>
      <c r="C90" s="26"/>
      <c r="D90" s="26"/>
      <c r="E90" s="26"/>
      <c r="F90" s="59"/>
      <c r="G90" s="60"/>
      <c r="H90" s="60"/>
      <c r="I90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71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0.41"/>
    <col collapsed="false" customWidth="true" hidden="false" outlineLevel="0" max="3" min="3" style="0" width="11.42"/>
    <col collapsed="false" customWidth="true" hidden="false" outlineLevel="0" max="5" min="5" style="0" width="11.42"/>
    <col collapsed="false" customWidth="true" hidden="false" outlineLevel="0" max="7" min="7" style="0" width="9.56"/>
    <col collapsed="false" customWidth="true" hidden="false" outlineLevel="0" max="8" min="8" style="0" width="11.7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A2" s="7" t="s">
        <v>1</v>
      </c>
      <c r="B2" s="7"/>
      <c r="C2" s="7"/>
      <c r="D2" s="7"/>
      <c r="E2" s="7"/>
      <c r="F2" s="7"/>
      <c r="G2" s="182"/>
      <c r="H2" s="9"/>
    </row>
    <row r="3" customFormat="false" ht="12.75" hidden="false" customHeight="false" outlineLevel="0" collapsed="false">
      <c r="A3" s="10"/>
      <c r="B3" s="12" t="s">
        <v>287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f aca="false">+B11+1</f>
        <v>1</v>
      </c>
      <c r="C12" s="169" t="s">
        <v>281</v>
      </c>
      <c r="D12" s="25" t="n">
        <v>21.86</v>
      </c>
      <c r="E12" s="25" t="n">
        <v>21.87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2</v>
      </c>
      <c r="C13" s="169" t="s">
        <v>281</v>
      </c>
      <c r="D13" s="25" t="n">
        <v>21.86</v>
      </c>
      <c r="E13" s="25" t="n">
        <v>21.87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</v>
      </c>
      <c r="C14" s="169" t="s">
        <v>281</v>
      </c>
      <c r="D14" s="25" t="n">
        <v>21.63</v>
      </c>
      <c r="E14" s="25" t="n">
        <v>21.66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+B14+4</f>
        <v>7</v>
      </c>
      <c r="C15" s="169" t="s">
        <v>281</v>
      </c>
      <c r="D15" s="25" t="n">
        <v>20.79</v>
      </c>
      <c r="E15" s="25" t="n">
        <v>20.84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8</v>
      </c>
      <c r="C16" s="169" t="s">
        <v>281</v>
      </c>
      <c r="D16" s="25" t="n">
        <v>20.79</v>
      </c>
      <c r="E16" s="25" t="n">
        <v>20.9</v>
      </c>
      <c r="F16" s="169"/>
      <c r="G16" s="25"/>
      <c r="H16" s="25" t="n">
        <v>2.145</v>
      </c>
      <c r="I16" s="169" t="s">
        <v>281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+B16+1</f>
        <v>9</v>
      </c>
      <c r="C17" s="169" t="s">
        <v>281</v>
      </c>
      <c r="D17" s="25" t="n">
        <v>20.97</v>
      </c>
      <c r="E17" s="25" t="n">
        <v>21.07</v>
      </c>
      <c r="F17" s="169" t="s">
        <v>281</v>
      </c>
      <c r="G17" s="25" t="n">
        <v>2.25</v>
      </c>
      <c r="H17" s="25" t="n">
        <v>2.107</v>
      </c>
      <c r="I17" s="169" t="s">
        <v>281</v>
      </c>
    </row>
    <row r="18" customFormat="false" ht="12.75" hidden="false" customHeight="false" outlineLevel="0" collapsed="false">
      <c r="A18" s="20" t="n">
        <f aca="false">A17+1</f>
        <v>7</v>
      </c>
      <c r="B18" s="21" t="n">
        <f aca="false">+B17+1</f>
        <v>10</v>
      </c>
      <c r="C18" s="169" t="s">
        <v>281</v>
      </c>
      <c r="D18" s="25" t="n">
        <v>20.88</v>
      </c>
      <c r="E18" s="25" t="n">
        <v>21.01</v>
      </c>
      <c r="F18" s="169" t="s">
        <v>281</v>
      </c>
      <c r="G18" s="25" t="n">
        <v>2.239</v>
      </c>
      <c r="H18" s="25" t="n">
        <v>2.104</v>
      </c>
      <c r="I18" s="169" t="s">
        <v>281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21" t="n">
        <v>35583</v>
      </c>
      <c r="C20" s="169" t="s">
        <v>281</v>
      </c>
      <c r="D20" s="25" t="n">
        <v>20.98</v>
      </c>
      <c r="E20" s="25" t="n">
        <v>21.12</v>
      </c>
      <c r="F20" s="169" t="s">
        <v>281</v>
      </c>
      <c r="G20" s="25" t="n">
        <v>2.11</v>
      </c>
      <c r="H20" s="25" t="n">
        <v>1.985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35584</v>
      </c>
      <c r="C21" s="169" t="s">
        <v>281</v>
      </c>
      <c r="D21" s="25" t="n">
        <v>20.33</v>
      </c>
      <c r="E21" s="25" t="n">
        <v>20.45</v>
      </c>
      <c r="F21" s="169" t="s">
        <v>281</v>
      </c>
      <c r="G21" s="25" t="n">
        <v>2.103</v>
      </c>
      <c r="H21" s="25" t="n">
        <v>1.962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B21+1</f>
        <v>35585</v>
      </c>
      <c r="C22" s="169" t="s">
        <v>281</v>
      </c>
      <c r="D22" s="25" t="n">
        <v>20.12</v>
      </c>
      <c r="E22" s="25" t="n">
        <v>20.27</v>
      </c>
      <c r="F22" s="169" t="s">
        <v>281</v>
      </c>
      <c r="G22" s="25" t="n">
        <v>2.157</v>
      </c>
      <c r="H22" s="25" t="n">
        <v>2.008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+B22+1</f>
        <v>35586</v>
      </c>
      <c r="C23" s="169" t="s">
        <v>281</v>
      </c>
      <c r="D23" s="25" t="n">
        <v>19.66</v>
      </c>
      <c r="E23" s="25" t="n">
        <v>19.86</v>
      </c>
      <c r="F23" s="169" t="s">
        <v>281</v>
      </c>
      <c r="G23" s="25" t="n">
        <v>2.177</v>
      </c>
      <c r="H23" s="25" t="n">
        <v>2.05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+B23+1</f>
        <v>35587</v>
      </c>
      <c r="C24" s="169" t="s">
        <v>281</v>
      </c>
      <c r="D24" s="25" t="n">
        <v>18.79</v>
      </c>
      <c r="E24" s="25" t="n">
        <v>19.11</v>
      </c>
      <c r="F24" s="169" t="s">
        <v>281</v>
      </c>
      <c r="G24" s="25" t="n">
        <v>2.188</v>
      </c>
      <c r="H24" s="25" t="n">
        <v>2.035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+B24+1</f>
        <v>35588</v>
      </c>
      <c r="C25" s="169" t="s">
        <v>281</v>
      </c>
      <c r="D25" s="25" t="n">
        <v>18.68</v>
      </c>
      <c r="E25" s="25" t="n">
        <v>19.01</v>
      </c>
      <c r="F25" s="169" t="s">
        <v>281</v>
      </c>
      <c r="G25" s="25" t="n">
        <v>2.14</v>
      </c>
      <c r="H25" s="25" t="n">
        <v>2.015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+B25+1</f>
        <v>35589</v>
      </c>
      <c r="C26" s="169" t="s">
        <v>281</v>
      </c>
      <c r="D26" s="25" t="n">
        <v>18.67</v>
      </c>
      <c r="E26" s="25" t="n">
        <v>19</v>
      </c>
      <c r="F26" s="169" t="s">
        <v>281</v>
      </c>
      <c r="G26" s="25" t="n">
        <v>2.122</v>
      </c>
      <c r="H26" s="25" t="n">
        <v>1.985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B26+1</f>
        <v>35590</v>
      </c>
      <c r="C27" s="169" t="s">
        <v>281</v>
      </c>
      <c r="D27" s="25" t="n">
        <v>18.53</v>
      </c>
      <c r="E27" s="25" t="n">
        <v>18.89</v>
      </c>
      <c r="F27" s="169" t="s">
        <v>281</v>
      </c>
      <c r="G27" s="25" t="n">
        <v>2.071</v>
      </c>
      <c r="H27" s="25" t="n">
        <v>1.948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+B27+1</f>
        <v>35591</v>
      </c>
      <c r="C28" s="169" t="s">
        <v>281</v>
      </c>
      <c r="D28" s="25" t="n">
        <v>18.69</v>
      </c>
      <c r="E28" s="25" t="n">
        <v>18.93</v>
      </c>
      <c r="F28" s="169" t="s">
        <v>281</v>
      </c>
      <c r="G28" s="25" t="n">
        <v>2.08</v>
      </c>
      <c r="H28" s="25" t="n">
        <v>1.95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+B28+1</f>
        <v>35592</v>
      </c>
      <c r="C29" s="169" t="s">
        <v>281</v>
      </c>
      <c r="D29" s="25" t="n">
        <v>18.83</v>
      </c>
      <c r="E29" s="25" t="n">
        <v>19.06</v>
      </c>
      <c r="F29" s="169" t="s">
        <v>281</v>
      </c>
      <c r="G29" s="25" t="n">
        <v>2.149</v>
      </c>
      <c r="H29" s="25" t="n">
        <v>2.013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+B29+1</f>
        <v>35593</v>
      </c>
      <c r="C30" s="169" t="s">
        <v>281</v>
      </c>
      <c r="D30" s="25" t="n">
        <v>19.01</v>
      </c>
      <c r="E30" s="25" t="n">
        <v>19.17</v>
      </c>
      <c r="F30" s="169" t="s">
        <v>281</v>
      </c>
      <c r="G30" s="25" t="n">
        <v>2.147</v>
      </c>
      <c r="H30" s="25" t="n">
        <v>2.01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+B30+1</f>
        <v>35594</v>
      </c>
      <c r="C31" s="169" t="s">
        <v>281</v>
      </c>
      <c r="D31" s="25" t="n">
        <v>19.23</v>
      </c>
      <c r="E31" s="25" t="n">
        <v>19.35</v>
      </c>
      <c r="F31" s="169" t="s">
        <v>281</v>
      </c>
      <c r="G31" s="25" t="n">
        <v>2.159</v>
      </c>
      <c r="H31" s="25" t="n">
        <v>2.02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+B31+1</f>
        <v>35595</v>
      </c>
      <c r="C32" s="169" t="s">
        <v>281</v>
      </c>
      <c r="D32" s="25" t="n">
        <v>18.79</v>
      </c>
      <c r="E32" s="25" t="n">
        <v>18.96</v>
      </c>
      <c r="F32" s="169" t="s">
        <v>281</v>
      </c>
      <c r="G32" s="25" t="n">
        <v>2.171</v>
      </c>
      <c r="H32" s="25" t="n">
        <v>2.02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+B32+1</f>
        <v>35596</v>
      </c>
      <c r="C33" s="169" t="s">
        <v>281</v>
      </c>
      <c r="D33" s="25" t="n">
        <v>18.67</v>
      </c>
      <c r="E33" s="25" t="n">
        <v>18.92</v>
      </c>
      <c r="F33" s="169" t="s">
        <v>281</v>
      </c>
      <c r="G33" s="25" t="n">
        <v>2.221</v>
      </c>
      <c r="H33" s="25" t="n">
        <v>2.09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+B33+1</f>
        <v>35597</v>
      </c>
      <c r="C34" s="169" t="s">
        <v>281</v>
      </c>
      <c r="D34" s="25" t="n">
        <v>18.55</v>
      </c>
      <c r="E34" s="25" t="n">
        <v>18.89</v>
      </c>
      <c r="F34" s="169" t="s">
        <v>281</v>
      </c>
      <c r="G34" s="25" t="n">
        <v>2.235</v>
      </c>
      <c r="H34" s="25" t="n">
        <v>2.1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+B34+1</f>
        <v>35598</v>
      </c>
      <c r="C35" s="179" t="s">
        <v>288</v>
      </c>
      <c r="D35" s="25" t="n">
        <v>19.14</v>
      </c>
      <c r="E35" s="25" t="n">
        <v>19.25</v>
      </c>
      <c r="F35" s="169" t="s">
        <v>281</v>
      </c>
      <c r="G35" s="25" t="n">
        <v>2.246</v>
      </c>
      <c r="H35" s="25" t="n">
        <v>2.12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+B35+1</f>
        <v>35599</v>
      </c>
      <c r="C36" s="179" t="s">
        <v>288</v>
      </c>
      <c r="D36" s="25" t="n">
        <v>19.03</v>
      </c>
      <c r="E36" s="25" t="n">
        <v>19.2</v>
      </c>
      <c r="F36" s="169" t="s">
        <v>281</v>
      </c>
      <c r="G36" s="25" t="n">
        <v>2.286</v>
      </c>
      <c r="H36" s="25" t="n">
        <v>2.149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+B36+1</f>
        <v>35600</v>
      </c>
      <c r="C37" s="179" t="s">
        <v>288</v>
      </c>
      <c r="D37" s="25" t="n">
        <v>19.52</v>
      </c>
      <c r="E37" s="25" t="n">
        <v>19.63</v>
      </c>
      <c r="F37" s="169" t="s">
        <v>281</v>
      </c>
      <c r="G37" s="25" t="n">
        <v>2.227</v>
      </c>
      <c r="H37" s="25" t="n">
        <v>2.133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+B37+1</f>
        <v>35601</v>
      </c>
      <c r="C38" s="179" t="s">
        <v>288</v>
      </c>
      <c r="D38" s="25" t="n">
        <v>19.09</v>
      </c>
      <c r="E38" s="25" t="n">
        <v>19.19</v>
      </c>
      <c r="F38" s="169" t="s">
        <v>281</v>
      </c>
      <c r="G38" s="25" t="n">
        <v>2.145</v>
      </c>
      <c r="H38" s="25" t="n">
        <v>2</v>
      </c>
      <c r="I38" s="179" t="s">
        <v>288</v>
      </c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+B38+1</f>
        <v>35602</v>
      </c>
      <c r="C39" s="179" t="s">
        <v>288</v>
      </c>
      <c r="D39" s="25" t="n">
        <v>19.46</v>
      </c>
      <c r="E39" s="25" t="n">
        <v>19.56</v>
      </c>
      <c r="F39" s="179" t="s">
        <v>288</v>
      </c>
      <c r="G39" s="25" t="n">
        <v>2.139</v>
      </c>
      <c r="H39" s="25" t="n">
        <v>2.015</v>
      </c>
      <c r="I39" s="179" t="s">
        <v>288</v>
      </c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+B39+3</f>
        <v>35605</v>
      </c>
      <c r="C40" s="179" t="s">
        <v>288</v>
      </c>
      <c r="D40" s="25" t="n">
        <v>19.8</v>
      </c>
      <c r="E40" s="25" t="n">
        <v>19.84</v>
      </c>
      <c r="F40" s="179" t="s">
        <v>288</v>
      </c>
      <c r="G40" s="25" t="n">
        <v>2.139</v>
      </c>
      <c r="H40" s="25" t="n">
        <v>2.02</v>
      </c>
      <c r="I40" s="179" t="s">
        <v>288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35601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35607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35606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19.832</v>
      </c>
      <c r="E48" s="39" t="n">
        <f aca="false">ROUND((AVERAGE(E12:E34)),3)</f>
        <v>20.01</v>
      </c>
      <c r="F48" s="40" t="s">
        <v>29</v>
      </c>
      <c r="G48" s="41" t="n">
        <f aca="false">ROUND((AVERAGE(G17:G38)),5)</f>
        <v>2.17252</v>
      </c>
      <c r="H48" s="41" t="n">
        <f aca="false">ROUND((AVERAGE(H16:H37)),5)</f>
        <v>2.04519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45" t="s">
        <v>289</v>
      </c>
      <c r="D49" s="46" t="n">
        <f aca="false">ROUND((AVERAGE(D20:D40)),3)</f>
        <v>19.218</v>
      </c>
      <c r="E49" s="46" t="n">
        <f aca="false">ROUND((AVERAGE(E20:E40)),3)</f>
        <v>19.412</v>
      </c>
      <c r="F49" s="47" t="s">
        <v>33</v>
      </c>
      <c r="G49" s="48" t="n">
        <f aca="false">ROUND((AVERAGE(G20:G40)),5)</f>
        <v>2.16248</v>
      </c>
      <c r="H49" s="48" t="n">
        <f aca="false">ROUND((AVERAGE(H20:H40)),5)</f>
        <v>2.0299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19.234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18.55</v>
      </c>
      <c r="E51" s="46" t="s">
        <v>36</v>
      </c>
      <c r="F51" s="51" t="s">
        <v>49</v>
      </c>
      <c r="G51" s="48" t="n">
        <f aca="false">G38</f>
        <v>2.145</v>
      </c>
      <c r="H51" s="48" t="n">
        <f aca="false">H37</f>
        <v>2.133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18.61</v>
      </c>
      <c r="E52" s="52" t="s">
        <v>36</v>
      </c>
      <c r="F52" s="51" t="s">
        <v>43</v>
      </c>
      <c r="G52" s="48" t="n">
        <f aca="false">ROUND(SUM(G37:G38)/2,5)</f>
        <v>2.186</v>
      </c>
      <c r="H52" s="48" t="n">
        <f aca="false">SUM(H36:H37)/2</f>
        <v>2.141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18.67</v>
      </c>
      <c r="E53" s="46" t="s">
        <v>36</v>
      </c>
      <c r="F53" s="51" t="s">
        <v>40</v>
      </c>
      <c r="G53" s="48" t="n">
        <f aca="false">ROUND(AVERAGE(G36:G38),5)</f>
        <v>2.21933</v>
      </c>
      <c r="H53" s="48" t="n">
        <f aca="false">ROUND(AVERAGE(H35:H37),5)</f>
        <v>2.134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2.226</v>
      </c>
      <c r="H54" s="48" t="n">
        <f aca="false">ROUND(AVERAGE(H34:H37),5)</f>
        <v>2.1255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18.85</v>
      </c>
      <c r="E55" s="53" t="s">
        <v>36</v>
      </c>
      <c r="F55" s="51" t="s">
        <v>38</v>
      </c>
      <c r="G55" s="48" t="n">
        <f aca="false">ROUND(AVERAGE(G34:G38),5)</f>
        <v>2.2278</v>
      </c>
      <c r="H55" s="48" t="n">
        <f aca="false">ROUND(AVERAGE(H33:H37),5)</f>
        <v>2.1184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2.227</v>
      </c>
      <c r="H56" s="48" t="n">
        <f aca="false">H36</f>
        <v>2.149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2.286</v>
      </c>
      <c r="H57" s="41" t="n">
        <f aca="false">H35</f>
        <v>2.12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2.2565</v>
      </c>
      <c r="H58" s="48" t="n">
        <f aca="false">ROUND(AVERAGE(H35:H36),5)</f>
        <v>2.1345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26"/>
      <c r="C62" s="26"/>
      <c r="E62" s="26"/>
      <c r="F62" s="59"/>
      <c r="G62" s="60"/>
      <c r="H62" s="60"/>
      <c r="I62" s="26"/>
    </row>
    <row r="63" customFormat="false" ht="12.75" hidden="false" customHeight="false" outlineLevel="0" collapsed="false">
      <c r="A63" s="62" t="s">
        <v>290</v>
      </c>
      <c r="C63" s="67" t="n">
        <v>20.34</v>
      </c>
      <c r="E63" s="62" t="s">
        <v>290</v>
      </c>
      <c r="G63" s="68" t="n">
        <v>32.71</v>
      </c>
      <c r="H63" s="60"/>
      <c r="I63" s="26"/>
    </row>
    <row r="64" customFormat="false" ht="12.75" hidden="false" customHeight="false" outlineLevel="0" collapsed="false">
      <c r="A64" s="26" t="s">
        <v>291</v>
      </c>
      <c r="B64" s="66" t="s">
        <v>59</v>
      </c>
      <c r="C64" s="67" t="n">
        <v>20.86</v>
      </c>
      <c r="E64" s="26" t="s">
        <v>291</v>
      </c>
      <c r="F64" s="66" t="s">
        <v>60</v>
      </c>
      <c r="G64" s="68" t="n">
        <v>33.35</v>
      </c>
      <c r="H64" s="60"/>
      <c r="I64" s="26"/>
    </row>
    <row r="65" customFormat="false" ht="12.75" hidden="false" customHeight="false" outlineLevel="0" collapsed="false">
      <c r="A65" s="26" t="s">
        <v>292</v>
      </c>
      <c r="C65" s="67" t="n">
        <v>20.4</v>
      </c>
      <c r="E65" s="26" t="s">
        <v>292</v>
      </c>
      <c r="G65" s="68" t="n">
        <v>33.02</v>
      </c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C65</f>
        <v>20.4</v>
      </c>
      <c r="E67" s="26" t="s">
        <v>62</v>
      </c>
      <c r="F67" s="66" t="s">
        <v>64</v>
      </c>
      <c r="G67" s="68" t="n">
        <f aca="false">G65</f>
        <v>33.02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SUM(C64:C65)/2</f>
        <v>20.63</v>
      </c>
      <c r="E68" s="26" t="s">
        <v>65</v>
      </c>
      <c r="F68" s="66" t="s">
        <v>67</v>
      </c>
      <c r="G68" s="68" t="n">
        <f aca="false">SUM(G64:G65)/2</f>
        <v>33.185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SUM(C63:C65)/3</f>
        <v>20.5333333333333</v>
      </c>
      <c r="E69" s="26" t="s">
        <v>68</v>
      </c>
      <c r="F69" s="66" t="s">
        <v>70</v>
      </c>
      <c r="G69" s="68" t="n">
        <f aca="false">SUM(G63:G65)/3</f>
        <v>33.0266666666667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26" t="s">
        <v>291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 t="s">
        <v>292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293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SUM(C74:C75)/2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SUM(C73:C75)/3</f>
        <v>1.32</v>
      </c>
      <c r="D79" s="26"/>
      <c r="E79" s="26"/>
      <c r="F79" s="59"/>
      <c r="G79" s="60"/>
      <c r="H79" s="60"/>
      <c r="I79" s="26"/>
    </row>
  </sheetData>
  <sheetProtection sheet="true" password="c9b8" objects="true" scenarios="true"/>
  <mergeCells count="1">
    <mergeCell ref="A2:F2"/>
  </mergeCells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&amp;Cl:\common\staggs\nymexstl.xlsPage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28"/>
    <col collapsed="false" customWidth="true" hidden="false" outlineLevel="0" max="3" min="3" style="0" width="13.14"/>
    <col collapsed="false" customWidth="true" hidden="false" outlineLevel="0" max="5" min="5" style="0" width="10.99"/>
    <col collapsed="false" customWidth="true" hidden="false" outlineLevel="0" max="7" min="7" style="0" width="9.28"/>
    <col collapsed="false" customWidth="true" hidden="false" outlineLevel="0" max="8" min="8" style="0" width="12.85"/>
    <col collapsed="false" customWidth="true" hidden="false" outlineLevel="0" max="9" min="9" style="0" width="14.41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13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294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35598</v>
      </c>
      <c r="C12" s="169" t="s">
        <v>288</v>
      </c>
      <c r="D12" s="25" t="n">
        <v>19.14</v>
      </c>
      <c r="E12" s="25" t="n">
        <v>19.25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+B12+1</f>
        <v>35599</v>
      </c>
      <c r="C13" s="169" t="s">
        <v>288</v>
      </c>
      <c r="D13" s="25" t="n">
        <v>19.03</v>
      </c>
      <c r="E13" s="25" t="n">
        <v>19.2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+B13+1</f>
        <v>35600</v>
      </c>
      <c r="C14" s="169" t="s">
        <v>288</v>
      </c>
      <c r="D14" s="25" t="n">
        <v>19.52</v>
      </c>
      <c r="E14" s="25" t="n">
        <v>19.63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+B14+1</f>
        <v>35601</v>
      </c>
      <c r="C15" s="169" t="s">
        <v>288</v>
      </c>
      <c r="D15" s="25" t="n">
        <v>19.09</v>
      </c>
      <c r="E15" s="25" t="n">
        <v>19.19</v>
      </c>
      <c r="F15" s="169"/>
      <c r="G15" s="25"/>
      <c r="H15" s="25" t="n">
        <v>2</v>
      </c>
      <c r="I15" s="169" t="s">
        <v>288</v>
      </c>
    </row>
    <row r="16" customFormat="false" ht="12.75" hidden="false" customHeight="false" outlineLevel="0" collapsed="false">
      <c r="A16" s="20" t="n">
        <f aca="false">A15+1</f>
        <v>5</v>
      </c>
      <c r="B16" s="21" t="n">
        <f aca="false">+B15+1</f>
        <v>35602</v>
      </c>
      <c r="C16" s="169" t="s">
        <v>288</v>
      </c>
      <c r="D16" s="25" t="n">
        <v>19.46</v>
      </c>
      <c r="E16" s="25" t="n">
        <v>19.56</v>
      </c>
      <c r="F16" s="169" t="s">
        <v>288</v>
      </c>
      <c r="G16" s="25" t="n">
        <v>2.139</v>
      </c>
      <c r="H16" s="25" t="n">
        <v>2.015</v>
      </c>
      <c r="I16" s="169" t="s">
        <v>288</v>
      </c>
    </row>
    <row r="17" customFormat="false" ht="12.75" hidden="false" customHeight="false" outlineLevel="0" collapsed="false">
      <c r="A17" s="20" t="n">
        <f aca="false">A16+1</f>
        <v>6</v>
      </c>
      <c r="B17" s="21" t="n">
        <f aca="false">+B16+3</f>
        <v>35605</v>
      </c>
      <c r="C17" s="169" t="s">
        <v>288</v>
      </c>
      <c r="D17" s="25" t="n">
        <v>19.8</v>
      </c>
      <c r="E17" s="25" t="n">
        <v>19.84</v>
      </c>
      <c r="F17" s="169" t="s">
        <v>288</v>
      </c>
      <c r="G17" s="25" t="n">
        <v>2.139</v>
      </c>
      <c r="H17" s="25" t="n">
        <v>2.02</v>
      </c>
      <c r="I17" s="169" t="s">
        <v>288</v>
      </c>
    </row>
    <row r="18" customFormat="false" ht="12.75" hidden="false" customHeight="false" outlineLevel="0" collapsed="false">
      <c r="A18" s="20"/>
      <c r="B18" s="21"/>
      <c r="C18" s="169"/>
      <c r="D18" s="25"/>
      <c r="E18" s="25"/>
      <c r="F18" s="169"/>
      <c r="G18" s="25"/>
      <c r="H18" s="25"/>
      <c r="I18" s="169"/>
    </row>
    <row r="19" customFormat="false" ht="12.75" hidden="false" customHeight="false" outlineLevel="0" collapsed="false">
      <c r="A19" s="20" t="n">
        <f aca="false">A17+1</f>
        <v>7</v>
      </c>
      <c r="B19" s="21" t="n">
        <v>35612</v>
      </c>
      <c r="C19" s="169" t="s">
        <v>288</v>
      </c>
      <c r="D19" s="25" t="n">
        <v>20.12</v>
      </c>
      <c r="E19" s="25" t="n">
        <v>20.12</v>
      </c>
      <c r="F19" s="169" t="s">
        <v>288</v>
      </c>
      <c r="G19" s="25" t="n">
        <v>2.11</v>
      </c>
      <c r="H19" s="25" t="n">
        <v>1.982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21" t="n">
        <f aca="false">B19+1</f>
        <v>35613</v>
      </c>
      <c r="C20" s="169" t="s">
        <v>288</v>
      </c>
      <c r="D20" s="25" t="n">
        <v>20.34</v>
      </c>
      <c r="E20" s="25" t="n">
        <v>20.34</v>
      </c>
      <c r="F20" s="169" t="s">
        <v>288</v>
      </c>
      <c r="G20" s="25" t="n">
        <v>2.067</v>
      </c>
      <c r="H20" s="25" t="n">
        <v>1.95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21" t="n">
        <f aca="false">B20+1</f>
        <v>35614</v>
      </c>
      <c r="C21" s="169" t="s">
        <v>288</v>
      </c>
      <c r="D21" s="25" t="n">
        <v>19.56</v>
      </c>
      <c r="E21" s="25" t="n">
        <v>19.6</v>
      </c>
      <c r="F21" s="169" t="s">
        <v>288</v>
      </c>
      <c r="G21" s="25" t="n">
        <v>2.103</v>
      </c>
      <c r="H21" s="25" t="n">
        <v>1.972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21" t="n">
        <f aca="false">B21+4</f>
        <v>35618</v>
      </c>
      <c r="C22" s="169" t="s">
        <v>288</v>
      </c>
      <c r="D22" s="25" t="n">
        <v>19.52</v>
      </c>
      <c r="E22" s="25" t="n">
        <v>19.63</v>
      </c>
      <c r="F22" s="169" t="s">
        <v>288</v>
      </c>
      <c r="G22" s="25" t="n">
        <v>2.068</v>
      </c>
      <c r="H22" s="25" t="n">
        <v>1.955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21" t="n">
        <f aca="false">B22+1</f>
        <v>35619</v>
      </c>
      <c r="C23" s="169" t="s">
        <v>288</v>
      </c>
      <c r="D23" s="25" t="n">
        <v>19.73</v>
      </c>
      <c r="E23" s="25" t="n">
        <v>19.83</v>
      </c>
      <c r="F23" s="169" t="s">
        <v>288</v>
      </c>
      <c r="G23" s="25" t="n">
        <v>2.116</v>
      </c>
      <c r="H23" s="25" t="n">
        <v>2.005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21" t="n">
        <f aca="false">B23+1</f>
        <v>35620</v>
      </c>
      <c r="C24" s="169" t="s">
        <v>288</v>
      </c>
      <c r="D24" s="25" t="n">
        <v>19.46</v>
      </c>
      <c r="E24" s="25" t="n">
        <v>19.59</v>
      </c>
      <c r="F24" s="169" t="s">
        <v>288</v>
      </c>
      <c r="G24" s="25" t="n">
        <v>2.098</v>
      </c>
      <c r="H24" s="25" t="n">
        <v>1.99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21" t="n">
        <f aca="false">B24+1</f>
        <v>35621</v>
      </c>
      <c r="C25" s="169" t="s">
        <v>288</v>
      </c>
      <c r="D25" s="25" t="n">
        <v>19.22</v>
      </c>
      <c r="E25" s="25" t="n">
        <v>19.38</v>
      </c>
      <c r="F25" s="169" t="s">
        <v>288</v>
      </c>
      <c r="G25" s="25" t="n">
        <v>2.115</v>
      </c>
      <c r="H25" s="25" t="n">
        <v>2.005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21" t="n">
        <f aca="false">B25+1</f>
        <v>35622</v>
      </c>
      <c r="C26" s="169" t="s">
        <v>288</v>
      </c>
      <c r="D26" s="25" t="n">
        <v>19.33</v>
      </c>
      <c r="E26" s="25" t="n">
        <v>19.49</v>
      </c>
      <c r="F26" s="169" t="s">
        <v>288</v>
      </c>
      <c r="G26" s="25" t="n">
        <v>2.094</v>
      </c>
      <c r="H26" s="25" t="n">
        <v>1.992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21" t="n">
        <f aca="false">B26+3</f>
        <v>35625</v>
      </c>
      <c r="C27" s="169" t="s">
        <v>288</v>
      </c>
      <c r="D27" s="25" t="n">
        <v>18.99</v>
      </c>
      <c r="E27" s="25" t="n">
        <v>19.13</v>
      </c>
      <c r="F27" s="169" t="s">
        <v>288</v>
      </c>
      <c r="G27" s="25" t="n">
        <v>2.151</v>
      </c>
      <c r="H27" s="25" t="n">
        <v>2.05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21" t="n">
        <f aca="false">B27+1</f>
        <v>35626</v>
      </c>
      <c r="C28" s="169" t="s">
        <v>288</v>
      </c>
      <c r="D28" s="25" t="n">
        <v>19.67</v>
      </c>
      <c r="E28" s="25" t="n">
        <v>19.76</v>
      </c>
      <c r="F28" s="169" t="s">
        <v>288</v>
      </c>
      <c r="G28" s="25" t="n">
        <v>2.162</v>
      </c>
      <c r="H28" s="25" t="n">
        <v>2.06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21" t="n">
        <f aca="false">B28+1</f>
        <v>35627</v>
      </c>
      <c r="C29" s="169" t="s">
        <v>288</v>
      </c>
      <c r="D29" s="25" t="n">
        <v>19.65</v>
      </c>
      <c r="E29" s="25" t="n">
        <v>19.71</v>
      </c>
      <c r="F29" s="169" t="s">
        <v>288</v>
      </c>
      <c r="G29" s="25" t="n">
        <v>2.174</v>
      </c>
      <c r="H29" s="25" t="n">
        <v>2.08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21" t="n">
        <f aca="false">B29+1</f>
        <v>35628</v>
      </c>
      <c r="C30" s="169" t="s">
        <v>288</v>
      </c>
      <c r="D30" s="25" t="n">
        <v>19.99</v>
      </c>
      <c r="E30" s="25" t="n">
        <v>20.02</v>
      </c>
      <c r="F30" s="169" t="s">
        <v>288</v>
      </c>
      <c r="G30" s="25" t="n">
        <v>2.175</v>
      </c>
      <c r="H30" s="25" t="n">
        <v>2.08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21" t="n">
        <f aca="false">B30+1</f>
        <v>35629</v>
      </c>
      <c r="C31" s="169" t="s">
        <v>288</v>
      </c>
      <c r="D31" s="25" t="n">
        <v>19.27</v>
      </c>
      <c r="E31" s="25" t="n">
        <v>19.43</v>
      </c>
      <c r="F31" s="169" t="s">
        <v>288</v>
      </c>
      <c r="G31" s="25" t="n">
        <v>2.168</v>
      </c>
      <c r="H31" s="25" t="n">
        <v>2.078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21" t="n">
        <f aca="false">B31+3</f>
        <v>35632</v>
      </c>
      <c r="C32" s="169" t="s">
        <v>288</v>
      </c>
      <c r="D32" s="25" t="n">
        <v>19.18</v>
      </c>
      <c r="E32" s="25" t="n">
        <v>19.42</v>
      </c>
      <c r="F32" s="169" t="s">
        <v>288</v>
      </c>
      <c r="G32" s="25" t="n">
        <v>2.085</v>
      </c>
      <c r="H32" s="25" t="n">
        <v>2.007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21" t="n">
        <f aca="false">B32+1</f>
        <v>35633</v>
      </c>
      <c r="C33" s="169" t="s">
        <v>288</v>
      </c>
      <c r="D33" s="25" t="n">
        <v>19.08</v>
      </c>
      <c r="E33" s="25" t="n">
        <v>19.48</v>
      </c>
      <c r="F33" s="169" t="s">
        <v>288</v>
      </c>
      <c r="G33" s="25" t="n">
        <v>2.117</v>
      </c>
      <c r="H33" s="25" t="n">
        <v>2.036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21" t="n">
        <f aca="false">B33+1</f>
        <v>35634</v>
      </c>
      <c r="C34" s="179" t="s">
        <v>295</v>
      </c>
      <c r="D34" s="25" t="n">
        <v>19.63</v>
      </c>
      <c r="E34" s="25" t="n">
        <v>19.7</v>
      </c>
      <c r="F34" s="169" t="s">
        <v>288</v>
      </c>
      <c r="G34" s="25" t="n">
        <v>2.148</v>
      </c>
      <c r="H34" s="25" t="n">
        <v>2.065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21" t="n">
        <f aca="false">B34+1</f>
        <v>35635</v>
      </c>
      <c r="C35" s="179" t="s">
        <v>295</v>
      </c>
      <c r="D35" s="25" t="n">
        <v>19.77</v>
      </c>
      <c r="E35" s="25" t="n">
        <v>19.84</v>
      </c>
      <c r="F35" s="169" t="s">
        <v>288</v>
      </c>
      <c r="G35" s="25" t="n">
        <v>2.175</v>
      </c>
      <c r="H35" s="25" t="n">
        <v>2.1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21" t="n">
        <f aca="false">B35+1</f>
        <v>35636</v>
      </c>
      <c r="C36" s="179" t="s">
        <v>295</v>
      </c>
      <c r="D36" s="25" t="n">
        <v>19.89</v>
      </c>
      <c r="E36" s="25" t="n">
        <v>19.94</v>
      </c>
      <c r="F36" s="169" t="s">
        <v>288</v>
      </c>
      <c r="G36" s="25" t="n">
        <v>2.146</v>
      </c>
      <c r="H36" s="25" t="n">
        <v>2.095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21" t="n">
        <f aca="false">B36+3</f>
        <v>35639</v>
      </c>
      <c r="C37" s="179" t="s">
        <v>295</v>
      </c>
      <c r="D37" s="25" t="n">
        <v>19.81</v>
      </c>
      <c r="E37" s="25" t="n">
        <v>19.86</v>
      </c>
      <c r="F37" s="169" t="s">
        <v>288</v>
      </c>
      <c r="G37" s="25" t="n">
        <v>2.183</v>
      </c>
      <c r="H37" s="25" t="n">
        <v>2.11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21" t="n">
        <f aca="false">B37+1</f>
        <v>35640</v>
      </c>
      <c r="C38" s="179" t="s">
        <v>295</v>
      </c>
      <c r="D38" s="25" t="n">
        <v>19.85</v>
      </c>
      <c r="E38" s="25" t="n">
        <v>19.91</v>
      </c>
      <c r="F38" s="169" t="s">
        <v>288</v>
      </c>
      <c r="G38" s="25" t="n">
        <v>2.161</v>
      </c>
      <c r="H38" s="25" t="n">
        <v>2.118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21" t="n">
        <f aca="false">B38+1</f>
        <v>35641</v>
      </c>
      <c r="C39" s="179" t="s">
        <v>295</v>
      </c>
      <c r="D39" s="25" t="n">
        <v>20.3</v>
      </c>
      <c r="E39" s="25" t="n">
        <v>20.31</v>
      </c>
      <c r="F39" s="179" t="s">
        <v>295</v>
      </c>
      <c r="G39" s="25" t="n">
        <v>2.161</v>
      </c>
      <c r="H39" s="25" t="n">
        <v>2.145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21" t="n">
        <f aca="false">B39+1</f>
        <v>35642</v>
      </c>
      <c r="C40" s="179" t="s">
        <v>295</v>
      </c>
      <c r="D40" s="25" t="n">
        <v>20.14</v>
      </c>
      <c r="E40" s="25" t="n">
        <v>20.18</v>
      </c>
      <c r="F40" s="179" t="s">
        <v>295</v>
      </c>
      <c r="G40" s="25" t="n">
        <v>2.177</v>
      </c>
      <c r="H40" s="25" t="n">
        <v>2.065</v>
      </c>
      <c r="I40" s="179" t="s">
        <v>295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35633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35640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35639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19.483</v>
      </c>
      <c r="E48" s="39" t="n">
        <f aca="false">ROUND((AVERAGE(E12:E33)),3)</f>
        <v>19.6</v>
      </c>
      <c r="F48" s="40" t="s">
        <v>29</v>
      </c>
      <c r="G48" s="41" t="n">
        <f aca="false">ROUND((AVERAGE(G16:G38)),5)</f>
        <v>2.13155</v>
      </c>
      <c r="H48" s="41" t="n">
        <f aca="false">ROUND((AVERAGE(H15:H39)),5)</f>
        <v>2.03792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45" t="s">
        <v>296</v>
      </c>
      <c r="D49" s="46" t="n">
        <f aca="false">ROUND((AVERAGE(D19:D40)),3)</f>
        <v>19.659</v>
      </c>
      <c r="E49" s="46" t="n">
        <f aca="false">ROUND((AVERAGE(E19:E40)),3)</f>
        <v>19.758</v>
      </c>
      <c r="F49" s="47" t="s">
        <v>33</v>
      </c>
      <c r="G49" s="48" t="n">
        <f aca="false">ROUND((AVERAGE(G19:G40)),5)</f>
        <v>2.13427</v>
      </c>
      <c r="H49" s="48" t="n">
        <f aca="false">ROUND((AVERAGE(H19:H40)),5)</f>
        <v>2.04273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ROUND((((SUM(D19:D40))-D33+E33)/22),3)</f>
        <v>19.677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19.08</v>
      </c>
      <c r="E51" s="46" t="s">
        <v>36</v>
      </c>
      <c r="F51" s="51" t="s">
        <v>49</v>
      </c>
      <c r="G51" s="48" t="n">
        <f aca="false">G38</f>
        <v>2.161</v>
      </c>
      <c r="H51" s="48" t="n">
        <f aca="false">H39</f>
        <v>2.145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19.13</v>
      </c>
      <c r="E52" s="52" t="s">
        <v>36</v>
      </c>
      <c r="F52" s="51" t="s">
        <v>43</v>
      </c>
      <c r="G52" s="48" t="n">
        <f aca="false">ROUND(SUM(G37:G38)/2,5)</f>
        <v>2.172</v>
      </c>
      <c r="H52" s="48" t="n">
        <f aca="false">SUM(H38:H39)/2</f>
        <v>2.1315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19.177</v>
      </c>
      <c r="E53" s="46" t="s">
        <v>36</v>
      </c>
      <c r="F53" s="51" t="s">
        <v>40</v>
      </c>
      <c r="G53" s="48" t="n">
        <f aca="false">ROUND(AVERAGE(G36:G38),5)</f>
        <v>2.16333</v>
      </c>
      <c r="H53" s="48" t="n">
        <f aca="false">ROUND(AVERAGE(H37:H39),5)</f>
        <v>2.12433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2.16625</v>
      </c>
      <c r="H54" s="48" t="n">
        <f aca="false">ROUND(AVERAGE(H36:H39),5)</f>
        <v>2.117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19.434</v>
      </c>
      <c r="E55" s="53" t="s">
        <v>36</v>
      </c>
      <c r="F55" s="51" t="s">
        <v>38</v>
      </c>
      <c r="G55" s="48" t="n">
        <f aca="false">ROUND(AVERAGE(G34:G38),5)</f>
        <v>2.1626</v>
      </c>
      <c r="H55" s="48" t="n">
        <f aca="false">ROUND(AVERAGE(H35:H39),5)</f>
        <v>2.1136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2.183</v>
      </c>
      <c r="H56" s="48" t="n">
        <f aca="false">H38</f>
        <v>2.118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2.146</v>
      </c>
      <c r="H57" s="41" t="n">
        <f aca="false">H37</f>
        <v>2.11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2.1645</v>
      </c>
      <c r="H58" s="48" t="n">
        <f aca="false">ROUND(AVERAGE(H37:H38),5)</f>
        <v>2.114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26"/>
      <c r="C62" s="26"/>
      <c r="E62" s="26"/>
      <c r="F62" s="59"/>
      <c r="G62" s="60"/>
      <c r="H62" s="60"/>
      <c r="I62" s="26"/>
    </row>
    <row r="63" customFormat="false" ht="12.75" hidden="false" customHeight="false" outlineLevel="0" collapsed="false">
      <c r="A63" s="178" t="n">
        <v>35635</v>
      </c>
      <c r="C63" s="67" t="n">
        <v>21.1</v>
      </c>
      <c r="E63" s="178" t="n">
        <v>35635</v>
      </c>
      <c r="G63" s="68" t="n">
        <v>35.49</v>
      </c>
      <c r="H63" s="60"/>
      <c r="I63" s="26"/>
    </row>
    <row r="64" customFormat="false" ht="12.75" hidden="false" customHeight="false" outlineLevel="0" collapsed="false">
      <c r="A64" s="121" t="n">
        <v>35636</v>
      </c>
      <c r="B64" s="66" t="s">
        <v>59</v>
      </c>
      <c r="C64" s="67" t="n">
        <v>20.68</v>
      </c>
      <c r="E64" s="121" t="n">
        <v>35636</v>
      </c>
      <c r="F64" s="66" t="s">
        <v>60</v>
      </c>
      <c r="G64" s="68" t="n">
        <v>37.05</v>
      </c>
      <c r="H64" s="60"/>
      <c r="I64" s="26"/>
    </row>
    <row r="65" customFormat="false" ht="12.75" hidden="false" customHeight="false" outlineLevel="0" collapsed="false">
      <c r="A65" s="121" t="n">
        <v>35639</v>
      </c>
      <c r="C65" s="67" t="n">
        <v>20.56</v>
      </c>
      <c r="E65" s="121" t="n">
        <v>35639</v>
      </c>
      <c r="G65" s="68" t="n">
        <v>38.28</v>
      </c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AVERAGE(C65)</f>
        <v>20.56</v>
      </c>
      <c r="E67" s="26" t="s">
        <v>62</v>
      </c>
      <c r="F67" s="66" t="s">
        <v>64</v>
      </c>
      <c r="G67" s="67" t="n">
        <f aca="false">AVERAGE(G65)</f>
        <v>38.28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AVERAGE(C64:C65)</f>
        <v>20.62</v>
      </c>
      <c r="E68" s="26" t="s">
        <v>65</v>
      </c>
      <c r="F68" s="66" t="s">
        <v>67</v>
      </c>
      <c r="G68" s="67" t="n">
        <f aca="false">AVERAGE(G64:G65)</f>
        <v>37.665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AVERAGE(C63:C65)</f>
        <v>20.78</v>
      </c>
      <c r="E69" s="26" t="s">
        <v>68</v>
      </c>
      <c r="F69" s="66" t="s">
        <v>70</v>
      </c>
      <c r="G69" s="67" t="n">
        <f aca="false">AVERAGE(G63:G65)</f>
        <v>36.94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35636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35639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35640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AVERAGE(C75)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1.32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&amp;LL:\COMMON\STAGGS\NYMEXSTL.XLS&amp;R&amp;P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16.42"/>
    <col collapsed="false" customWidth="true" hidden="false" outlineLevel="0" max="3" min="3" style="0" width="14.7"/>
    <col collapsed="false" customWidth="true" hidden="false" outlineLevel="0" max="4" min="4" style="0" width="11.28"/>
    <col collapsed="false" customWidth="true" hidden="false" outlineLevel="0" max="5" min="5" style="0" width="11.42"/>
    <col collapsed="false" customWidth="true" hidden="false" outlineLevel="0" max="7" min="7" style="0" width="15.28"/>
    <col collapsed="false" customWidth="true" hidden="false" outlineLevel="0" max="8" min="8" style="0" width="12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297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35634</v>
      </c>
      <c r="C12" s="169" t="s">
        <v>295</v>
      </c>
      <c r="D12" s="25" t="n">
        <v>19.63</v>
      </c>
      <c r="E12" s="25" t="n">
        <v>19.7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B12+1</f>
        <v>35635</v>
      </c>
      <c r="C13" s="169" t="s">
        <v>295</v>
      </c>
      <c r="D13" s="25" t="n">
        <v>19.77</v>
      </c>
      <c r="E13" s="25" t="n">
        <v>19.84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B13+1</f>
        <v>35636</v>
      </c>
      <c r="C14" s="169" t="s">
        <v>295</v>
      </c>
      <c r="D14" s="25" t="n">
        <v>19.89</v>
      </c>
      <c r="E14" s="25" t="n">
        <v>19.94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B14+3</f>
        <v>35639</v>
      </c>
      <c r="C15" s="169" t="s">
        <v>295</v>
      </c>
      <c r="D15" s="25" t="n">
        <v>19.81</v>
      </c>
      <c r="E15" s="25" t="n">
        <v>19.86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B15+1</f>
        <v>35640</v>
      </c>
      <c r="C16" s="169" t="s">
        <v>295</v>
      </c>
      <c r="D16" s="25" t="n">
        <v>19.85</v>
      </c>
      <c r="E16" s="25" t="n">
        <v>19.91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B16+1</f>
        <v>35641</v>
      </c>
      <c r="C17" s="169" t="s">
        <v>295</v>
      </c>
      <c r="D17" s="25" t="n">
        <v>20.3</v>
      </c>
      <c r="E17" s="25" t="n">
        <v>20.31</v>
      </c>
      <c r="F17" s="169" t="s">
        <v>295</v>
      </c>
      <c r="G17" s="25" t="n">
        <v>2.161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21" t="n">
        <f aca="false">B17+1</f>
        <v>35642</v>
      </c>
      <c r="C18" s="169" t="s">
        <v>295</v>
      </c>
      <c r="D18" s="25" t="n">
        <v>20.14</v>
      </c>
      <c r="E18" s="25" t="n">
        <v>20.18</v>
      </c>
      <c r="F18" s="169" t="s">
        <v>295</v>
      </c>
      <c r="G18" s="25" t="n">
        <v>2.177</v>
      </c>
      <c r="H18" s="25" t="n">
        <v>2.065</v>
      </c>
      <c r="I18" s="169" t="s">
        <v>295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35643</v>
      </c>
      <c r="C20" s="169" t="s">
        <v>295</v>
      </c>
      <c r="D20" s="25" t="n">
        <v>20.28</v>
      </c>
      <c r="E20" s="25" t="n">
        <v>20.31</v>
      </c>
      <c r="F20" s="169" t="s">
        <v>295</v>
      </c>
      <c r="G20" s="25" t="n">
        <v>2.239</v>
      </c>
      <c r="H20" s="25" t="n">
        <v>2.116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B20+3</f>
        <v>35646</v>
      </c>
      <c r="C21" s="169" t="s">
        <v>295</v>
      </c>
      <c r="D21" s="25" t="n">
        <v>20.75</v>
      </c>
      <c r="E21" s="25" t="n">
        <v>20.86</v>
      </c>
      <c r="F21" s="169" t="s">
        <v>295</v>
      </c>
      <c r="G21" s="25" t="n">
        <v>2.374</v>
      </c>
      <c r="H21" s="25" t="n">
        <v>2.22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35647</v>
      </c>
      <c r="C22" s="169" t="s">
        <v>295</v>
      </c>
      <c r="D22" s="25" t="n">
        <v>20.81</v>
      </c>
      <c r="E22" s="25" t="n">
        <v>20.93</v>
      </c>
      <c r="F22" s="169" t="s">
        <v>295</v>
      </c>
      <c r="G22" s="25" t="n">
        <v>2.374</v>
      </c>
      <c r="H22" s="25" t="n">
        <v>2.25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35648</v>
      </c>
      <c r="C23" s="169" t="s">
        <v>295</v>
      </c>
      <c r="D23" s="25" t="n">
        <v>20.46</v>
      </c>
      <c r="E23" s="25" t="n">
        <v>20.56</v>
      </c>
      <c r="F23" s="169" t="s">
        <v>295</v>
      </c>
      <c r="G23" s="25" t="n">
        <v>2.351</v>
      </c>
      <c r="H23" s="25" t="n">
        <v>2.265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35649</v>
      </c>
      <c r="C24" s="169" t="s">
        <v>295</v>
      </c>
      <c r="D24" s="25" t="n">
        <v>20.09</v>
      </c>
      <c r="E24" s="25" t="n">
        <v>20.28</v>
      </c>
      <c r="F24" s="169" t="s">
        <v>295</v>
      </c>
      <c r="G24" s="25" t="n">
        <v>2.444</v>
      </c>
      <c r="H24" s="25" t="n">
        <v>2.34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35650</v>
      </c>
      <c r="C25" s="169" t="s">
        <v>295</v>
      </c>
      <c r="D25" s="25" t="n">
        <v>19.54</v>
      </c>
      <c r="E25" s="25" t="n">
        <v>19.74</v>
      </c>
      <c r="F25" s="169" t="s">
        <v>295</v>
      </c>
      <c r="G25" s="25" t="n">
        <v>2.503</v>
      </c>
      <c r="H25" s="25" t="n">
        <v>2.405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35653</v>
      </c>
      <c r="C26" s="169" t="s">
        <v>295</v>
      </c>
      <c r="D26" s="25" t="n">
        <v>19.69</v>
      </c>
      <c r="E26" s="25" t="n">
        <v>19.88</v>
      </c>
      <c r="F26" s="169" t="s">
        <v>295</v>
      </c>
      <c r="G26" s="25" t="n">
        <v>2.586</v>
      </c>
      <c r="H26" s="25" t="n">
        <v>2.48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35654</v>
      </c>
      <c r="C27" s="169" t="s">
        <v>295</v>
      </c>
      <c r="D27" s="25" t="n">
        <v>19.99</v>
      </c>
      <c r="E27" s="25" t="n">
        <v>20.17</v>
      </c>
      <c r="F27" s="169" t="s">
        <v>295</v>
      </c>
      <c r="G27" s="25" t="n">
        <v>2.475</v>
      </c>
      <c r="H27" s="25" t="n">
        <v>2.375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35655</v>
      </c>
      <c r="C28" s="169" t="s">
        <v>295</v>
      </c>
      <c r="D28" s="25" t="n">
        <v>20.19</v>
      </c>
      <c r="E28" s="25" t="n">
        <v>20.39</v>
      </c>
      <c r="F28" s="169" t="s">
        <v>295</v>
      </c>
      <c r="G28" s="25" t="n">
        <v>2.472</v>
      </c>
      <c r="H28" s="25" t="n">
        <v>2.395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35656</v>
      </c>
      <c r="C29" s="169" t="s">
        <v>295</v>
      </c>
      <c r="D29" s="25" t="n">
        <v>20.08</v>
      </c>
      <c r="E29" s="25" t="n">
        <v>20.3</v>
      </c>
      <c r="F29" s="169" t="s">
        <v>295</v>
      </c>
      <c r="G29" s="25" t="n">
        <v>2.428</v>
      </c>
      <c r="H29" s="25" t="n">
        <v>2.34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35657</v>
      </c>
      <c r="C30" s="169" t="s">
        <v>295</v>
      </c>
      <c r="D30" s="25" t="n">
        <v>20.07</v>
      </c>
      <c r="E30" s="25" t="n">
        <v>20.26</v>
      </c>
      <c r="F30" s="169" t="s">
        <v>295</v>
      </c>
      <c r="G30" s="25" t="n">
        <v>2.432</v>
      </c>
      <c r="H30" s="25" t="n">
        <v>2.362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B30+3</f>
        <v>35660</v>
      </c>
      <c r="C31" s="169" t="s">
        <v>295</v>
      </c>
      <c r="D31" s="25" t="n">
        <v>19.91</v>
      </c>
      <c r="E31" s="25" t="n">
        <v>20.15</v>
      </c>
      <c r="F31" s="169" t="s">
        <v>295</v>
      </c>
      <c r="G31" s="25" t="n">
        <v>2.426</v>
      </c>
      <c r="H31" s="25" t="n">
        <v>2.355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35661</v>
      </c>
      <c r="C32" s="169" t="s">
        <v>295</v>
      </c>
      <c r="D32" s="25" t="n">
        <v>20.12</v>
      </c>
      <c r="E32" s="25" t="n">
        <v>20.33</v>
      </c>
      <c r="F32" s="169" t="s">
        <v>295</v>
      </c>
      <c r="G32" s="25" t="n">
        <v>2.528</v>
      </c>
      <c r="H32" s="25" t="n">
        <v>2.465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35662</v>
      </c>
      <c r="C33" s="169" t="s">
        <v>295</v>
      </c>
      <c r="D33" s="25" t="n">
        <v>20.06</v>
      </c>
      <c r="E33" s="25" t="n">
        <v>20.21</v>
      </c>
      <c r="F33" s="169" t="s">
        <v>295</v>
      </c>
      <c r="G33" s="25" t="n">
        <v>2.449</v>
      </c>
      <c r="H33" s="25" t="n">
        <v>2.38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35663</v>
      </c>
      <c r="C34" s="179" t="s">
        <v>298</v>
      </c>
      <c r="D34" s="25" t="n">
        <v>19.66</v>
      </c>
      <c r="E34" s="25" t="n">
        <v>19.78</v>
      </c>
      <c r="F34" s="169" t="s">
        <v>295</v>
      </c>
      <c r="G34" s="25" t="n">
        <v>2.367</v>
      </c>
      <c r="H34" s="25" t="n">
        <v>2.305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35664</v>
      </c>
      <c r="C35" s="179" t="s">
        <v>298</v>
      </c>
      <c r="D35" s="25" t="n">
        <v>19.7</v>
      </c>
      <c r="E35" s="25" t="n">
        <v>19.81</v>
      </c>
      <c r="F35" s="169" t="s">
        <v>295</v>
      </c>
      <c r="G35" s="25" t="n">
        <v>2.453</v>
      </c>
      <c r="H35" s="25" t="n">
        <v>2.385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35667</v>
      </c>
      <c r="C36" s="179" t="s">
        <v>298</v>
      </c>
      <c r="D36" s="25" t="n">
        <v>19.26</v>
      </c>
      <c r="E36" s="25" t="n">
        <v>19.37</v>
      </c>
      <c r="F36" s="169" t="s">
        <v>295</v>
      </c>
      <c r="G36" s="25" t="n">
        <v>2.489</v>
      </c>
      <c r="H36" s="25" t="n">
        <v>2.425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35668</v>
      </c>
      <c r="C37" s="179" t="s">
        <v>298</v>
      </c>
      <c r="D37" s="25" t="n">
        <v>19.28</v>
      </c>
      <c r="E37" s="25" t="n">
        <v>19.41</v>
      </c>
      <c r="F37" s="169" t="s">
        <v>295</v>
      </c>
      <c r="G37" s="25" t="n">
        <v>2.514</v>
      </c>
      <c r="H37" s="25" t="n">
        <v>2.44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35669</v>
      </c>
      <c r="C38" s="179" t="s">
        <v>298</v>
      </c>
      <c r="D38" s="25" t="n">
        <v>19.73</v>
      </c>
      <c r="E38" s="25" t="n">
        <v>19.83</v>
      </c>
      <c r="F38" s="169" t="s">
        <v>295</v>
      </c>
      <c r="G38" s="25" t="n">
        <v>2.515</v>
      </c>
      <c r="H38" s="25" t="n">
        <v>2.4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35670</v>
      </c>
      <c r="C39" s="179" t="s">
        <v>298</v>
      </c>
      <c r="D39" s="25" t="n">
        <v>19.58</v>
      </c>
      <c r="E39" s="25" t="n">
        <v>19.67</v>
      </c>
      <c r="F39" s="179" t="s">
        <v>298</v>
      </c>
      <c r="G39" s="25" t="n">
        <v>2.656</v>
      </c>
      <c r="H39" s="25" t="n">
        <v>2.536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35671</v>
      </c>
      <c r="C40" s="179" t="s">
        <v>298</v>
      </c>
      <c r="D40" s="25" t="n">
        <v>19.61</v>
      </c>
      <c r="E40" s="25" t="n">
        <v>19.74</v>
      </c>
      <c r="F40" s="179" t="s">
        <v>298</v>
      </c>
      <c r="G40" s="25" t="n">
        <v>2.714</v>
      </c>
      <c r="H40" s="25" t="n">
        <v>2.6</v>
      </c>
      <c r="I40" s="179" t="s">
        <v>298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35662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35669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35670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ROUND((AVERAGE(D12:D33)),3)</f>
        <v>20.068</v>
      </c>
      <c r="E48" s="39" t="n">
        <f aca="false">ROUND((AVERAGE(E12:E33)),3)</f>
        <v>20.196</v>
      </c>
      <c r="F48" s="40" t="s">
        <v>29</v>
      </c>
      <c r="G48" s="41" t="n">
        <f aca="false">ROUND((AVERAGE(G17:G38)),5)</f>
        <v>2.417</v>
      </c>
      <c r="H48" s="41" t="n">
        <f aca="false">ROUND((AVERAGE(H18:H39)),5)</f>
        <v>2.34781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299</v>
      </c>
      <c r="D49" s="46" t="n">
        <f aca="false">ROUND((AVERAGE(D20:D40)),3)</f>
        <v>19.946</v>
      </c>
      <c r="E49" s="46" t="n">
        <f aca="false">ROUND((AVERAGE(E20:E40)),3)</f>
        <v>20.094</v>
      </c>
      <c r="F49" s="47" t="s">
        <v>33</v>
      </c>
      <c r="G49" s="48" t="n">
        <f aca="false">ROUND((AVERAGE(G20:G40)),5)</f>
        <v>2.46614</v>
      </c>
      <c r="H49" s="48" t="n">
        <f aca="false">ROUND((AVERAGE(H20:H40)),5)</f>
        <v>2.37329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ROUND((((SUM(D20:D40))-D33+E33)/21),3)</f>
        <v>19.953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D33</f>
        <v>20.06</v>
      </c>
      <c r="E51" s="46" t="s">
        <v>36</v>
      </c>
      <c r="F51" s="51" t="s">
        <v>49</v>
      </c>
      <c r="G51" s="48" t="n">
        <f aca="false">G38</f>
        <v>2.515</v>
      </c>
      <c r="H51" s="48" t="n">
        <f aca="false">H39</f>
        <v>2.536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ROUND((SUM(D32:D33)/2),3)</f>
        <v>20.09</v>
      </c>
      <c r="E52" s="52" t="s">
        <v>36</v>
      </c>
      <c r="F52" s="51" t="s">
        <v>43</v>
      </c>
      <c r="G52" s="48" t="n">
        <f aca="false">ROUND(SUM(G37:G38)/2,5)</f>
        <v>2.5145</v>
      </c>
      <c r="H52" s="48" t="n">
        <f aca="false">SUM(H38:H39)/2</f>
        <v>2.468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ROUND((SUM(D31:D33)/3),3)</f>
        <v>20.03</v>
      </c>
      <c r="E53" s="46" t="s">
        <v>36</v>
      </c>
      <c r="F53" s="51" t="s">
        <v>40</v>
      </c>
      <c r="G53" s="48" t="n">
        <f aca="false">ROUND(AVERAGE(G36:G38),5)</f>
        <v>2.506</v>
      </c>
      <c r="H53" s="48" t="n">
        <f aca="false">ROUND(AVERAGE(H37:H39),5)</f>
        <v>2.45867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2.49275</v>
      </c>
      <c r="H54" s="48" t="n">
        <f aca="false">ROUND(AVERAGE(H36:H39),5)</f>
        <v>2.45025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ROUND((SUM(D29:D33)/5),3)</f>
        <v>20.048</v>
      </c>
      <c r="E55" s="53" t="s">
        <v>36</v>
      </c>
      <c r="F55" s="51" t="s">
        <v>38</v>
      </c>
      <c r="G55" s="48" t="n">
        <f aca="false">ROUND(AVERAGE(G34:G38),5)</f>
        <v>2.4676</v>
      </c>
      <c r="H55" s="48" t="n">
        <f aca="false">ROUND(AVERAGE(H35:H39),5)</f>
        <v>2.4372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2.514</v>
      </c>
      <c r="H56" s="48" t="n">
        <f aca="false">H38</f>
        <v>2.4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2.489</v>
      </c>
      <c r="H57" s="41" t="n">
        <f aca="false">H37</f>
        <v>2.44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2.5015</v>
      </c>
      <c r="H58" s="48" t="n">
        <f aca="false">ROUND(AVERAGE(H37:H38),5)</f>
        <v>2.42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35664</v>
      </c>
      <c r="C62" s="60" t="n">
        <v>22.42</v>
      </c>
      <c r="E62" s="121" t="n">
        <v>35664</v>
      </c>
      <c r="F62" s="59"/>
      <c r="G62" s="122" t="n">
        <v>31.75</v>
      </c>
      <c r="H62" s="60"/>
      <c r="I62" s="26"/>
    </row>
    <row r="63" customFormat="false" ht="12.75" hidden="false" customHeight="false" outlineLevel="0" collapsed="false">
      <c r="A63" s="178" t="n">
        <v>35667</v>
      </c>
      <c r="B63" s="66" t="s">
        <v>59</v>
      </c>
      <c r="C63" s="60" t="n">
        <v>22.92</v>
      </c>
      <c r="E63" s="178" t="n">
        <v>35667</v>
      </c>
      <c r="F63" s="66" t="s">
        <v>60</v>
      </c>
      <c r="G63" s="123" t="n">
        <v>32.72</v>
      </c>
      <c r="H63" s="60"/>
      <c r="I63" s="26"/>
    </row>
    <row r="64" customFormat="false" ht="12.75" hidden="false" customHeight="false" outlineLevel="0" collapsed="false">
      <c r="A64" s="121" t="n">
        <v>35668</v>
      </c>
      <c r="C64" s="60" t="n">
        <v>23.21</v>
      </c>
      <c r="E64" s="121" t="n">
        <v>35668</v>
      </c>
      <c r="G64" s="123" t="n">
        <v>33.26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23.21</v>
      </c>
      <c r="E67" s="26" t="s">
        <v>62</v>
      </c>
      <c r="F67" s="66" t="s">
        <v>64</v>
      </c>
      <c r="G67" s="67" t="n">
        <f aca="false">G64</f>
        <v>33.26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23.065</v>
      </c>
      <c r="E68" s="26" t="s">
        <v>65</v>
      </c>
      <c r="F68" s="66" t="s">
        <v>67</v>
      </c>
      <c r="G68" s="67" t="n">
        <f aca="false">AVERAGE(G63:G64)</f>
        <v>32.99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22.85</v>
      </c>
      <c r="E69" s="26" t="s">
        <v>68</v>
      </c>
      <c r="F69" s="66" t="s">
        <v>70</v>
      </c>
      <c r="G69" s="67" t="n">
        <f aca="false">AVERAGE(G62:G64)</f>
        <v>32.5766666666667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35667</v>
      </c>
      <c r="C73" s="63" t="n">
        <v>1.32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35668</v>
      </c>
      <c r="C74" s="63" t="n">
        <v>1.32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35669</v>
      </c>
      <c r="C75" s="63" t="n">
        <v>1.32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1.32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1.32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9.7"/>
    <col collapsed="false" customWidth="true" hidden="false" outlineLevel="0" max="3" min="3" style="0" width="13.28"/>
    <col collapsed="false" customWidth="true" hidden="false" outlineLevel="0" max="5" min="5" style="0" width="11.42"/>
    <col collapsed="false" customWidth="true" hidden="false" outlineLevel="0" max="7" min="7" style="0" width="11.28"/>
    <col collapsed="false" customWidth="true" hidden="false" outlineLevel="0" max="8" min="8" style="0" width="13.56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300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21" t="n">
        <v>35663</v>
      </c>
      <c r="C12" s="169" t="s">
        <v>298</v>
      </c>
      <c r="D12" s="25" t="n">
        <v>19.66</v>
      </c>
      <c r="E12" s="25" t="n">
        <v>19.78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21" t="n">
        <f aca="false">B12+1</f>
        <v>35664</v>
      </c>
      <c r="C13" s="169" t="s">
        <v>298</v>
      </c>
      <c r="D13" s="25" t="n">
        <v>19.7</v>
      </c>
      <c r="E13" s="25" t="n">
        <v>19.81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21" t="n">
        <f aca="false">B13+3</f>
        <v>35667</v>
      </c>
      <c r="C14" s="169" t="s">
        <v>298</v>
      </c>
      <c r="D14" s="25" t="n">
        <v>19.26</v>
      </c>
      <c r="E14" s="25" t="n">
        <v>19.37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21" t="n">
        <f aca="false">B14+1</f>
        <v>35668</v>
      </c>
      <c r="C15" s="169" t="s">
        <v>298</v>
      </c>
      <c r="D15" s="25" t="n">
        <v>19.28</v>
      </c>
      <c r="E15" s="25" t="n">
        <v>19.41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21" t="n">
        <f aca="false">B15+1</f>
        <v>35669</v>
      </c>
      <c r="C16" s="169" t="s">
        <v>298</v>
      </c>
      <c r="D16" s="25" t="n">
        <v>19.73</v>
      </c>
      <c r="E16" s="25" t="n">
        <v>19.83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21" t="n">
        <f aca="false">B16+1</f>
        <v>35670</v>
      </c>
      <c r="C17" s="169" t="s">
        <v>298</v>
      </c>
      <c r="D17" s="25" t="n">
        <v>19.58</v>
      </c>
      <c r="E17" s="25" t="n">
        <v>19.67</v>
      </c>
      <c r="F17" s="169" t="s">
        <v>298</v>
      </c>
      <c r="G17" s="25" t="n">
        <v>2.656</v>
      </c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21" t="n">
        <f aca="false">B17+1</f>
        <v>35671</v>
      </c>
      <c r="C18" s="169" t="s">
        <v>298</v>
      </c>
      <c r="D18" s="25" t="n">
        <v>19.61</v>
      </c>
      <c r="E18" s="25" t="n">
        <v>19.74</v>
      </c>
      <c r="F18" s="169" t="s">
        <v>298</v>
      </c>
      <c r="G18" s="25" t="n">
        <v>2.714</v>
      </c>
      <c r="H18" s="25" t="n">
        <v>2.6</v>
      </c>
      <c r="I18" s="169" t="s">
        <v>298</v>
      </c>
    </row>
    <row r="19" customFormat="false" ht="12.75" hidden="false" customHeight="false" outlineLevel="0" collapsed="false">
      <c r="A19" s="20"/>
      <c r="B19" s="21"/>
      <c r="C19" s="179"/>
      <c r="D19" s="25"/>
      <c r="E19" s="25"/>
      <c r="F19" s="179"/>
      <c r="G19" s="25"/>
      <c r="H19" s="25"/>
      <c r="I19" s="179"/>
    </row>
    <row r="20" customFormat="false" ht="12.75" hidden="false" customHeight="false" outlineLevel="0" collapsed="false">
      <c r="A20" s="20" t="n">
        <f aca="false">A18+1</f>
        <v>8</v>
      </c>
      <c r="B20" s="188" t="n">
        <v>35675</v>
      </c>
      <c r="C20" s="169" t="s">
        <v>298</v>
      </c>
      <c r="D20" s="25" t="n">
        <v>19.65</v>
      </c>
      <c r="E20" s="25" t="n">
        <v>19.76</v>
      </c>
      <c r="F20" s="169" t="s">
        <v>298</v>
      </c>
      <c r="G20" s="25" t="n">
        <v>2.793</v>
      </c>
      <c r="H20" s="25" t="n">
        <v>2.685</v>
      </c>
      <c r="I20" s="22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35676</v>
      </c>
      <c r="C21" s="169" t="s">
        <v>298</v>
      </c>
      <c r="D21" s="25" t="n">
        <v>19.61</v>
      </c>
      <c r="E21" s="25" t="n">
        <v>19.74</v>
      </c>
      <c r="F21" s="169" t="s">
        <v>298</v>
      </c>
      <c r="G21" s="25" t="n">
        <v>2.807</v>
      </c>
      <c r="H21" s="25" t="n">
        <v>2.7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35677</v>
      </c>
      <c r="C22" s="169" t="s">
        <v>298</v>
      </c>
      <c r="D22" s="25" t="n">
        <v>19.4</v>
      </c>
      <c r="E22" s="25" t="n">
        <v>19.52</v>
      </c>
      <c r="F22" s="169" t="s">
        <v>298</v>
      </c>
      <c r="G22" s="25" t="n">
        <v>2.677</v>
      </c>
      <c r="H22" s="25" t="n">
        <v>2.58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35678</v>
      </c>
      <c r="C23" s="169" t="s">
        <v>298</v>
      </c>
      <c r="D23" s="25" t="n">
        <v>19.63</v>
      </c>
      <c r="E23" s="25" t="n">
        <v>19.73</v>
      </c>
      <c r="F23" s="169" t="s">
        <v>298</v>
      </c>
      <c r="G23" s="25" t="n">
        <v>2.697</v>
      </c>
      <c r="H23" s="25" t="n">
        <v>2.615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B23+3</f>
        <v>35681</v>
      </c>
      <c r="C24" s="169" t="s">
        <v>298</v>
      </c>
      <c r="D24" s="25" t="n">
        <v>19.45</v>
      </c>
      <c r="E24" s="25" t="n">
        <v>19.6</v>
      </c>
      <c r="F24" s="169" t="s">
        <v>298</v>
      </c>
      <c r="G24" s="25" t="n">
        <v>2.688</v>
      </c>
      <c r="H24" s="25" t="n">
        <v>2.6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35682</v>
      </c>
      <c r="C25" s="169" t="s">
        <v>298</v>
      </c>
      <c r="D25" s="25" t="n">
        <v>19.42</v>
      </c>
      <c r="E25" s="25" t="n">
        <v>19.58</v>
      </c>
      <c r="F25" s="169" t="s">
        <v>298</v>
      </c>
      <c r="G25" s="25" t="n">
        <v>2.699</v>
      </c>
      <c r="H25" s="25" t="n">
        <v>2.625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35683</v>
      </c>
      <c r="C26" s="169" t="s">
        <v>298</v>
      </c>
      <c r="D26" s="25" t="n">
        <v>19.42</v>
      </c>
      <c r="E26" s="25" t="n">
        <v>19.57</v>
      </c>
      <c r="F26" s="169" t="s">
        <v>298</v>
      </c>
      <c r="G26" s="25" t="n">
        <v>2.702</v>
      </c>
      <c r="H26" s="25" t="n">
        <v>2.64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35684</v>
      </c>
      <c r="C27" s="169" t="s">
        <v>298</v>
      </c>
      <c r="D27" s="25" t="n">
        <v>19.37</v>
      </c>
      <c r="E27" s="25" t="n">
        <v>19.49</v>
      </c>
      <c r="F27" s="169" t="s">
        <v>298</v>
      </c>
      <c r="G27" s="25" t="n">
        <v>2.766</v>
      </c>
      <c r="H27" s="25" t="n">
        <v>2.7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35685</v>
      </c>
      <c r="C28" s="169" t="s">
        <v>298</v>
      </c>
      <c r="D28" s="25" t="n">
        <v>19.32</v>
      </c>
      <c r="E28" s="25" t="n">
        <v>19.46</v>
      </c>
      <c r="F28" s="169" t="s">
        <v>298</v>
      </c>
      <c r="G28" s="25" t="n">
        <v>2.795</v>
      </c>
      <c r="H28" s="25" t="n">
        <v>2.73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B28+3</f>
        <v>35688</v>
      </c>
      <c r="C29" s="169" t="s">
        <v>298</v>
      </c>
      <c r="D29" s="25" t="n">
        <v>19.27</v>
      </c>
      <c r="E29" s="25" t="n">
        <v>19.41</v>
      </c>
      <c r="F29" s="169" t="s">
        <v>298</v>
      </c>
      <c r="G29" s="25" t="n">
        <v>2.786</v>
      </c>
      <c r="H29" s="25" t="n">
        <v>2.72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35689</v>
      </c>
      <c r="C30" s="169" t="s">
        <v>298</v>
      </c>
      <c r="D30" s="25" t="n">
        <v>19.61</v>
      </c>
      <c r="E30" s="25" t="n">
        <v>19.74</v>
      </c>
      <c r="F30" s="169" t="s">
        <v>298</v>
      </c>
      <c r="G30" s="25" t="n">
        <v>2.722</v>
      </c>
      <c r="H30" s="25" t="n">
        <v>2.65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35690</v>
      </c>
      <c r="C31" s="169" t="s">
        <v>298</v>
      </c>
      <c r="D31" s="25" t="n">
        <v>19.42</v>
      </c>
      <c r="E31" s="25" t="n">
        <v>19.56</v>
      </c>
      <c r="F31" s="169" t="s">
        <v>298</v>
      </c>
      <c r="G31" s="25" t="n">
        <v>2.683</v>
      </c>
      <c r="H31" s="25" t="n">
        <v>2.625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35691</v>
      </c>
      <c r="C32" s="169" t="s">
        <v>298</v>
      </c>
      <c r="D32" s="25" t="n">
        <v>19.38</v>
      </c>
      <c r="E32" s="25" t="n">
        <v>19.53</v>
      </c>
      <c r="F32" s="169" t="s">
        <v>298</v>
      </c>
      <c r="G32" s="25" t="n">
        <v>2.887</v>
      </c>
      <c r="H32" s="25" t="n">
        <v>2.81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35692</v>
      </c>
      <c r="C33" s="169" t="s">
        <v>298</v>
      </c>
      <c r="D33" s="25" t="n">
        <v>19.35</v>
      </c>
      <c r="E33" s="25" t="n">
        <v>19.53</v>
      </c>
      <c r="F33" s="169" t="s">
        <v>298</v>
      </c>
      <c r="G33" s="25" t="n">
        <v>2.837</v>
      </c>
      <c r="H33" s="25" t="n">
        <v>2.76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B33+3</f>
        <v>35695</v>
      </c>
      <c r="C34" s="169" t="s">
        <v>298</v>
      </c>
      <c r="D34" s="25" t="n">
        <v>19.6</v>
      </c>
      <c r="E34" s="25" t="n">
        <v>19.74</v>
      </c>
      <c r="F34" s="169" t="s">
        <v>298</v>
      </c>
      <c r="G34" s="25" t="n">
        <v>2.993</v>
      </c>
      <c r="H34" s="25" t="n">
        <v>2.898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35696</v>
      </c>
      <c r="C35" s="179" t="s">
        <v>301</v>
      </c>
      <c r="D35" s="25" t="n">
        <v>19.79</v>
      </c>
      <c r="E35" s="25" t="n">
        <v>19.87</v>
      </c>
      <c r="F35" s="169" t="s">
        <v>298</v>
      </c>
      <c r="G35" s="25" t="n">
        <v>3.048</v>
      </c>
      <c r="H35" s="25" t="n">
        <v>2.941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35697</v>
      </c>
      <c r="C36" s="179" t="s">
        <v>301</v>
      </c>
      <c r="D36" s="25" t="n">
        <v>19.94</v>
      </c>
      <c r="E36" s="25" t="n">
        <v>20.04</v>
      </c>
      <c r="F36" s="169" t="s">
        <v>298</v>
      </c>
      <c r="G36" s="25" t="n">
        <v>3.019</v>
      </c>
      <c r="H36" s="25" t="n">
        <v>2.93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35698</v>
      </c>
      <c r="C37" s="179" t="s">
        <v>301</v>
      </c>
      <c r="D37" s="25" t="n">
        <v>20.39</v>
      </c>
      <c r="E37" s="25" t="n">
        <v>20.46</v>
      </c>
      <c r="F37" s="169" t="s">
        <v>298</v>
      </c>
      <c r="G37" s="25" t="n">
        <v>3.298</v>
      </c>
      <c r="H37" s="25" t="n">
        <v>3.08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35699</v>
      </c>
      <c r="C38" s="179" t="s">
        <v>301</v>
      </c>
      <c r="D38" s="25" t="n">
        <v>20.87</v>
      </c>
      <c r="E38" s="25" t="n">
        <v>20.88</v>
      </c>
      <c r="F38" s="169" t="s">
        <v>298</v>
      </c>
      <c r="G38" s="25" t="n">
        <v>3.346</v>
      </c>
      <c r="H38" s="25" t="n">
        <v>3.12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B38+3</f>
        <v>35702</v>
      </c>
      <c r="C39" s="179" t="s">
        <v>301</v>
      </c>
      <c r="D39" s="25" t="n">
        <v>21.26</v>
      </c>
      <c r="E39" s="25" t="n">
        <v>21.17</v>
      </c>
      <c r="F39" s="179" t="s">
        <v>301</v>
      </c>
      <c r="G39" s="25" t="n">
        <v>3.015</v>
      </c>
      <c r="H39" s="25" t="n">
        <v>2.838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35703</v>
      </c>
      <c r="C40" s="179" t="s">
        <v>301</v>
      </c>
      <c r="D40" s="25" t="n">
        <v>21.18</v>
      </c>
      <c r="E40" s="25" t="n">
        <v>21.12</v>
      </c>
      <c r="F40" s="179" t="s">
        <v>301</v>
      </c>
      <c r="G40" s="25" t="n">
        <v>3.082</v>
      </c>
      <c r="H40" s="25" t="n">
        <v>2.925</v>
      </c>
      <c r="I40" s="179" t="s">
        <v>301</v>
      </c>
    </row>
    <row r="41" customFormat="false" ht="12.75" hidden="false" customHeight="false" outlineLevel="0" collapsed="false">
      <c r="A41" s="28"/>
      <c r="B41" s="21"/>
      <c r="C41" s="22"/>
      <c r="I41" s="22"/>
    </row>
    <row r="42" customFormat="false" ht="12.75" hidden="false" customHeight="false" outlineLevel="0" collapsed="false">
      <c r="A42" s="28" t="s">
        <v>20</v>
      </c>
      <c r="B42" s="21"/>
      <c r="C42" s="22"/>
      <c r="D42" s="29" t="n">
        <v>35695</v>
      </c>
      <c r="E42" s="30"/>
      <c r="F42" s="22"/>
      <c r="G42" s="30"/>
      <c r="H42" s="30"/>
      <c r="I42" s="26"/>
    </row>
    <row r="43" customFormat="false" ht="12.75" hidden="false" customHeight="false" outlineLevel="0" collapsed="false">
      <c r="A43" s="28" t="s">
        <v>21</v>
      </c>
      <c r="B43" s="21"/>
      <c r="C43" s="22"/>
      <c r="D43" s="31" t="n">
        <v>35699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22</v>
      </c>
      <c r="B44" s="21"/>
      <c r="D44" s="31" t="n">
        <v>35702</v>
      </c>
      <c r="I44" s="26"/>
    </row>
    <row r="45" customFormat="false" ht="12.75" hidden="false" customHeight="false" outlineLevel="0" collapsed="false">
      <c r="A45" s="32" t="s">
        <v>23</v>
      </c>
      <c r="B45" s="21"/>
      <c r="C45" s="33"/>
      <c r="D45" s="13"/>
      <c r="E45" s="13" t="s">
        <v>24</v>
      </c>
      <c r="F45" s="33"/>
      <c r="G45" s="34"/>
      <c r="H45" s="34"/>
      <c r="I45" s="26"/>
    </row>
    <row r="46" customFormat="false" ht="12.75" hidden="false" customHeight="false" outlineLevel="0" collapsed="false">
      <c r="A46" s="20"/>
      <c r="B46" s="81"/>
      <c r="C46" s="33"/>
      <c r="D46" s="13" t="s">
        <v>25</v>
      </c>
      <c r="E46" s="13" t="s">
        <v>25</v>
      </c>
      <c r="F46" s="33"/>
      <c r="G46" s="35" t="s">
        <v>4</v>
      </c>
      <c r="H46" s="35" t="s">
        <v>26</v>
      </c>
      <c r="I46" s="26"/>
    </row>
    <row r="47" customFormat="false" ht="12.75" hidden="false" customHeight="false" outlineLevel="0" collapsed="false">
      <c r="A47" s="20"/>
      <c r="B47" s="81"/>
      <c r="C47" s="33"/>
      <c r="D47" s="13" t="s">
        <v>5</v>
      </c>
      <c r="E47" s="13" t="s">
        <v>5</v>
      </c>
      <c r="F47" s="33"/>
      <c r="G47" s="35" t="s">
        <v>6</v>
      </c>
      <c r="H47" s="35" t="s">
        <v>27</v>
      </c>
      <c r="I47" s="26"/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39" t="n">
        <f aca="false">ROUND((AVERAGE(D12:D34)),3)</f>
        <v>19.487</v>
      </c>
      <c r="E48" s="39" t="n">
        <f aca="false">ROUND((AVERAGE(E12:E34)),3)</f>
        <v>19.617</v>
      </c>
      <c r="F48" s="40" t="s">
        <v>29</v>
      </c>
      <c r="G48" s="41" t="n">
        <f aca="false">ROUND((AVERAGE(G17:G38)),5)</f>
        <v>2.83871</v>
      </c>
      <c r="H48" s="41" t="n">
        <f aca="false">ROUND((AVERAGE(H18:H39)),5)</f>
        <v>2.75462</v>
      </c>
      <c r="I48" s="42" t="s">
        <v>30</v>
      </c>
    </row>
    <row r="49" customFormat="false" ht="12.75" hidden="false" customHeight="false" outlineLevel="0" collapsed="false">
      <c r="A49" s="43" t="s">
        <v>31</v>
      </c>
      <c r="B49" s="108"/>
      <c r="C49" s="176" t="s">
        <v>302</v>
      </c>
      <c r="D49" s="46" t="n">
        <f aca="false">ROUND((AVERAGE(D20:D40)),3)</f>
        <v>19.778</v>
      </c>
      <c r="E49" s="46" t="n">
        <f aca="false">ROUND((AVERAGE(E20:E40)),3)</f>
        <v>19.881</v>
      </c>
      <c r="F49" s="47" t="s">
        <v>33</v>
      </c>
      <c r="G49" s="48" t="n">
        <f aca="false">ROUND((AVERAGE(G20:G40)),5)</f>
        <v>2.87333</v>
      </c>
      <c r="H49" s="48" t="n">
        <f aca="false">ROUND((AVERAGE(H20:H40)),5)</f>
        <v>2.7701</v>
      </c>
      <c r="I49" s="42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46" t="n">
        <f aca="false">ROUND((((SUM(D20:D40))-D34+E34)/21),3)</f>
        <v>19.784</v>
      </c>
      <c r="E50" s="46" t="s">
        <v>36</v>
      </c>
      <c r="F50" s="50"/>
      <c r="G50" s="46" t="s">
        <v>36</v>
      </c>
      <c r="H50" s="46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46" t="n">
        <f aca="false">D34</f>
        <v>19.6</v>
      </c>
      <c r="E51" s="46" t="s">
        <v>36</v>
      </c>
      <c r="F51" s="51" t="s">
        <v>49</v>
      </c>
      <c r="G51" s="48" t="n">
        <f aca="false">G38</f>
        <v>3.346</v>
      </c>
      <c r="H51" s="48" t="n">
        <f aca="false">H39</f>
        <v>2.838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46" t="n">
        <f aca="false">ROUND((SUM(D33:D34)/2),3)</f>
        <v>19.475</v>
      </c>
      <c r="E52" s="52" t="s">
        <v>36</v>
      </c>
      <c r="F52" s="51" t="s">
        <v>43</v>
      </c>
      <c r="G52" s="48" t="n">
        <f aca="false">ROUND(SUM(G37:G38)/2,5)</f>
        <v>3.322</v>
      </c>
      <c r="H52" s="48" t="n">
        <f aca="false">SUM(H38:H39)/2</f>
        <v>2.979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46" t="n">
        <f aca="false">ROUND((SUM(D32:D34)/3),3)</f>
        <v>19.443</v>
      </c>
      <c r="E53" s="46" t="s">
        <v>36</v>
      </c>
      <c r="F53" s="51" t="s">
        <v>40</v>
      </c>
      <c r="G53" s="48" t="n">
        <f aca="false">ROUND(AVERAGE(G36:G38),5)</f>
        <v>3.221</v>
      </c>
      <c r="H53" s="48" t="n">
        <f aca="false">ROUND(AVERAGE(H37:H39),5)</f>
        <v>3.01267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53" t="s">
        <v>36</v>
      </c>
      <c r="E54" s="53" t="s">
        <v>36</v>
      </c>
      <c r="F54" s="56" t="s">
        <v>53</v>
      </c>
      <c r="G54" s="48" t="n">
        <f aca="false">ROUND(AVERAGE(G35:G38),5)</f>
        <v>3.17775</v>
      </c>
      <c r="H54" s="48" t="n">
        <f aca="false">ROUND(AVERAGE(H36:H39),5)</f>
        <v>2.992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46" t="n">
        <f aca="false">ROUND((SUM(D30:D34)/5),3)</f>
        <v>19.472</v>
      </c>
      <c r="E55" s="53" t="s">
        <v>36</v>
      </c>
      <c r="F55" s="51" t="s">
        <v>38</v>
      </c>
      <c r="G55" s="48" t="n">
        <f aca="false">ROUND(AVERAGE(G34:G38),5)</f>
        <v>3.1408</v>
      </c>
      <c r="H55" s="48" t="n">
        <f aca="false">ROUND(AVERAGE(H35:H39),5)</f>
        <v>2.9818</v>
      </c>
      <c r="I55" s="42"/>
    </row>
    <row r="56" customFormat="false" ht="12.75" hidden="false" customHeight="false" outlineLevel="0" collapsed="false">
      <c r="A56" s="43" t="s">
        <v>46</v>
      </c>
      <c r="B56" s="108"/>
      <c r="C56" s="24"/>
      <c r="D56" s="53" t="s">
        <v>36</v>
      </c>
      <c r="E56" s="46" t="s">
        <v>36</v>
      </c>
      <c r="F56" s="51" t="s">
        <v>47</v>
      </c>
      <c r="G56" s="48" t="n">
        <f aca="false">G37</f>
        <v>3.298</v>
      </c>
      <c r="H56" s="48" t="n">
        <f aca="false">H38</f>
        <v>3.12</v>
      </c>
      <c r="I56" s="42"/>
    </row>
    <row r="57" customFormat="false" ht="12.75" hidden="false" customHeight="false" outlineLevel="0" collapsed="false">
      <c r="A57" s="43" t="s">
        <v>45</v>
      </c>
      <c r="B57" s="103"/>
      <c r="C57" s="54"/>
      <c r="D57" s="55" t="s">
        <v>36</v>
      </c>
      <c r="E57" s="55" t="s">
        <v>36</v>
      </c>
      <c r="F57" s="56" t="s">
        <v>115</v>
      </c>
      <c r="G57" s="41" t="n">
        <f aca="false">G36</f>
        <v>3.019</v>
      </c>
      <c r="H57" s="41" t="n">
        <f aca="false">H37</f>
        <v>3.08</v>
      </c>
      <c r="I57" s="42"/>
    </row>
    <row r="58" customFormat="false" ht="12.75" hidden="false" customHeight="false" outlineLevel="0" collapsed="false">
      <c r="A58" s="36" t="s">
        <v>51</v>
      </c>
      <c r="B58" s="103"/>
      <c r="C58" s="54"/>
      <c r="D58" s="53" t="s">
        <v>36</v>
      </c>
      <c r="E58" s="53" t="s">
        <v>36</v>
      </c>
      <c r="F58" s="56"/>
      <c r="G58" s="41" t="n">
        <f aca="false">SUM(G36:G37)/2</f>
        <v>3.1585</v>
      </c>
      <c r="H58" s="48" t="n">
        <f aca="false">ROUND(AVERAGE(H37:H38),5)</f>
        <v>3.1</v>
      </c>
      <c r="I58" s="42"/>
    </row>
    <row r="59" customFormat="false" ht="12.75" hidden="false" customHeight="false" outlineLevel="0" collapsed="false">
      <c r="A59" s="26"/>
      <c r="B59" s="26"/>
      <c r="C59" s="26"/>
      <c r="D59" s="58"/>
      <c r="E59" s="58"/>
      <c r="F59" s="26"/>
      <c r="G59" s="26"/>
      <c r="H59" s="26"/>
      <c r="I59" s="26"/>
    </row>
    <row r="60" customFormat="false" ht="12.75" hidden="false" customHeight="false" outlineLevel="0" collapsed="false">
      <c r="A60" s="26"/>
      <c r="B60" s="26"/>
      <c r="C60" s="26"/>
      <c r="D60" s="26"/>
      <c r="E60" s="26"/>
      <c r="F60" s="26"/>
      <c r="G60" s="26"/>
      <c r="H60" s="26"/>
      <c r="I60" s="26"/>
    </row>
    <row r="61" customFormat="false" ht="12.75" hidden="false" customHeight="false" outlineLevel="0" collapsed="false">
      <c r="A61" s="61" t="s">
        <v>55</v>
      </c>
      <c r="C61" s="26"/>
      <c r="E61" s="61" t="s">
        <v>56</v>
      </c>
      <c r="F61" s="59"/>
      <c r="G61" s="60"/>
      <c r="H61" s="60"/>
      <c r="I61" s="26"/>
    </row>
    <row r="62" customFormat="false" ht="12.75" hidden="false" customHeight="false" outlineLevel="0" collapsed="false">
      <c r="A62" s="121" t="n">
        <v>35696</v>
      </c>
      <c r="C62" s="60" t="n">
        <v>23.02</v>
      </c>
      <c r="E62" s="121" t="n">
        <v>35696</v>
      </c>
      <c r="F62" s="59"/>
      <c r="G62" s="122" t="n">
        <v>29.25</v>
      </c>
      <c r="H62" s="60"/>
      <c r="I62" s="26"/>
    </row>
    <row r="63" customFormat="false" ht="12.75" hidden="false" customHeight="false" outlineLevel="0" collapsed="false">
      <c r="A63" s="178" t="n">
        <v>35697</v>
      </c>
      <c r="B63" s="66" t="s">
        <v>59</v>
      </c>
      <c r="C63" s="60" t="n">
        <v>22.18</v>
      </c>
      <c r="E63" s="178" t="n">
        <v>35697</v>
      </c>
      <c r="F63" s="66" t="s">
        <v>60</v>
      </c>
      <c r="G63" s="123" t="n">
        <v>29.81</v>
      </c>
      <c r="H63" s="60"/>
      <c r="I63" s="26"/>
    </row>
    <row r="64" customFormat="false" ht="12.75" hidden="false" customHeight="false" outlineLevel="0" collapsed="false">
      <c r="A64" s="121" t="n">
        <v>35698</v>
      </c>
      <c r="C64" s="60" t="n">
        <v>21.24</v>
      </c>
      <c r="E64" s="121" t="n">
        <v>35698</v>
      </c>
      <c r="G64" s="123" t="n">
        <v>30.69</v>
      </c>
      <c r="H64" s="60"/>
      <c r="I64" s="26"/>
    </row>
    <row r="65" customFormat="false" ht="12.75" hidden="false" customHeight="false" outlineLevel="0" collapsed="false">
      <c r="A65" s="26"/>
      <c r="C65" s="67"/>
      <c r="E65" s="26"/>
      <c r="G65" s="68"/>
      <c r="H65" s="60"/>
      <c r="I65" s="26"/>
    </row>
    <row r="66" customFormat="false" ht="12.75" hidden="false" customHeight="false" outlineLevel="0" collapsed="false">
      <c r="A66" s="26"/>
      <c r="C66" s="63"/>
      <c r="E66" s="26"/>
      <c r="G66" s="64"/>
      <c r="H66" s="60"/>
      <c r="I66" s="26"/>
    </row>
    <row r="67" customFormat="false" ht="12.75" hidden="false" customHeight="false" outlineLevel="0" collapsed="false">
      <c r="A67" s="26" t="s">
        <v>62</v>
      </c>
      <c r="B67" s="66" t="s">
        <v>63</v>
      </c>
      <c r="C67" s="67" t="n">
        <f aca="false">C64</f>
        <v>21.24</v>
      </c>
      <c r="E67" s="26" t="s">
        <v>62</v>
      </c>
      <c r="F67" s="66" t="s">
        <v>64</v>
      </c>
      <c r="G67" s="67" t="n">
        <f aca="false">G64</f>
        <v>30.69</v>
      </c>
      <c r="H67" s="60"/>
      <c r="I67" s="26"/>
    </row>
    <row r="68" customFormat="false" ht="12.75" hidden="false" customHeight="false" outlineLevel="0" collapsed="false">
      <c r="A68" s="26" t="s">
        <v>65</v>
      </c>
      <c r="B68" s="66" t="s">
        <v>66</v>
      </c>
      <c r="C68" s="67" t="n">
        <f aca="false">AVERAGE(C63:C64)</f>
        <v>21.71</v>
      </c>
      <c r="E68" s="26" t="s">
        <v>65</v>
      </c>
      <c r="F68" s="66" t="s">
        <v>67</v>
      </c>
      <c r="G68" s="67" t="n">
        <f aca="false">AVERAGE(G63:G64)</f>
        <v>30.25</v>
      </c>
      <c r="H68" s="60"/>
      <c r="I68" s="26"/>
    </row>
    <row r="69" customFormat="false" ht="12.75" hidden="false" customHeight="false" outlineLevel="0" collapsed="false">
      <c r="A69" s="26" t="s">
        <v>68</v>
      </c>
      <c r="B69" s="66" t="s">
        <v>69</v>
      </c>
      <c r="C69" s="67" t="n">
        <f aca="false">AVERAGE(C62:C64)</f>
        <v>22.1466666666667</v>
      </c>
      <c r="E69" s="26" t="s">
        <v>68</v>
      </c>
      <c r="F69" s="66" t="s">
        <v>70</v>
      </c>
      <c r="G69" s="67" t="n">
        <f aca="false">AVERAGE(G62:G64)</f>
        <v>29.9166666666667</v>
      </c>
      <c r="H69" s="60"/>
      <c r="I69" s="26"/>
    </row>
    <row r="70" customFormat="false" ht="12.75" hidden="false" customHeight="false" outlineLevel="0" collapsed="false">
      <c r="A70" s="26"/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61" t="s">
        <v>71</v>
      </c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35697</v>
      </c>
      <c r="C73" s="63" t="n">
        <v>1.38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78" t="n">
        <v>35698</v>
      </c>
      <c r="C74" s="63" t="n">
        <v>1.38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21" t="n">
        <v>35699</v>
      </c>
      <c r="C75" s="63" t="n">
        <v>1.38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/>
      <c r="C76" s="63"/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62</v>
      </c>
      <c r="B77" s="125" t="s">
        <v>120</v>
      </c>
      <c r="C77" s="63" t="n">
        <f aca="false">C75</f>
        <v>1.38</v>
      </c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65</v>
      </c>
      <c r="B78" s="125" t="s">
        <v>121</v>
      </c>
      <c r="C78" s="63" t="n">
        <f aca="false">AVERAGE(C74:C75)</f>
        <v>1.38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68</v>
      </c>
      <c r="B79" s="125" t="s">
        <v>160</v>
      </c>
      <c r="C79" s="63" t="n">
        <f aca="false">AVERAGE(C73:C75)</f>
        <v>1.38</v>
      </c>
      <c r="D79" s="26"/>
      <c r="E79" s="26"/>
      <c r="F79" s="59"/>
      <c r="G79" s="60"/>
      <c r="H79" s="60"/>
      <c r="I79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28"/>
    <col collapsed="false" customWidth="true" hidden="false" outlineLevel="0" max="3" min="3" style="0" width="13.85"/>
    <col collapsed="false" customWidth="true" hidden="false" outlineLevel="0" max="5" min="5" style="0" width="10.99"/>
    <col collapsed="false" customWidth="true" hidden="false" outlineLevel="0" max="7" min="7" style="0" width="8.99"/>
    <col collapsed="false" customWidth="true" hidden="false" outlineLevel="0" max="8" min="8" style="0" width="11.85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303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35696</v>
      </c>
      <c r="C12" s="169" t="s">
        <v>301</v>
      </c>
      <c r="D12" s="25" t="n">
        <v>19.79</v>
      </c>
      <c r="E12" s="25" t="n">
        <v>19.87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35697</v>
      </c>
      <c r="C13" s="169" t="s">
        <v>301</v>
      </c>
      <c r="D13" s="25" t="n">
        <v>19.94</v>
      </c>
      <c r="E13" s="25" t="n">
        <v>20.04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35698</v>
      </c>
      <c r="C14" s="169" t="s">
        <v>301</v>
      </c>
      <c r="D14" s="25" t="n">
        <v>20.39</v>
      </c>
      <c r="E14" s="25" t="n">
        <v>20.46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35699</v>
      </c>
      <c r="C15" s="169" t="s">
        <v>301</v>
      </c>
      <c r="D15" s="25" t="n">
        <v>20.87</v>
      </c>
      <c r="E15" s="25" t="n">
        <v>20.88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B15+3</f>
        <v>35702</v>
      </c>
      <c r="C16" s="169" t="s">
        <v>301</v>
      </c>
      <c r="D16" s="25" t="n">
        <v>21.26</v>
      </c>
      <c r="E16" s="25" t="n">
        <v>21.17</v>
      </c>
      <c r="F16" s="169" t="s">
        <v>301</v>
      </c>
      <c r="G16" s="25" t="n">
        <v>3.015</v>
      </c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35703</v>
      </c>
      <c r="C17" s="169" t="s">
        <v>301</v>
      </c>
      <c r="D17" s="25" t="n">
        <v>21.18</v>
      </c>
      <c r="E17" s="25" t="n">
        <v>21.12</v>
      </c>
      <c r="F17" s="169" t="s">
        <v>301</v>
      </c>
      <c r="G17" s="25" t="n">
        <v>3.082</v>
      </c>
      <c r="H17" s="25" t="n">
        <v>2.925</v>
      </c>
      <c r="I17" s="169" t="s">
        <v>301</v>
      </c>
    </row>
    <row r="18" customFormat="false" ht="12.75" hidden="false" customHeight="false" outlineLevel="0" collapsed="false">
      <c r="A18" s="20"/>
      <c r="B18" s="21"/>
      <c r="C18" s="179"/>
      <c r="D18" s="25"/>
      <c r="E18" s="25"/>
      <c r="F18" s="179"/>
      <c r="G18" s="25"/>
      <c r="H18" s="25"/>
      <c r="I18" s="179"/>
    </row>
    <row r="19" customFormat="false" ht="12.75" hidden="false" customHeight="false" outlineLevel="0" collapsed="false">
      <c r="A19" s="20" t="n">
        <f aca="false">A17+1</f>
        <v>7</v>
      </c>
      <c r="B19" s="188" t="n">
        <v>35704</v>
      </c>
      <c r="C19" s="169" t="s">
        <v>301</v>
      </c>
      <c r="D19" s="25" t="n">
        <v>21.05</v>
      </c>
      <c r="E19" s="25" t="n">
        <v>21.02</v>
      </c>
      <c r="F19" s="169" t="s">
        <v>301</v>
      </c>
      <c r="G19" s="25" t="n">
        <v>3.124</v>
      </c>
      <c r="H19" s="25" t="n">
        <v>2.94</v>
      </c>
      <c r="I19" s="22"/>
    </row>
    <row r="20" customFormat="false" ht="12.75" hidden="false" customHeight="false" outlineLevel="0" collapsed="false">
      <c r="A20" s="20" t="n">
        <f aca="false">A19+1</f>
        <v>8</v>
      </c>
      <c r="B20" s="188" t="n">
        <f aca="false">B19+1</f>
        <v>35705</v>
      </c>
      <c r="C20" s="169" t="s">
        <v>301</v>
      </c>
      <c r="D20" s="25" t="n">
        <v>21.77</v>
      </c>
      <c r="E20" s="25" t="n">
        <v>21.71</v>
      </c>
      <c r="F20" s="169" t="s">
        <v>301</v>
      </c>
      <c r="G20" s="25" t="n">
        <v>3.113</v>
      </c>
      <c r="H20" s="25" t="n">
        <v>2.915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35706</v>
      </c>
      <c r="C21" s="169" t="s">
        <v>301</v>
      </c>
      <c r="D21" s="25" t="n">
        <v>22.76</v>
      </c>
      <c r="E21" s="25" t="n">
        <v>22.55</v>
      </c>
      <c r="F21" s="169" t="s">
        <v>301</v>
      </c>
      <c r="G21" s="25" t="n">
        <v>3.125</v>
      </c>
      <c r="H21" s="25" t="n">
        <v>2.92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B21+3</f>
        <v>35709</v>
      </c>
      <c r="C22" s="169" t="s">
        <v>301</v>
      </c>
      <c r="D22" s="25" t="n">
        <v>21.93</v>
      </c>
      <c r="E22" s="25" t="n">
        <v>21.84</v>
      </c>
      <c r="F22" s="169" t="s">
        <v>301</v>
      </c>
      <c r="G22" s="25" t="n">
        <v>2.979</v>
      </c>
      <c r="H22" s="25" t="n">
        <v>2.75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35710</v>
      </c>
      <c r="C23" s="169" t="s">
        <v>301</v>
      </c>
      <c r="D23" s="25" t="n">
        <v>21.96</v>
      </c>
      <c r="E23" s="25" t="n">
        <v>21.95</v>
      </c>
      <c r="F23" s="169" t="s">
        <v>301</v>
      </c>
      <c r="G23" s="25" t="n">
        <v>2.877</v>
      </c>
      <c r="H23" s="25" t="n">
        <v>2.685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35711</v>
      </c>
      <c r="C24" s="169" t="s">
        <v>301</v>
      </c>
      <c r="D24" s="25" t="n">
        <v>22.18</v>
      </c>
      <c r="E24" s="25" t="n">
        <v>22.13</v>
      </c>
      <c r="F24" s="169" t="s">
        <v>301</v>
      </c>
      <c r="G24" s="25" t="n">
        <v>2.915</v>
      </c>
      <c r="H24" s="25" t="n">
        <v>2.72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35712</v>
      </c>
      <c r="C25" s="169" t="s">
        <v>301</v>
      </c>
      <c r="D25" s="25" t="n">
        <v>22.12</v>
      </c>
      <c r="E25" s="25" t="n">
        <v>22.1</v>
      </c>
      <c r="F25" s="169" t="s">
        <v>301</v>
      </c>
      <c r="G25" s="25" t="n">
        <v>2.926</v>
      </c>
      <c r="H25" s="25" t="n">
        <v>2.71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35713</v>
      </c>
      <c r="C26" s="169" t="s">
        <v>301</v>
      </c>
      <c r="D26" s="25" t="n">
        <v>22.1</v>
      </c>
      <c r="E26" s="25" t="n">
        <v>22.14</v>
      </c>
      <c r="F26" s="169" t="s">
        <v>301</v>
      </c>
      <c r="G26" s="25" t="n">
        <v>3.082</v>
      </c>
      <c r="H26" s="25" t="n">
        <v>2.88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B26+3</f>
        <v>35716</v>
      </c>
      <c r="C27" s="169" t="s">
        <v>301</v>
      </c>
      <c r="D27" s="25" t="n">
        <v>21.32</v>
      </c>
      <c r="E27" s="25" t="n">
        <v>21.37</v>
      </c>
      <c r="F27" s="169" t="s">
        <v>301</v>
      </c>
      <c r="G27" s="25" t="n">
        <v>3.033</v>
      </c>
      <c r="H27" s="25" t="n">
        <v>2.842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35717</v>
      </c>
      <c r="C28" s="169" t="s">
        <v>301</v>
      </c>
      <c r="D28" s="25" t="n">
        <v>20.7</v>
      </c>
      <c r="E28" s="25" t="n">
        <v>20.8</v>
      </c>
      <c r="F28" s="169" t="s">
        <v>301</v>
      </c>
      <c r="G28" s="25" t="n">
        <v>3.006</v>
      </c>
      <c r="H28" s="25" t="n">
        <v>2.81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35718</v>
      </c>
      <c r="C29" s="169" t="s">
        <v>301</v>
      </c>
      <c r="D29" s="25" t="n">
        <v>20.57</v>
      </c>
      <c r="E29" s="25" t="n">
        <v>20.7</v>
      </c>
      <c r="F29" s="169" t="s">
        <v>301</v>
      </c>
      <c r="G29" s="25" t="n">
        <v>3.039</v>
      </c>
      <c r="H29" s="25" t="n">
        <v>2.835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35719</v>
      </c>
      <c r="C30" s="169" t="s">
        <v>301</v>
      </c>
      <c r="D30" s="25" t="n">
        <v>20.97</v>
      </c>
      <c r="E30" s="25" t="n">
        <v>21.09</v>
      </c>
      <c r="F30" s="169" t="s">
        <v>301</v>
      </c>
      <c r="G30" s="25" t="n">
        <v>3.247</v>
      </c>
      <c r="H30" s="25" t="n">
        <v>2.96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35720</v>
      </c>
      <c r="C31" s="169" t="s">
        <v>301</v>
      </c>
      <c r="D31" s="25" t="n">
        <v>20.59</v>
      </c>
      <c r="E31" s="25" t="n">
        <v>20.74</v>
      </c>
      <c r="F31" s="169" t="s">
        <v>301</v>
      </c>
      <c r="G31" s="25" t="n">
        <v>3.288</v>
      </c>
      <c r="H31" s="25" t="n">
        <v>2.95</v>
      </c>
      <c r="I31" s="27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B31+3</f>
        <v>35723</v>
      </c>
      <c r="C32" s="169" t="s">
        <v>301</v>
      </c>
      <c r="D32" s="25" t="n">
        <v>20.7</v>
      </c>
      <c r="E32" s="25" t="n">
        <v>20.91</v>
      </c>
      <c r="F32" s="169" t="s">
        <v>301</v>
      </c>
      <c r="G32" s="25" t="n">
        <v>3.39</v>
      </c>
      <c r="H32" s="25" t="n">
        <v>3.02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35724</v>
      </c>
      <c r="C33" s="169" t="s">
        <v>301</v>
      </c>
      <c r="D33" s="25" t="n">
        <v>20.67</v>
      </c>
      <c r="E33" s="25" t="n">
        <v>20.86</v>
      </c>
      <c r="F33" s="169" t="s">
        <v>301</v>
      </c>
      <c r="G33" s="25" t="n">
        <v>3.404</v>
      </c>
      <c r="H33" s="25" t="n">
        <v>3.045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35725</v>
      </c>
      <c r="C34" s="179" t="s">
        <v>304</v>
      </c>
      <c r="D34" s="25" t="n">
        <v>21.42</v>
      </c>
      <c r="E34" s="25" t="n">
        <v>21.43</v>
      </c>
      <c r="F34" s="169" t="s">
        <v>301</v>
      </c>
      <c r="G34" s="25" t="n">
        <v>3.537</v>
      </c>
      <c r="H34" s="25" t="n">
        <v>3.19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35726</v>
      </c>
      <c r="C35" s="179" t="s">
        <v>304</v>
      </c>
      <c r="D35" s="25" t="n">
        <v>21.09</v>
      </c>
      <c r="E35" s="25" t="n">
        <v>21.12</v>
      </c>
      <c r="F35" s="169" t="s">
        <v>301</v>
      </c>
      <c r="G35" s="25" t="n">
        <v>3.429</v>
      </c>
      <c r="H35" s="25" t="n">
        <v>3.135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B35+1</f>
        <v>35727</v>
      </c>
      <c r="C36" s="179" t="s">
        <v>304</v>
      </c>
      <c r="D36" s="25" t="n">
        <v>20.97</v>
      </c>
      <c r="E36" s="25" t="n">
        <v>21.06</v>
      </c>
      <c r="F36" s="169" t="s">
        <v>301</v>
      </c>
      <c r="G36" s="25" t="n">
        <v>3.548</v>
      </c>
      <c r="H36" s="25" t="n">
        <v>3.275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B36+3</f>
        <v>35730</v>
      </c>
      <c r="C37" s="179" t="s">
        <v>304</v>
      </c>
      <c r="D37" s="25" t="n">
        <v>21.07</v>
      </c>
      <c r="E37" s="25" t="n">
        <v>21.15</v>
      </c>
      <c r="F37" s="169" t="s">
        <v>301</v>
      </c>
      <c r="G37" s="25" t="n">
        <v>3.785</v>
      </c>
      <c r="H37" s="25" t="n">
        <v>3.44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35731</v>
      </c>
      <c r="C38" s="179" t="s">
        <v>304</v>
      </c>
      <c r="D38" s="25" t="n">
        <v>20.46</v>
      </c>
      <c r="E38" s="25" t="n">
        <v>20.62</v>
      </c>
      <c r="F38" s="169" t="s">
        <v>301</v>
      </c>
      <c r="G38" s="25" t="n">
        <v>3.467</v>
      </c>
      <c r="H38" s="25" t="n">
        <v>3.205</v>
      </c>
      <c r="I38" s="179"/>
    </row>
    <row r="39" customFormat="false" ht="12.75" hidden="false" customHeight="false" outlineLevel="0" collapsed="false">
      <c r="A39" s="20" t="n">
        <f aca="false">A38+1</f>
        <v>27</v>
      </c>
      <c r="B39" s="188" t="n">
        <f aca="false">B38+1</f>
        <v>35732</v>
      </c>
      <c r="C39" s="179" t="s">
        <v>304</v>
      </c>
      <c r="D39" s="25" t="n">
        <v>20.71</v>
      </c>
      <c r="E39" s="25" t="n">
        <v>20.84</v>
      </c>
      <c r="F39" s="169" t="s">
        <v>301</v>
      </c>
      <c r="G39" s="25" t="n">
        <v>3.266</v>
      </c>
      <c r="H39" s="25" t="n">
        <v>3.135</v>
      </c>
      <c r="I39" s="179"/>
    </row>
    <row r="40" customFormat="false" ht="12.75" hidden="false" customHeight="false" outlineLevel="0" collapsed="false">
      <c r="A40" s="20" t="n">
        <f aca="false">A39+1</f>
        <v>28</v>
      </c>
      <c r="B40" s="188" t="n">
        <f aca="false">B39+1</f>
        <v>35733</v>
      </c>
      <c r="C40" s="179" t="s">
        <v>304</v>
      </c>
      <c r="D40" s="25" t="n">
        <v>21.22</v>
      </c>
      <c r="E40" s="25" t="n">
        <v>21.29</v>
      </c>
      <c r="F40" s="179" t="s">
        <v>304</v>
      </c>
      <c r="G40" s="25" t="n">
        <v>3.478</v>
      </c>
      <c r="H40" s="25" t="n">
        <v>3.127</v>
      </c>
      <c r="I40" s="179"/>
    </row>
    <row r="41" customFormat="false" ht="12.75" hidden="false" customHeight="false" outlineLevel="0" collapsed="false">
      <c r="A41" s="20" t="n">
        <f aca="false">A40+1</f>
        <v>29</v>
      </c>
      <c r="B41" s="188" t="n">
        <f aca="false">B40+1</f>
        <v>35734</v>
      </c>
      <c r="C41" s="179" t="s">
        <v>304</v>
      </c>
      <c r="D41" s="25" t="n">
        <v>21.08</v>
      </c>
      <c r="E41" s="25" t="n">
        <v>21.18</v>
      </c>
      <c r="F41" s="179" t="s">
        <v>304</v>
      </c>
      <c r="G41" s="25" t="n">
        <v>3.552</v>
      </c>
      <c r="H41" s="25" t="n">
        <v>3.27</v>
      </c>
      <c r="I41" s="179" t="s">
        <v>304</v>
      </c>
    </row>
    <row r="42" customFormat="false" ht="12.75" hidden="false" customHeight="false" outlineLevel="0" collapsed="false">
      <c r="A42" s="28"/>
      <c r="B42" s="21"/>
      <c r="C42" s="22"/>
      <c r="I42" s="22"/>
    </row>
    <row r="43" customFormat="false" ht="12.75" hidden="false" customHeight="false" outlineLevel="0" collapsed="false">
      <c r="A43" s="28" t="s">
        <v>20</v>
      </c>
      <c r="B43" s="21"/>
      <c r="C43" s="22"/>
      <c r="D43" s="29" t="n">
        <v>35724</v>
      </c>
      <c r="E43" s="30"/>
      <c r="F43" s="22"/>
      <c r="G43" s="30"/>
      <c r="H43" s="30"/>
      <c r="I43" s="26"/>
    </row>
    <row r="44" customFormat="false" ht="12.75" hidden="false" customHeight="false" outlineLevel="0" collapsed="false">
      <c r="A44" s="28" t="s">
        <v>21</v>
      </c>
      <c r="B44" s="21"/>
      <c r="C44" s="22"/>
      <c r="D44" s="31" t="n">
        <v>35732</v>
      </c>
      <c r="E44" s="30"/>
      <c r="F44" s="22"/>
      <c r="G44" s="30"/>
      <c r="H44" s="30"/>
      <c r="I44" s="26"/>
    </row>
    <row r="45" customFormat="false" ht="12.75" hidden="false" customHeight="false" outlineLevel="0" collapsed="false">
      <c r="A45" s="28" t="s">
        <v>22</v>
      </c>
      <c r="B45" s="21"/>
      <c r="D45" s="31" t="n">
        <v>35733</v>
      </c>
      <c r="I45" s="26"/>
    </row>
    <row r="46" customFormat="false" ht="12.75" hidden="false" customHeight="false" outlineLevel="0" collapsed="false">
      <c r="A46" s="32" t="s">
        <v>23</v>
      </c>
      <c r="B46" s="21"/>
      <c r="C46" s="33"/>
      <c r="D46" s="13"/>
      <c r="E46" s="13" t="s">
        <v>24</v>
      </c>
      <c r="F46" s="33"/>
      <c r="G46" s="34"/>
      <c r="H46" s="34"/>
      <c r="I46" s="26"/>
    </row>
    <row r="47" customFormat="false" ht="12.75" hidden="false" customHeight="false" outlineLevel="0" collapsed="false">
      <c r="A47" s="20"/>
      <c r="B47" s="81"/>
      <c r="C47" s="33"/>
      <c r="D47" s="13" t="s">
        <v>25</v>
      </c>
      <c r="E47" s="13" t="s">
        <v>25</v>
      </c>
      <c r="F47" s="33"/>
      <c r="G47" s="35" t="s">
        <v>4</v>
      </c>
      <c r="H47" s="35" t="s">
        <v>26</v>
      </c>
      <c r="I47" s="26"/>
    </row>
    <row r="48" customFormat="false" ht="12.75" hidden="false" customHeight="false" outlineLevel="0" collapsed="false">
      <c r="A48" s="20"/>
      <c r="B48" s="81"/>
      <c r="C48" s="33"/>
      <c r="D48" s="13" t="s">
        <v>5</v>
      </c>
      <c r="E48" s="13" t="s">
        <v>5</v>
      </c>
      <c r="F48" s="33"/>
      <c r="G48" s="35" t="s">
        <v>6</v>
      </c>
      <c r="H48" s="35" t="s">
        <v>27</v>
      </c>
      <c r="I48" s="26"/>
    </row>
    <row r="49" customFormat="false" ht="12.75" hidden="false" customHeight="false" outlineLevel="0" collapsed="false">
      <c r="A49" s="36" t="s">
        <v>28</v>
      </c>
      <c r="B49" s="103"/>
      <c r="C49" s="38" t="s">
        <v>23</v>
      </c>
      <c r="D49" s="39" t="n">
        <f aca="false">ROUND((AVERAGE(D12:D33)),3)</f>
        <v>21.182</v>
      </c>
      <c r="E49" s="39" t="n">
        <f aca="false">ROUND((AVERAGE(E12:E33)),3)</f>
        <v>21.212</v>
      </c>
      <c r="F49" s="40" t="s">
        <v>29</v>
      </c>
      <c r="G49" s="41" t="n">
        <f aca="false">ROUND((AVERAGE(G16:G39)),5)</f>
        <v>3.20335</v>
      </c>
      <c r="H49" s="41" t="n">
        <f aca="false">ROUND((AVERAGE(H17:H40)),5)</f>
        <v>2.97452</v>
      </c>
      <c r="I49" s="42" t="s">
        <v>30</v>
      </c>
    </row>
    <row r="50" customFormat="false" ht="12.75" hidden="false" customHeight="false" outlineLevel="0" collapsed="false">
      <c r="A50" s="43" t="s">
        <v>31</v>
      </c>
      <c r="B50" s="108"/>
      <c r="C50" s="176" t="s">
        <v>305</v>
      </c>
      <c r="D50" s="46" t="n">
        <f aca="false">ROUND((AVERAGE(D19:D41)),3)</f>
        <v>21.279</v>
      </c>
      <c r="E50" s="46" t="n">
        <f aca="false">ROUND((AVERAGE(E19:E39)),3)</f>
        <v>21.34</v>
      </c>
      <c r="F50" s="47" t="s">
        <v>33</v>
      </c>
      <c r="G50" s="48" t="n">
        <f aca="false">ROUND((AVERAGE(G19:G41)),5)</f>
        <v>3.24391</v>
      </c>
      <c r="H50" s="48" t="n">
        <f aca="false">ROUND((AVERAGE(H19:H41)),5)</f>
        <v>2.98952</v>
      </c>
      <c r="I50" s="42" t="s">
        <v>34</v>
      </c>
    </row>
    <row r="51" customFormat="false" ht="12.75" hidden="false" customHeight="false" outlineLevel="0" collapsed="false">
      <c r="A51" s="43" t="s">
        <v>35</v>
      </c>
      <c r="B51" s="108"/>
      <c r="C51" s="49"/>
      <c r="D51" s="46" t="n">
        <f aca="false">ROUND((((SUM(D19:D41))-D33+E33)/23),3)</f>
        <v>21.287</v>
      </c>
      <c r="E51" s="46" t="s">
        <v>36</v>
      </c>
      <c r="F51" s="50"/>
      <c r="G51" s="46" t="s">
        <v>36</v>
      </c>
      <c r="H51" s="46" t="s">
        <v>36</v>
      </c>
      <c r="I51" s="42"/>
    </row>
    <row r="52" customFormat="false" ht="12.75" hidden="false" customHeight="false" outlineLevel="0" collapsed="false">
      <c r="A52" s="43" t="s">
        <v>48</v>
      </c>
      <c r="B52" s="108"/>
      <c r="C52" s="24"/>
      <c r="D52" s="46" t="n">
        <f aca="false">D33</f>
        <v>20.67</v>
      </c>
      <c r="E52" s="46" t="s">
        <v>36</v>
      </c>
      <c r="F52" s="51" t="s">
        <v>49</v>
      </c>
      <c r="G52" s="48" t="n">
        <f aca="false">G39</f>
        <v>3.266</v>
      </c>
      <c r="H52" s="48" t="n">
        <f aca="false">H40</f>
        <v>3.127</v>
      </c>
      <c r="I52" s="42" t="s">
        <v>50</v>
      </c>
    </row>
    <row r="53" customFormat="false" ht="12.75" hidden="false" customHeight="false" outlineLevel="0" collapsed="false">
      <c r="A53" s="43" t="s">
        <v>42</v>
      </c>
      <c r="B53" s="108"/>
      <c r="C53" s="24"/>
      <c r="D53" s="46" t="n">
        <f aca="false">ROUND((SUM(D32:D33)/2),3)</f>
        <v>20.685</v>
      </c>
      <c r="E53" s="52" t="s">
        <v>36</v>
      </c>
      <c r="F53" s="51" t="s">
        <v>43</v>
      </c>
      <c r="G53" s="48" t="n">
        <f aca="false">ROUND(SUM(G38:G39)/2,5)</f>
        <v>3.3665</v>
      </c>
      <c r="H53" s="48" t="n">
        <f aca="false">SUM(H39:H40)/2</f>
        <v>3.131</v>
      </c>
      <c r="I53" s="42" t="s">
        <v>44</v>
      </c>
    </row>
    <row r="54" customFormat="false" ht="12.75" hidden="false" customHeight="false" outlineLevel="0" collapsed="false">
      <c r="A54" s="43" t="s">
        <v>39</v>
      </c>
      <c r="B54" s="108"/>
      <c r="C54" s="24"/>
      <c r="D54" s="46" t="n">
        <f aca="false">ROUND((SUM(D31:D33)/3),3)</f>
        <v>20.653</v>
      </c>
      <c r="E54" s="46" t="s">
        <v>36</v>
      </c>
      <c r="F54" s="51" t="s">
        <v>40</v>
      </c>
      <c r="G54" s="48" t="n">
        <f aca="false">ROUND(AVERAGE(G37:G39),5)</f>
        <v>3.506</v>
      </c>
      <c r="H54" s="48" t="n">
        <f aca="false">ROUND(AVERAGE(H38:H40),5)</f>
        <v>3.15567</v>
      </c>
      <c r="I54" s="42" t="s">
        <v>41</v>
      </c>
    </row>
    <row r="55" customFormat="false" ht="12.75" hidden="false" customHeight="false" outlineLevel="0" collapsed="false">
      <c r="A55" s="36" t="s">
        <v>52</v>
      </c>
      <c r="B55" s="108"/>
      <c r="C55" s="24"/>
      <c r="D55" s="53" t="s">
        <v>36</v>
      </c>
      <c r="E55" s="53" t="s">
        <v>36</v>
      </c>
      <c r="F55" s="56" t="s">
        <v>53</v>
      </c>
      <c r="G55" s="48" t="n">
        <f aca="false">ROUND(AVERAGE(G36:G39),5)</f>
        <v>3.5165</v>
      </c>
      <c r="H55" s="48" t="n">
        <f aca="false">ROUND(AVERAGE(H37:H40),5)</f>
        <v>3.22675</v>
      </c>
      <c r="I55" s="42" t="s">
        <v>54</v>
      </c>
    </row>
    <row r="56" customFormat="false" ht="12.75" hidden="false" customHeight="false" outlineLevel="0" collapsed="false">
      <c r="A56" s="36" t="s">
        <v>114</v>
      </c>
      <c r="B56" s="108"/>
      <c r="C56" s="24"/>
      <c r="D56" s="46" t="n">
        <f aca="false">ROUND((SUM(D29:D33)/5),3)</f>
        <v>20.7</v>
      </c>
      <c r="E56" s="53" t="s">
        <v>36</v>
      </c>
      <c r="F56" s="51" t="s">
        <v>38</v>
      </c>
      <c r="G56" s="48" t="n">
        <f aca="false">ROUND(AVERAGE(G35:G39),5)</f>
        <v>3.499</v>
      </c>
      <c r="H56" s="48" t="n">
        <f aca="false">ROUND(AVERAGE(H36:H40),5)</f>
        <v>3.2364</v>
      </c>
      <c r="I56" s="42"/>
    </row>
    <row r="57" customFormat="false" ht="12.75" hidden="false" customHeight="false" outlineLevel="0" collapsed="false">
      <c r="A57" s="43" t="s">
        <v>46</v>
      </c>
      <c r="B57" s="108"/>
      <c r="C57" s="24"/>
      <c r="D57" s="53" t="s">
        <v>36</v>
      </c>
      <c r="E57" s="46" t="s">
        <v>36</v>
      </c>
      <c r="F57" s="51" t="s">
        <v>47</v>
      </c>
      <c r="G57" s="48" t="n">
        <f aca="false">G38</f>
        <v>3.467</v>
      </c>
      <c r="H57" s="48" t="n">
        <f aca="false">H39</f>
        <v>3.135</v>
      </c>
      <c r="I57" s="42"/>
    </row>
    <row r="58" customFormat="false" ht="12.75" hidden="false" customHeight="false" outlineLevel="0" collapsed="false">
      <c r="A58" s="43" t="s">
        <v>45</v>
      </c>
      <c r="B58" s="103"/>
      <c r="C58" s="54"/>
      <c r="D58" s="55" t="s">
        <v>36</v>
      </c>
      <c r="E58" s="55" t="s">
        <v>36</v>
      </c>
      <c r="F58" s="56" t="s">
        <v>115</v>
      </c>
      <c r="G58" s="41" t="n">
        <f aca="false">G37</f>
        <v>3.785</v>
      </c>
      <c r="H58" s="41" t="n">
        <f aca="false">H38</f>
        <v>3.205</v>
      </c>
      <c r="I58" s="42"/>
    </row>
    <row r="59" customFormat="false" ht="12.75" hidden="false" customHeight="false" outlineLevel="0" collapsed="false">
      <c r="A59" s="36" t="s">
        <v>51</v>
      </c>
      <c r="B59" s="103"/>
      <c r="C59" s="54"/>
      <c r="D59" s="53" t="s">
        <v>36</v>
      </c>
      <c r="E59" s="53" t="s">
        <v>36</v>
      </c>
      <c r="F59" s="56"/>
      <c r="G59" s="41" t="n">
        <f aca="false">SUM(G37:G38)/2</f>
        <v>3.626</v>
      </c>
      <c r="H59" s="48" t="n">
        <f aca="false">ROUND(AVERAGE(H38:H39),5)</f>
        <v>3.17</v>
      </c>
      <c r="I59" s="42"/>
    </row>
    <row r="60" customFormat="false" ht="12.75" hidden="false" customHeight="false" outlineLevel="0" collapsed="false">
      <c r="A60" s="26"/>
      <c r="B60" s="26"/>
      <c r="C60" s="26"/>
      <c r="D60" s="58"/>
      <c r="E60" s="58"/>
      <c r="F60" s="26"/>
      <c r="G60" s="26"/>
      <c r="H60" s="26"/>
      <c r="I60" s="26"/>
    </row>
    <row r="61" customFormat="false" ht="12.75" hidden="false" customHeight="false" outlineLevel="0" collapsed="false">
      <c r="A61" s="26"/>
      <c r="B61" s="26"/>
      <c r="C61" s="26"/>
      <c r="D61" s="26"/>
      <c r="E61" s="26"/>
      <c r="F61" s="26"/>
      <c r="G61" s="26"/>
      <c r="H61" s="26"/>
      <c r="I61" s="26"/>
    </row>
    <row r="62" customFormat="false" ht="12.75" hidden="false" customHeight="false" outlineLevel="0" collapsed="false">
      <c r="A62" s="61" t="s">
        <v>55</v>
      </c>
      <c r="C62" s="26"/>
      <c r="E62" s="61" t="s">
        <v>56</v>
      </c>
      <c r="F62" s="59"/>
      <c r="G62" s="60"/>
      <c r="H62" s="60"/>
      <c r="I62" s="26"/>
    </row>
    <row r="63" customFormat="false" ht="12.75" hidden="false" customHeight="false" outlineLevel="0" collapsed="false">
      <c r="A63" s="121" t="n">
        <v>35727</v>
      </c>
      <c r="C63" s="60" t="n">
        <v>29.88</v>
      </c>
      <c r="E63" s="121" t="n">
        <v>35727</v>
      </c>
      <c r="F63" s="59"/>
      <c r="G63" s="122" t="n">
        <v>26.38</v>
      </c>
      <c r="H63" s="60"/>
      <c r="I63" s="26"/>
    </row>
    <row r="64" customFormat="false" ht="12.75" hidden="false" customHeight="false" outlineLevel="0" collapsed="false">
      <c r="A64" s="178" t="n">
        <v>35730</v>
      </c>
      <c r="B64" s="66" t="s">
        <v>59</v>
      </c>
      <c r="C64" s="60" t="n">
        <v>31.83</v>
      </c>
      <c r="E64" s="178" t="n">
        <v>35730</v>
      </c>
      <c r="F64" s="66" t="s">
        <v>60</v>
      </c>
      <c r="G64" s="123" t="n">
        <v>28.73</v>
      </c>
      <c r="H64" s="60"/>
      <c r="I64" s="26"/>
    </row>
    <row r="65" customFormat="false" ht="12.75" hidden="false" customHeight="false" outlineLevel="0" collapsed="false">
      <c r="A65" s="121" t="n">
        <v>35731</v>
      </c>
      <c r="C65" s="60" t="n">
        <v>28.5</v>
      </c>
      <c r="E65" s="121" t="n">
        <v>35731</v>
      </c>
      <c r="G65" s="123" t="n">
        <v>26.44</v>
      </c>
      <c r="H65" s="60"/>
      <c r="I65" s="26"/>
    </row>
    <row r="66" customFormat="false" ht="12.75" hidden="false" customHeight="false" outlineLevel="0" collapsed="false">
      <c r="A66" s="26"/>
      <c r="C66" s="67"/>
      <c r="E66" s="26"/>
      <c r="G66" s="68"/>
      <c r="H66" s="60"/>
      <c r="I66" s="26"/>
    </row>
    <row r="67" customFormat="false" ht="12.75" hidden="false" customHeight="false" outlineLevel="0" collapsed="false">
      <c r="A67" s="26"/>
      <c r="C67" s="63"/>
      <c r="E67" s="26"/>
      <c r="G67" s="64"/>
      <c r="H67" s="60"/>
      <c r="I67" s="26"/>
    </row>
    <row r="68" customFormat="false" ht="12.75" hidden="false" customHeight="false" outlineLevel="0" collapsed="false">
      <c r="A68" s="26" t="s">
        <v>62</v>
      </c>
      <c r="B68" s="66" t="s">
        <v>63</v>
      </c>
      <c r="C68" s="67" t="n">
        <f aca="false">C65</f>
        <v>28.5</v>
      </c>
      <c r="E68" s="26" t="s">
        <v>62</v>
      </c>
      <c r="F68" s="66" t="s">
        <v>64</v>
      </c>
      <c r="G68" s="67" t="n">
        <f aca="false">G65</f>
        <v>26.44</v>
      </c>
      <c r="H68" s="60"/>
      <c r="I68" s="26"/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f aca="false">AVERAGE(C64:C65)</f>
        <v>30.165</v>
      </c>
      <c r="E69" s="26" t="s">
        <v>65</v>
      </c>
      <c r="F69" s="66" t="s">
        <v>67</v>
      </c>
      <c r="G69" s="67" t="n">
        <f aca="false">AVERAGE(G64:G65)</f>
        <v>27.585</v>
      </c>
      <c r="H69" s="60"/>
      <c r="I69" s="26"/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f aca="false">AVERAGE(C63:C65)</f>
        <v>30.07</v>
      </c>
      <c r="E70" s="26" t="s">
        <v>68</v>
      </c>
      <c r="F70" s="66" t="s">
        <v>70</v>
      </c>
      <c r="G70" s="67" t="n">
        <f aca="false">AVERAGE(G63:G65)</f>
        <v>27.1833333333333</v>
      </c>
      <c r="H70" s="60"/>
      <c r="I70" s="26"/>
    </row>
    <row r="71" customFormat="false" ht="12.75" hidden="false" customHeight="false" outlineLevel="0" collapsed="false">
      <c r="A71" s="26"/>
      <c r="C71" s="26"/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26"/>
      <c r="C72" s="26"/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61" t="s">
        <v>71</v>
      </c>
      <c r="C73" s="26"/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121" t="n">
        <v>35727</v>
      </c>
      <c r="C74" s="63" t="n">
        <v>1.42</v>
      </c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178" t="n">
        <v>35730</v>
      </c>
      <c r="C75" s="63" t="n">
        <v>1.42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121" t="n">
        <v>35731</v>
      </c>
      <c r="C76" s="63" t="n">
        <v>1.42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/>
      <c r="C77" s="63"/>
      <c r="D77" s="26"/>
      <c r="E77" s="26"/>
      <c r="F77" s="59"/>
      <c r="G77" s="60"/>
      <c r="H77" s="60"/>
      <c r="I77" s="26"/>
    </row>
    <row r="78" customFormat="false" ht="12.75" hidden="false" customHeight="false" outlineLevel="0" collapsed="false">
      <c r="A78" s="26" t="s">
        <v>62</v>
      </c>
      <c r="B78" s="125" t="s">
        <v>120</v>
      </c>
      <c r="C78" s="63" t="n">
        <f aca="false">C76</f>
        <v>1.42</v>
      </c>
      <c r="D78" s="26"/>
      <c r="E78" s="26"/>
      <c r="F78" s="59"/>
      <c r="G78" s="60"/>
      <c r="H78" s="60"/>
      <c r="I78" s="26"/>
    </row>
    <row r="79" customFormat="false" ht="12.75" hidden="false" customHeight="false" outlineLevel="0" collapsed="false">
      <c r="A79" s="26" t="s">
        <v>65</v>
      </c>
      <c r="B79" s="125" t="s">
        <v>121</v>
      </c>
      <c r="C79" s="63" t="n">
        <f aca="false">AVERAGE(C75:C76)</f>
        <v>1.42</v>
      </c>
      <c r="D79" s="26"/>
      <c r="E79" s="26"/>
      <c r="F79" s="59"/>
      <c r="G79" s="60"/>
      <c r="H79" s="60"/>
      <c r="I79" s="26"/>
    </row>
    <row r="80" customFormat="false" ht="12.75" hidden="false" customHeight="false" outlineLevel="0" collapsed="false">
      <c r="A80" s="26" t="s">
        <v>68</v>
      </c>
      <c r="B80" s="125" t="s">
        <v>160</v>
      </c>
      <c r="C80" s="63" t="n">
        <f aca="false">AVERAGE(C74:C76)</f>
        <v>1.42</v>
      </c>
      <c r="D80" s="26"/>
      <c r="E80" s="26"/>
      <c r="F80" s="59"/>
      <c r="G80" s="60"/>
      <c r="H80" s="60"/>
      <c r="I80" s="26"/>
    </row>
  </sheetData>
  <printOptions headings="false" gridLines="false" gridLinesSet="true" horizontalCentered="true" verticalCentered="false"/>
  <pageMargins left="0.25" right="0.25" top="0.5" bottom="0.25" header="0.25" footer="0.25"/>
  <pageSetup paperSize="1" scale="100" fitToWidth="2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38" activeCellId="0" sqref="H38:I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3" min="3" style="0" width="12.14"/>
    <col collapsed="false" customWidth="true" hidden="false" outlineLevel="0" max="5" min="5" style="0" width="10.99"/>
    <col collapsed="false" customWidth="true" hidden="false" outlineLevel="0" max="7" min="7" style="0" width="9.85"/>
    <col collapsed="false" customWidth="true" hidden="false" outlineLevel="0" max="8" min="8" style="0" width="12.14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306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35725</v>
      </c>
      <c r="C12" s="169" t="s">
        <v>304</v>
      </c>
      <c r="D12" s="25" t="n">
        <v>21.42</v>
      </c>
      <c r="E12" s="25" t="n">
        <v>21.43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B12+1</f>
        <v>35726</v>
      </c>
      <c r="C13" s="169" t="s">
        <v>304</v>
      </c>
      <c r="D13" s="25" t="n">
        <v>21.09</v>
      </c>
      <c r="E13" s="25" t="n">
        <v>21.12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35727</v>
      </c>
      <c r="C14" s="169" t="s">
        <v>304</v>
      </c>
      <c r="D14" s="25" t="n">
        <v>20.97</v>
      </c>
      <c r="E14" s="25" t="n">
        <v>21.06</v>
      </c>
      <c r="F14" s="169"/>
      <c r="G14" s="25"/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B14+3</f>
        <v>35730</v>
      </c>
      <c r="C15" s="169" t="s">
        <v>304</v>
      </c>
      <c r="D15" s="25" t="n">
        <v>21.07</v>
      </c>
      <c r="E15" s="25" t="n">
        <v>21.15</v>
      </c>
      <c r="F15" s="169"/>
      <c r="G15" s="25"/>
      <c r="H15" s="164"/>
    </row>
    <row r="16" customFormat="false" ht="12.75" hidden="false" customHeight="false" outlineLevel="0" collapsed="false">
      <c r="A16" s="20" t="n">
        <f aca="false">A15+1</f>
        <v>5</v>
      </c>
      <c r="B16" s="188" t="n">
        <f aca="false">B15+1</f>
        <v>35731</v>
      </c>
      <c r="C16" s="169" t="s">
        <v>304</v>
      </c>
      <c r="D16" s="25" t="n">
        <v>20.46</v>
      </c>
      <c r="E16" s="25" t="n">
        <v>20.62</v>
      </c>
      <c r="F16" s="169"/>
      <c r="G16" s="25"/>
      <c r="H16" s="25"/>
      <c r="I16" s="169"/>
    </row>
    <row r="17" customFormat="false" ht="12.75" hidden="false" customHeight="false" outlineLevel="0" collapsed="false">
      <c r="A17" s="20" t="n">
        <f aca="false">A16+1</f>
        <v>6</v>
      </c>
      <c r="B17" s="188" t="n">
        <f aca="false">B16+1</f>
        <v>35732</v>
      </c>
      <c r="C17" s="169" t="s">
        <v>304</v>
      </c>
      <c r="D17" s="25" t="n">
        <v>20.71</v>
      </c>
      <c r="E17" s="25" t="n">
        <v>20.84</v>
      </c>
      <c r="F17" s="169"/>
      <c r="G17" s="25"/>
      <c r="H17" s="25"/>
      <c r="I17" s="169"/>
    </row>
    <row r="18" customFormat="false" ht="12.75" hidden="false" customHeight="false" outlineLevel="0" collapsed="false">
      <c r="A18" s="20" t="n">
        <f aca="false">A17+1</f>
        <v>7</v>
      </c>
      <c r="B18" s="188" t="n">
        <f aca="false">B17+1</f>
        <v>35733</v>
      </c>
      <c r="C18" s="169" t="s">
        <v>304</v>
      </c>
      <c r="D18" s="25" t="n">
        <v>21.22</v>
      </c>
      <c r="E18" s="25" t="n">
        <v>21.29</v>
      </c>
      <c r="F18" s="179" t="s">
        <v>304</v>
      </c>
      <c r="G18" s="25" t="n">
        <v>3.478</v>
      </c>
      <c r="H18" s="25"/>
      <c r="I18" s="179"/>
    </row>
    <row r="19" customFormat="false" ht="12.75" hidden="false" customHeight="false" outlineLevel="0" collapsed="false">
      <c r="A19" s="20" t="n">
        <f aca="false">A18+1</f>
        <v>8</v>
      </c>
      <c r="B19" s="188" t="n">
        <f aca="false">B18+1</f>
        <v>35734</v>
      </c>
      <c r="C19" s="169" t="s">
        <v>304</v>
      </c>
      <c r="D19" s="25" t="n">
        <v>21.08</v>
      </c>
      <c r="E19" s="25" t="n">
        <v>21.18</v>
      </c>
      <c r="F19" s="179" t="s">
        <v>304</v>
      </c>
      <c r="G19" s="25" t="n">
        <v>3.552</v>
      </c>
      <c r="H19" s="25" t="n">
        <v>3.27</v>
      </c>
      <c r="I19" s="179" t="s">
        <v>304</v>
      </c>
    </row>
    <row r="20" customFormat="false" ht="12.75" hidden="false" customHeight="false" outlineLevel="0" collapsed="false">
      <c r="A20" s="20"/>
      <c r="B20" s="188"/>
      <c r="C20" s="179"/>
      <c r="D20" s="25"/>
      <c r="E20" s="25"/>
      <c r="F20" s="169"/>
      <c r="G20" s="25"/>
      <c r="H20" s="25"/>
      <c r="I20" s="22"/>
    </row>
    <row r="21" customFormat="false" ht="12.75" hidden="false" customHeight="false" outlineLevel="0" collapsed="false">
      <c r="A21" s="20" t="n">
        <f aca="false">A19+1</f>
        <v>9</v>
      </c>
      <c r="B21" s="188" t="n">
        <f aca="false">B19+3</f>
        <v>35737</v>
      </c>
      <c r="C21" s="169" t="s">
        <v>304</v>
      </c>
      <c r="D21" s="25" t="n">
        <v>20.96</v>
      </c>
      <c r="E21" s="25" t="n">
        <v>21.09</v>
      </c>
      <c r="F21" s="169" t="s">
        <v>304</v>
      </c>
      <c r="G21" s="25" t="n">
        <v>3.371</v>
      </c>
      <c r="H21" s="25" t="n">
        <v>3.035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B21+1</f>
        <v>35738</v>
      </c>
      <c r="C22" s="169" t="s">
        <v>304</v>
      </c>
      <c r="D22" s="25" t="n">
        <v>20.7</v>
      </c>
      <c r="E22" s="25" t="n">
        <v>20.85</v>
      </c>
      <c r="F22" s="169" t="s">
        <v>304</v>
      </c>
      <c r="G22" s="25" t="n">
        <v>3.423</v>
      </c>
      <c r="H22" s="25" t="n">
        <v>3.15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35739</v>
      </c>
      <c r="C23" s="169" t="s">
        <v>304</v>
      </c>
      <c r="D23" s="25" t="n">
        <v>20.31</v>
      </c>
      <c r="E23" s="25" t="n">
        <v>20.51</v>
      </c>
      <c r="F23" s="169" t="s">
        <v>304</v>
      </c>
      <c r="G23" s="25" t="n">
        <v>3.468</v>
      </c>
      <c r="H23" s="25" t="n">
        <v>3.16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35740</v>
      </c>
      <c r="C24" s="169" t="s">
        <v>304</v>
      </c>
      <c r="D24" s="25" t="n">
        <v>20.39</v>
      </c>
      <c r="E24" s="25" t="n">
        <v>20.6</v>
      </c>
      <c r="F24" s="169" t="s">
        <v>304</v>
      </c>
      <c r="G24" s="25" t="n">
        <v>3.392</v>
      </c>
      <c r="H24" s="25" t="n">
        <v>3.1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35741</v>
      </c>
      <c r="C25" s="169" t="s">
        <v>304</v>
      </c>
      <c r="D25" s="25" t="n">
        <v>20.77</v>
      </c>
      <c r="E25" s="25" t="n">
        <v>20.94</v>
      </c>
      <c r="F25" s="169" t="s">
        <v>304</v>
      </c>
      <c r="G25" s="25" t="n">
        <v>3.256</v>
      </c>
      <c r="H25" s="25" t="n">
        <v>2.98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B25+3</f>
        <v>35744</v>
      </c>
      <c r="C26" s="169" t="s">
        <v>304</v>
      </c>
      <c r="D26" s="25" t="n">
        <v>20.4</v>
      </c>
      <c r="E26" s="25" t="n">
        <v>20.6</v>
      </c>
      <c r="F26" s="169" t="s">
        <v>304</v>
      </c>
      <c r="G26" s="25" t="n">
        <v>3.433</v>
      </c>
      <c r="H26" s="25" t="n">
        <v>3.145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B26+1</f>
        <v>35745</v>
      </c>
      <c r="C27" s="169" t="s">
        <v>304</v>
      </c>
      <c r="D27" s="25" t="n">
        <v>20.51</v>
      </c>
      <c r="E27" s="25" t="n">
        <v>20.71</v>
      </c>
      <c r="F27" s="169" t="s">
        <v>304</v>
      </c>
      <c r="G27" s="25" t="n">
        <v>3.495</v>
      </c>
      <c r="H27" s="25" t="n">
        <v>3.21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35746</v>
      </c>
      <c r="C28" s="169" t="s">
        <v>304</v>
      </c>
      <c r="D28" s="25" t="n">
        <v>20.49</v>
      </c>
      <c r="E28" s="25" t="n">
        <v>20.68</v>
      </c>
      <c r="F28" s="169" t="s">
        <v>304</v>
      </c>
      <c r="G28" s="25" t="n">
        <v>3.477</v>
      </c>
      <c r="H28" s="25" t="n">
        <v>3.223</v>
      </c>
      <c r="I28" s="26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35747</v>
      </c>
      <c r="C29" s="169" t="s">
        <v>304</v>
      </c>
      <c r="D29" s="25" t="n">
        <v>20.7</v>
      </c>
      <c r="E29" s="25" t="n">
        <v>20.86</v>
      </c>
      <c r="F29" s="169" t="s">
        <v>304</v>
      </c>
      <c r="G29" s="25" t="n">
        <v>3.251</v>
      </c>
      <c r="H29" s="25" t="n">
        <v>3</v>
      </c>
      <c r="I29" s="26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35748</v>
      </c>
      <c r="C30" s="169" t="s">
        <v>304</v>
      </c>
      <c r="D30" s="25" t="n">
        <v>21</v>
      </c>
      <c r="E30" s="25" t="n">
        <v>21.16</v>
      </c>
      <c r="F30" s="169" t="s">
        <v>304</v>
      </c>
      <c r="G30" s="25" t="n">
        <v>3.029</v>
      </c>
      <c r="H30" s="25" t="n">
        <v>2.82</v>
      </c>
      <c r="I30" s="26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B30+3</f>
        <v>35751</v>
      </c>
      <c r="C31" s="169" t="s">
        <v>304</v>
      </c>
      <c r="D31" s="25" t="n">
        <v>20.26</v>
      </c>
      <c r="E31" s="25" t="n">
        <v>20.48</v>
      </c>
      <c r="F31" s="169" t="s">
        <v>304</v>
      </c>
      <c r="G31" s="25" t="n">
        <v>2.97</v>
      </c>
      <c r="H31" s="25" t="n">
        <v>2.77</v>
      </c>
      <c r="I31" s="26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B31+1</f>
        <v>35752</v>
      </c>
      <c r="C32" s="169" t="s">
        <v>304</v>
      </c>
      <c r="D32" s="25" t="n">
        <v>20.04</v>
      </c>
      <c r="E32" s="25" t="n">
        <v>20.29</v>
      </c>
      <c r="F32" s="169" t="s">
        <v>304</v>
      </c>
      <c r="G32" s="25" t="n">
        <v>2.949</v>
      </c>
      <c r="H32" s="25" t="n">
        <v>2.76</v>
      </c>
      <c r="I32" s="27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35753</v>
      </c>
      <c r="C33" s="169" t="s">
        <v>304</v>
      </c>
      <c r="D33" s="25" t="n">
        <v>19.8</v>
      </c>
      <c r="E33" s="25" t="n">
        <v>20.14</v>
      </c>
      <c r="F33" s="169" t="s">
        <v>304</v>
      </c>
      <c r="G33" s="25" t="n">
        <v>2.861</v>
      </c>
      <c r="H33" s="25" t="n">
        <v>2.67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35754</v>
      </c>
      <c r="C34" s="169" t="s">
        <v>304</v>
      </c>
      <c r="D34" s="25" t="n">
        <v>19.16</v>
      </c>
      <c r="E34" s="25" t="n">
        <v>19.59</v>
      </c>
      <c r="F34" s="169" t="s">
        <v>304</v>
      </c>
      <c r="G34" s="25" t="n">
        <v>2.708</v>
      </c>
      <c r="H34" s="25" t="n">
        <v>2.49</v>
      </c>
      <c r="I34" s="22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B34+1</f>
        <v>35755</v>
      </c>
      <c r="C35" s="179" t="s">
        <v>307</v>
      </c>
      <c r="D35" s="25" t="n">
        <v>19.76</v>
      </c>
      <c r="E35" s="25" t="n">
        <v>19.9</v>
      </c>
      <c r="F35" s="169" t="s">
        <v>304</v>
      </c>
      <c r="G35" s="25" t="n">
        <v>2.762</v>
      </c>
      <c r="H35" s="25" t="n">
        <v>2.48</v>
      </c>
      <c r="I35" s="22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35758</v>
      </c>
      <c r="C36" s="179" t="s">
        <v>307</v>
      </c>
      <c r="D36" s="25" t="n">
        <v>19.83</v>
      </c>
      <c r="E36" s="25" t="n">
        <v>19.98</v>
      </c>
      <c r="F36" s="169" t="s">
        <v>304</v>
      </c>
      <c r="G36" s="25" t="n">
        <v>2.577</v>
      </c>
      <c r="H36" s="25" t="n">
        <v>2.29</v>
      </c>
      <c r="I36" s="22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35759</v>
      </c>
      <c r="C37" s="179" t="s">
        <v>307</v>
      </c>
      <c r="D37" s="25" t="n">
        <v>19.73</v>
      </c>
      <c r="E37" s="25" t="n">
        <v>19.9</v>
      </c>
      <c r="F37" s="179" t="s">
        <v>307</v>
      </c>
      <c r="G37" s="25" t="n">
        <v>2.66</v>
      </c>
      <c r="H37" s="25" t="n">
        <v>2.245</v>
      </c>
      <c r="I37" s="22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35760</v>
      </c>
      <c r="C38" s="179" t="s">
        <v>307</v>
      </c>
      <c r="D38" s="25" t="n">
        <v>19.15</v>
      </c>
      <c r="E38" s="25" t="n">
        <v>19.35</v>
      </c>
      <c r="F38" s="179" t="s">
        <v>307</v>
      </c>
      <c r="G38" s="25" t="n">
        <v>2.578</v>
      </c>
      <c r="H38" s="25" t="n">
        <v>2.3</v>
      </c>
      <c r="I38" s="179" t="s">
        <v>307</v>
      </c>
    </row>
    <row r="39" customFormat="false" ht="12.75" hidden="false" customHeight="false" outlineLevel="0" collapsed="false">
      <c r="A39" s="20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35754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35758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35759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ROUND((AVERAGE(D12:D34)),3)</f>
        <v>20.614</v>
      </c>
      <c r="E46" s="39" t="n">
        <f aca="false">ROUND((AVERAGE(E12:E34)),3)</f>
        <v>20.781</v>
      </c>
      <c r="F46" s="40" t="s">
        <v>29</v>
      </c>
      <c r="G46" s="41" t="n">
        <f aca="false">ROUND((AVERAGE(G18:G36)),5)</f>
        <v>3.19178</v>
      </c>
      <c r="H46" s="41" t="n">
        <f aca="false">ROUND((AVERAGE(H19:H37)),5)</f>
        <v>2.87767</v>
      </c>
      <c r="I46" s="42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308</v>
      </c>
      <c r="D47" s="46" t="n">
        <f aca="false">ROUND((AVERAGE(D21:D38)),3)</f>
        <v>20.22</v>
      </c>
      <c r="E47" s="46" t="n">
        <f aca="false">ROUND((AVERAGE(E21:E38)),3)</f>
        <v>20.424</v>
      </c>
      <c r="F47" s="47" t="s">
        <v>33</v>
      </c>
      <c r="G47" s="48" t="n">
        <f aca="false">ROUND((AVERAGE(G21:G38)),5)</f>
        <v>3.09222</v>
      </c>
      <c r="H47" s="48" t="n">
        <f aca="false">ROUND((AVERAGE(H21:H38)),5)</f>
        <v>2.82378</v>
      </c>
      <c r="I47" s="42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ROUND((((SUM(D21:D38))-D34+E34)/18),3)</f>
        <v>20.244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D34</f>
        <v>19.16</v>
      </c>
      <c r="E49" s="46" t="s">
        <v>36</v>
      </c>
      <c r="F49" s="51" t="s">
        <v>49</v>
      </c>
      <c r="G49" s="48" t="n">
        <f aca="false">G36</f>
        <v>2.577</v>
      </c>
      <c r="H49" s="48" t="n">
        <f aca="false">H37</f>
        <v>2.245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ROUND((SUM(D33:D34)/2),3)</f>
        <v>19.48</v>
      </c>
      <c r="E50" s="52" t="s">
        <v>36</v>
      </c>
      <c r="F50" s="51" t="s">
        <v>43</v>
      </c>
      <c r="G50" s="48" t="n">
        <f aca="false">ROUND(SUM(G35:G36)/2,5)</f>
        <v>2.6695</v>
      </c>
      <c r="H50" s="48" t="n">
        <f aca="false">SUM(H36:H37)/2</f>
        <v>2.2675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ROUND((SUM(D32:D34)/3),3)</f>
        <v>19.667</v>
      </c>
      <c r="E51" s="46" t="s">
        <v>36</v>
      </c>
      <c r="F51" s="51" t="s">
        <v>40</v>
      </c>
      <c r="G51" s="48" t="n">
        <f aca="false">ROUND(AVERAGE(G34:G36),5)</f>
        <v>2.68233</v>
      </c>
      <c r="H51" s="48" t="n">
        <f aca="false">ROUND(AVERAGE(H35:H37),5)</f>
        <v>2.33833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2.727</v>
      </c>
      <c r="H52" s="48" t="n">
        <f aca="false">ROUND(AVERAGE(H34:H37),5)</f>
        <v>2.37625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ROUND((SUM(D30:D34)/5),3)</f>
        <v>20.052</v>
      </c>
      <c r="E53" s="53" t="s">
        <v>36</v>
      </c>
      <c r="F53" s="51" t="s">
        <v>38</v>
      </c>
      <c r="G53" s="48" t="n">
        <f aca="false">ROUND(AVERAGE(G32:G36),5)</f>
        <v>2.7714</v>
      </c>
      <c r="H53" s="48" t="n">
        <f aca="false">ROUND(AVERAGE(H33:H37),5)</f>
        <v>2.435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2.762</v>
      </c>
      <c r="H54" s="48" t="n">
        <f aca="false">H36</f>
        <v>2.29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2.708</v>
      </c>
      <c r="H55" s="41" t="n">
        <f aca="false">H35</f>
        <v>2.48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2.735</v>
      </c>
      <c r="H56" s="48" t="n">
        <f aca="false">ROUND(AVERAGE(H35:H36),5)</f>
        <v>2.385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2.75" hidden="false" customHeight="false" outlineLevel="0" collapsed="false">
      <c r="A59" s="61" t="s">
        <v>55</v>
      </c>
      <c r="C59" s="26"/>
      <c r="E59" s="61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35753</v>
      </c>
      <c r="C60" s="60" t="n">
        <v>24.65</v>
      </c>
      <c r="E60" s="121" t="n">
        <v>35753</v>
      </c>
      <c r="F60" s="59"/>
      <c r="G60" s="122" t="n">
        <v>25.21</v>
      </c>
      <c r="H60" s="60"/>
      <c r="I60" s="26"/>
    </row>
    <row r="61" customFormat="false" ht="12.75" hidden="false" customHeight="false" outlineLevel="0" collapsed="false">
      <c r="A61" s="178" t="n">
        <v>35754</v>
      </c>
      <c r="B61" s="66" t="s">
        <v>59</v>
      </c>
      <c r="C61" s="60" t="n">
        <v>24.19</v>
      </c>
      <c r="E61" s="178" t="n">
        <v>35754</v>
      </c>
      <c r="F61" s="66" t="s">
        <v>60</v>
      </c>
      <c r="G61" s="123" t="n">
        <v>24.45</v>
      </c>
      <c r="H61" s="60"/>
      <c r="I61" s="26"/>
    </row>
    <row r="62" customFormat="false" ht="12.75" hidden="false" customHeight="false" outlineLevel="0" collapsed="false">
      <c r="A62" s="121" t="n">
        <v>35755</v>
      </c>
      <c r="C62" s="60" t="n">
        <v>24.73</v>
      </c>
      <c r="E62" s="121" t="n">
        <v>35755</v>
      </c>
      <c r="G62" s="123" t="n">
        <v>25.7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24.73</v>
      </c>
      <c r="E65" s="26" t="s">
        <v>62</v>
      </c>
      <c r="F65" s="66" t="s">
        <v>64</v>
      </c>
      <c r="G65" s="67" t="n">
        <f aca="false">G62</f>
        <v>25.7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24.46</v>
      </c>
      <c r="E66" s="26" t="s">
        <v>65</v>
      </c>
      <c r="F66" s="66" t="s">
        <v>67</v>
      </c>
      <c r="G66" s="67" t="n">
        <f aca="false">AVERAGE(G61:G62)</f>
        <v>25.075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24.5233333333333</v>
      </c>
      <c r="E67" s="26" t="s">
        <v>68</v>
      </c>
      <c r="F67" s="66" t="s">
        <v>70</v>
      </c>
      <c r="G67" s="67" t="n">
        <f aca="false">AVERAGE(G60:G62)</f>
        <v>25.12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61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35754</v>
      </c>
      <c r="C71" s="63" t="n">
        <v>1.52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35755</v>
      </c>
      <c r="C72" s="63" t="n">
        <v>1.52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35758</v>
      </c>
      <c r="C73" s="63" t="n">
        <v>1.52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1.52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1.52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1.52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5" right="0.5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7" activeCellId="0" sqref="D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10.85"/>
    <col collapsed="false" customWidth="true" hidden="false" outlineLevel="0" max="7" min="7" style="0" width="10.71"/>
    <col collapsed="false" customWidth="true" hidden="false" outlineLevel="0" max="8" min="8" style="0" width="11.99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2.75" hidden="false" customHeight="false" outlineLevel="0" collapsed="false">
      <c r="B2" s="72"/>
      <c r="C2" s="13"/>
      <c r="D2" s="7" t="s">
        <v>1</v>
      </c>
      <c r="E2" s="13"/>
      <c r="F2" s="13"/>
      <c r="G2" s="182"/>
      <c r="H2" s="9"/>
    </row>
    <row r="3" customFormat="false" ht="12.75" hidden="false" customHeight="false" outlineLevel="0" collapsed="false">
      <c r="A3" s="10"/>
      <c r="B3" s="12" t="s">
        <v>309</v>
      </c>
      <c r="C3" s="12"/>
      <c r="D3" s="12"/>
      <c r="E3" s="12"/>
      <c r="F3" s="13"/>
      <c r="G3" s="14"/>
      <c r="H3" s="14"/>
    </row>
    <row r="4" customFormat="false" ht="12.75" hidden="false" customHeight="false" outlineLevel="0" collapsed="false">
      <c r="A4" s="15"/>
      <c r="B4" s="81"/>
      <c r="C4" s="13"/>
      <c r="D4" s="13"/>
      <c r="E4" s="13"/>
      <c r="F4" s="13"/>
      <c r="G4" s="17"/>
      <c r="H4" s="17"/>
    </row>
    <row r="5" customFormat="false" ht="12.75" hidden="false" customHeight="false" outlineLevel="0" collapsed="false">
      <c r="A5" s="15"/>
      <c r="B5" s="81"/>
      <c r="C5" s="13"/>
      <c r="D5" s="13"/>
      <c r="E5" s="13"/>
      <c r="F5" s="13"/>
      <c r="G5" s="17"/>
      <c r="H5" s="17"/>
    </row>
    <row r="6" customFormat="false" ht="12.75" hidden="false" customHeight="false" outlineLevel="0" collapsed="false">
      <c r="A6" s="15"/>
      <c r="B6" s="18"/>
      <c r="C6" s="13"/>
      <c r="D6" s="13" t="s">
        <v>3</v>
      </c>
      <c r="E6" s="13" t="s">
        <v>3</v>
      </c>
      <c r="F6" s="13"/>
      <c r="G6" s="17" t="s">
        <v>4</v>
      </c>
      <c r="H6" s="17" t="s">
        <v>4</v>
      </c>
    </row>
    <row r="7" customFormat="false" ht="12.75" hidden="false" customHeight="false" outlineLevel="0" collapsed="false">
      <c r="A7" s="10"/>
      <c r="B7" s="12"/>
      <c r="C7" s="12"/>
      <c r="D7" s="13" t="s">
        <v>5</v>
      </c>
      <c r="E7" s="13" t="s">
        <v>5</v>
      </c>
      <c r="F7" s="13"/>
      <c r="G7" s="17" t="s">
        <v>6</v>
      </c>
      <c r="H7" s="17" t="s">
        <v>6</v>
      </c>
    </row>
    <row r="8" customFormat="false" ht="12.75" hidden="false" customHeight="false" outlineLevel="0" collapsed="false">
      <c r="A8" s="7" t="s">
        <v>7</v>
      </c>
      <c r="B8" s="12"/>
      <c r="C8" s="13" t="s">
        <v>8</v>
      </c>
      <c r="D8" s="13" t="s">
        <v>9</v>
      </c>
      <c r="E8" s="13" t="s">
        <v>10</v>
      </c>
      <c r="F8" s="13" t="s">
        <v>8</v>
      </c>
      <c r="G8" s="17" t="s">
        <v>9</v>
      </c>
      <c r="H8" s="17" t="s">
        <v>9</v>
      </c>
    </row>
    <row r="9" customFormat="false" ht="12.75" hidden="false" customHeight="false" outlineLevel="0" collapsed="false">
      <c r="A9" s="7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3" t="s">
        <v>13</v>
      </c>
      <c r="G9" s="17" t="s">
        <v>14</v>
      </c>
      <c r="H9" s="17" t="s">
        <v>14</v>
      </c>
    </row>
    <row r="10" customFormat="false" ht="12.75" hidden="false" customHeight="false" outlineLevel="0" collapsed="false">
      <c r="A10" s="7"/>
      <c r="B10" s="13"/>
      <c r="C10" s="13"/>
      <c r="D10" s="13"/>
      <c r="E10" s="13"/>
      <c r="F10" s="13"/>
      <c r="G10" s="17" t="s">
        <v>16</v>
      </c>
      <c r="H10" s="17" t="s">
        <v>17</v>
      </c>
    </row>
    <row r="11" customFormat="false" ht="12.75" hidden="false" customHeight="false" outlineLevel="0" collapsed="false">
      <c r="A11" s="20"/>
      <c r="B11" s="21"/>
      <c r="C11" s="22"/>
      <c r="D11" s="23"/>
      <c r="E11" s="23"/>
      <c r="G11" s="24"/>
      <c r="H11" s="24"/>
    </row>
    <row r="12" customFormat="false" ht="12.75" hidden="false" customHeight="false" outlineLevel="0" collapsed="false">
      <c r="A12" s="20" t="n">
        <f aca="false">A11+1</f>
        <v>1</v>
      </c>
      <c r="B12" s="188" t="n">
        <v>35755</v>
      </c>
      <c r="C12" s="169" t="s">
        <v>307</v>
      </c>
      <c r="D12" s="25" t="n">
        <v>19.76</v>
      </c>
      <c r="E12" s="25" t="n">
        <v>19.9</v>
      </c>
      <c r="F12" s="22"/>
      <c r="G12" s="25"/>
      <c r="H12" s="25"/>
      <c r="I12" s="26"/>
    </row>
    <row r="13" customFormat="false" ht="12.75" hidden="false" customHeight="false" outlineLevel="0" collapsed="false">
      <c r="A13" s="20" t="n">
        <f aca="false">A12+1</f>
        <v>2</v>
      </c>
      <c r="B13" s="188" t="n">
        <f aca="false">B12+3</f>
        <v>35758</v>
      </c>
      <c r="C13" s="169" t="s">
        <v>307</v>
      </c>
      <c r="D13" s="25" t="n">
        <v>19.83</v>
      </c>
      <c r="E13" s="25" t="n">
        <v>19.98</v>
      </c>
      <c r="F13" s="22"/>
      <c r="G13" s="25"/>
      <c r="H13" s="25"/>
      <c r="I13" s="26"/>
    </row>
    <row r="14" customFormat="false" ht="12.75" hidden="false" customHeight="false" outlineLevel="0" collapsed="false">
      <c r="A14" s="20" t="n">
        <f aca="false">A13+1</f>
        <v>3</v>
      </c>
      <c r="B14" s="188" t="n">
        <f aca="false">B13+1</f>
        <v>35759</v>
      </c>
      <c r="C14" s="169" t="s">
        <v>307</v>
      </c>
      <c r="D14" s="25" t="n">
        <v>19.73</v>
      </c>
      <c r="E14" s="25" t="n">
        <v>19.9</v>
      </c>
      <c r="F14" s="169" t="s">
        <v>307</v>
      </c>
      <c r="G14" s="25" t="n">
        <v>2.66</v>
      </c>
      <c r="H14" s="25"/>
      <c r="I14" s="26"/>
    </row>
    <row r="15" customFormat="false" ht="12.75" hidden="false" customHeight="false" outlineLevel="0" collapsed="false">
      <c r="A15" s="20" t="n">
        <f aca="false">A14+1</f>
        <v>4</v>
      </c>
      <c r="B15" s="188" t="n">
        <f aca="false">B14+1</f>
        <v>35760</v>
      </c>
      <c r="C15" s="169" t="s">
        <v>307</v>
      </c>
      <c r="D15" s="25" t="n">
        <v>19.15</v>
      </c>
      <c r="E15" s="25" t="n">
        <v>19.35</v>
      </c>
      <c r="F15" s="169" t="s">
        <v>307</v>
      </c>
      <c r="G15" s="25" t="n">
        <v>2.578</v>
      </c>
      <c r="H15" s="25" t="n">
        <v>2.3</v>
      </c>
      <c r="I15" s="169" t="s">
        <v>307</v>
      </c>
    </row>
    <row r="16" customFormat="false" ht="12.75" hidden="false" customHeight="false" outlineLevel="0" collapsed="false">
      <c r="A16" s="20"/>
      <c r="B16" s="188"/>
      <c r="C16" s="179"/>
      <c r="D16" s="25"/>
      <c r="E16" s="25"/>
      <c r="F16" s="169"/>
      <c r="G16" s="25"/>
      <c r="H16" s="25"/>
      <c r="I16" s="22"/>
    </row>
    <row r="17" customFormat="false" ht="12.75" hidden="false" customHeight="false" outlineLevel="0" collapsed="false">
      <c r="A17" s="20" t="n">
        <f aca="false">A15+1</f>
        <v>5</v>
      </c>
      <c r="B17" s="188" t="n">
        <v>35765</v>
      </c>
      <c r="C17" s="169" t="s">
        <v>307</v>
      </c>
      <c r="D17" s="25" t="n">
        <v>18.66</v>
      </c>
      <c r="E17" s="25" t="n">
        <v>18.94</v>
      </c>
      <c r="F17" s="169" t="s">
        <v>307</v>
      </c>
      <c r="G17" s="25" t="n">
        <v>2.768</v>
      </c>
      <c r="H17" s="25" t="n">
        <v>2.46</v>
      </c>
      <c r="I17" s="26"/>
    </row>
    <row r="18" customFormat="false" ht="12.75" hidden="false" customHeight="false" outlineLevel="0" collapsed="false">
      <c r="A18" s="20" t="n">
        <f aca="false">A17+1</f>
        <v>6</v>
      </c>
      <c r="B18" s="188" t="n">
        <f aca="false">B17+1</f>
        <v>35766</v>
      </c>
      <c r="C18" s="169" t="s">
        <v>307</v>
      </c>
      <c r="D18" s="25" t="n">
        <v>18.76</v>
      </c>
      <c r="E18" s="25" t="n">
        <v>19.03</v>
      </c>
      <c r="F18" s="169" t="s">
        <v>307</v>
      </c>
      <c r="G18" s="25" t="n">
        <v>2.718</v>
      </c>
      <c r="H18" s="25" t="n">
        <v>2.4</v>
      </c>
      <c r="I18" s="26"/>
    </row>
    <row r="19" customFormat="false" ht="12.75" hidden="false" customHeight="false" outlineLevel="0" collapsed="false">
      <c r="A19" s="20" t="n">
        <f aca="false">A18+1</f>
        <v>7</v>
      </c>
      <c r="B19" s="188" t="n">
        <f aca="false">B18+1</f>
        <v>35767</v>
      </c>
      <c r="C19" s="169" t="s">
        <v>307</v>
      </c>
      <c r="D19" s="25" t="n">
        <v>18.8</v>
      </c>
      <c r="E19" s="25" t="n">
        <v>19.03</v>
      </c>
      <c r="F19" s="169" t="s">
        <v>307</v>
      </c>
      <c r="G19" s="25" t="n">
        <v>2.609</v>
      </c>
      <c r="H19" s="25" t="n">
        <v>2.31</v>
      </c>
      <c r="I19" s="26"/>
    </row>
    <row r="20" customFormat="false" ht="12.75" hidden="false" customHeight="false" outlineLevel="0" collapsed="false">
      <c r="A20" s="20" t="n">
        <f aca="false">A19+1</f>
        <v>8</v>
      </c>
      <c r="B20" s="188" t="n">
        <f aca="false">B19+1</f>
        <v>35768</v>
      </c>
      <c r="C20" s="169" t="s">
        <v>307</v>
      </c>
      <c r="D20" s="25" t="n">
        <v>18.6</v>
      </c>
      <c r="E20" s="25" t="n">
        <v>18.85</v>
      </c>
      <c r="F20" s="169" t="s">
        <v>307</v>
      </c>
      <c r="G20" s="25" t="n">
        <v>2.456</v>
      </c>
      <c r="H20" s="25" t="n">
        <v>2.175</v>
      </c>
      <c r="I20" s="26"/>
    </row>
    <row r="21" customFormat="false" ht="12.75" hidden="false" customHeight="false" outlineLevel="0" collapsed="false">
      <c r="A21" s="20" t="n">
        <f aca="false">A20+1</f>
        <v>9</v>
      </c>
      <c r="B21" s="188" t="n">
        <f aca="false">B20+1</f>
        <v>35769</v>
      </c>
      <c r="C21" s="169" t="s">
        <v>307</v>
      </c>
      <c r="D21" s="25" t="n">
        <v>18.71</v>
      </c>
      <c r="E21" s="25" t="n">
        <v>18.98</v>
      </c>
      <c r="F21" s="169" t="s">
        <v>307</v>
      </c>
      <c r="G21" s="25" t="n">
        <v>2.453</v>
      </c>
      <c r="H21" s="25" t="n">
        <v>2.19</v>
      </c>
      <c r="I21" s="26"/>
    </row>
    <row r="22" customFormat="false" ht="12.75" hidden="false" customHeight="false" outlineLevel="0" collapsed="false">
      <c r="A22" s="20" t="n">
        <f aca="false">A21+1</f>
        <v>10</v>
      </c>
      <c r="B22" s="188" t="n">
        <f aca="false">B21+3</f>
        <v>35772</v>
      </c>
      <c r="C22" s="169" t="s">
        <v>307</v>
      </c>
      <c r="D22" s="25" t="n">
        <v>18.84</v>
      </c>
      <c r="E22" s="25" t="n">
        <v>19.09</v>
      </c>
      <c r="F22" s="169" t="s">
        <v>307</v>
      </c>
      <c r="G22" s="25" t="n">
        <v>2.422</v>
      </c>
      <c r="H22" s="25" t="n">
        <v>2.19</v>
      </c>
      <c r="I22" s="26"/>
    </row>
    <row r="23" customFormat="false" ht="12.75" hidden="false" customHeight="false" outlineLevel="0" collapsed="false">
      <c r="A23" s="20" t="n">
        <f aca="false">A22+1</f>
        <v>11</v>
      </c>
      <c r="B23" s="188" t="n">
        <f aca="false">B22+1</f>
        <v>35773</v>
      </c>
      <c r="C23" s="169" t="s">
        <v>307</v>
      </c>
      <c r="D23" s="25" t="n">
        <v>18.67</v>
      </c>
      <c r="E23" s="25" t="n">
        <v>18.92</v>
      </c>
      <c r="F23" s="169" t="s">
        <v>307</v>
      </c>
      <c r="G23" s="25" t="n">
        <v>2.526</v>
      </c>
      <c r="H23" s="25" t="n">
        <v>2.285</v>
      </c>
      <c r="I23" s="26"/>
    </row>
    <row r="24" customFormat="false" ht="12.75" hidden="false" customHeight="false" outlineLevel="0" collapsed="false">
      <c r="A24" s="20" t="n">
        <f aca="false">A23+1</f>
        <v>12</v>
      </c>
      <c r="B24" s="188" t="n">
        <f aca="false">B23+1</f>
        <v>35774</v>
      </c>
      <c r="C24" s="169" t="s">
        <v>307</v>
      </c>
      <c r="D24" s="25" t="n">
        <v>18.14</v>
      </c>
      <c r="E24" s="25" t="n">
        <v>18.41</v>
      </c>
      <c r="F24" s="169" t="s">
        <v>307</v>
      </c>
      <c r="G24" s="25" t="n">
        <v>2.354</v>
      </c>
      <c r="H24" s="25" t="n">
        <v>2.125</v>
      </c>
      <c r="I24" s="26"/>
    </row>
    <row r="25" customFormat="false" ht="12.75" hidden="false" customHeight="false" outlineLevel="0" collapsed="false">
      <c r="A25" s="20" t="n">
        <f aca="false">A24+1</f>
        <v>13</v>
      </c>
      <c r="B25" s="188" t="n">
        <f aca="false">B24+1</f>
        <v>35775</v>
      </c>
      <c r="C25" s="169" t="s">
        <v>307</v>
      </c>
      <c r="D25" s="25" t="n">
        <v>18.15</v>
      </c>
      <c r="E25" s="25" t="n">
        <v>18.4</v>
      </c>
      <c r="F25" s="169" t="s">
        <v>307</v>
      </c>
      <c r="G25" s="25" t="n">
        <v>2.343</v>
      </c>
      <c r="H25" s="25" t="n">
        <v>2.111</v>
      </c>
      <c r="I25" s="26"/>
    </row>
    <row r="26" customFormat="false" ht="12.75" hidden="false" customHeight="false" outlineLevel="0" collapsed="false">
      <c r="A26" s="20" t="n">
        <f aca="false">A25+1</f>
        <v>14</v>
      </c>
      <c r="B26" s="188" t="n">
        <f aca="false">B25+1</f>
        <v>35776</v>
      </c>
      <c r="C26" s="169" t="s">
        <v>307</v>
      </c>
      <c r="D26" s="25" t="n">
        <v>18.21</v>
      </c>
      <c r="E26" s="25" t="n">
        <v>18.44</v>
      </c>
      <c r="F26" s="169" t="s">
        <v>307</v>
      </c>
      <c r="G26" s="25" t="n">
        <v>2.357</v>
      </c>
      <c r="H26" s="25" t="n">
        <v>2.13</v>
      </c>
      <c r="I26" s="26"/>
    </row>
    <row r="27" customFormat="false" ht="12.75" hidden="false" customHeight="false" outlineLevel="0" collapsed="false">
      <c r="A27" s="20" t="n">
        <f aca="false">A26+1</f>
        <v>15</v>
      </c>
      <c r="B27" s="188" t="n">
        <f aca="false">B26+3</f>
        <v>35779</v>
      </c>
      <c r="C27" s="169" t="s">
        <v>307</v>
      </c>
      <c r="D27" s="25" t="n">
        <v>18.17</v>
      </c>
      <c r="E27" s="25" t="n">
        <v>18.35</v>
      </c>
      <c r="F27" s="169" t="s">
        <v>307</v>
      </c>
      <c r="G27" s="25" t="n">
        <v>2.307</v>
      </c>
      <c r="H27" s="25" t="n">
        <v>2.1</v>
      </c>
      <c r="I27" s="26"/>
    </row>
    <row r="28" customFormat="false" ht="12.75" hidden="false" customHeight="false" outlineLevel="0" collapsed="false">
      <c r="A28" s="20" t="n">
        <f aca="false">A27+1</f>
        <v>16</v>
      </c>
      <c r="B28" s="188" t="n">
        <f aca="false">B27+1</f>
        <v>35780</v>
      </c>
      <c r="C28" s="169" t="s">
        <v>307</v>
      </c>
      <c r="D28" s="25" t="n">
        <v>18.17</v>
      </c>
      <c r="E28" s="25" t="n">
        <v>18.37</v>
      </c>
      <c r="F28" s="169" t="s">
        <v>307</v>
      </c>
      <c r="G28" s="25" t="n">
        <v>2.409</v>
      </c>
      <c r="H28" s="25" t="n">
        <v>2.2</v>
      </c>
      <c r="I28" s="27"/>
    </row>
    <row r="29" customFormat="false" ht="12.75" hidden="false" customHeight="false" outlineLevel="0" collapsed="false">
      <c r="A29" s="20" t="n">
        <f aca="false">A28+1</f>
        <v>17</v>
      </c>
      <c r="B29" s="188" t="n">
        <f aca="false">B28+1</f>
        <v>35781</v>
      </c>
      <c r="C29" s="169" t="s">
        <v>307</v>
      </c>
      <c r="D29" s="25" t="n">
        <v>18.19</v>
      </c>
      <c r="E29" s="25" t="n">
        <v>18.39</v>
      </c>
      <c r="F29" s="169" t="s">
        <v>307</v>
      </c>
      <c r="G29" s="25" t="n">
        <v>2.438</v>
      </c>
      <c r="H29" s="25" t="n">
        <v>2.255</v>
      </c>
      <c r="I29" s="22"/>
    </row>
    <row r="30" customFormat="false" ht="12.75" hidden="false" customHeight="false" outlineLevel="0" collapsed="false">
      <c r="A30" s="20" t="n">
        <f aca="false">A29+1</f>
        <v>18</v>
      </c>
      <c r="B30" s="188" t="n">
        <f aca="false">B29+1</f>
        <v>35782</v>
      </c>
      <c r="C30" s="169" t="s">
        <v>307</v>
      </c>
      <c r="D30" s="25" t="n">
        <v>18.52</v>
      </c>
      <c r="E30" s="25" t="n">
        <v>18.74</v>
      </c>
      <c r="F30" s="169" t="s">
        <v>307</v>
      </c>
      <c r="G30" s="25" t="n">
        <v>2.412</v>
      </c>
      <c r="H30" s="25" t="n">
        <v>2.24</v>
      </c>
      <c r="I30" s="22"/>
    </row>
    <row r="31" customFormat="false" ht="12.75" hidden="false" customHeight="false" outlineLevel="0" collapsed="false">
      <c r="A31" s="20" t="n">
        <f aca="false">A30+1</f>
        <v>19</v>
      </c>
      <c r="B31" s="188" t="n">
        <f aca="false">B30+1</f>
        <v>35783</v>
      </c>
      <c r="C31" s="169" t="s">
        <v>307</v>
      </c>
      <c r="D31" s="25" t="n">
        <v>18.39</v>
      </c>
      <c r="E31" s="25" t="n">
        <v>18.54</v>
      </c>
      <c r="F31" s="169" t="s">
        <v>307</v>
      </c>
      <c r="G31" s="25" t="n">
        <v>2.471</v>
      </c>
      <c r="H31" s="25" t="n">
        <v>2.301</v>
      </c>
      <c r="I31" s="22"/>
    </row>
    <row r="32" customFormat="false" ht="12.75" hidden="false" customHeight="false" outlineLevel="0" collapsed="false">
      <c r="A32" s="20" t="n">
        <f aca="false">A31+1</f>
        <v>20</v>
      </c>
      <c r="B32" s="188" t="n">
        <f aca="false">B31+3</f>
        <v>35786</v>
      </c>
      <c r="C32" s="179" t="s">
        <v>18</v>
      </c>
      <c r="D32" s="25" t="n">
        <v>18.32</v>
      </c>
      <c r="E32" s="25" t="n">
        <v>18.49</v>
      </c>
      <c r="F32" s="169" t="s">
        <v>307</v>
      </c>
      <c r="G32" s="25" t="n">
        <v>2.367</v>
      </c>
      <c r="H32" s="25" t="n">
        <v>2.18</v>
      </c>
      <c r="I32" s="22"/>
    </row>
    <row r="33" customFormat="false" ht="12.75" hidden="false" customHeight="false" outlineLevel="0" collapsed="false">
      <c r="A33" s="20" t="n">
        <f aca="false">A32+1</f>
        <v>21</v>
      </c>
      <c r="B33" s="188" t="n">
        <f aca="false">B32+1</f>
        <v>35787</v>
      </c>
      <c r="C33" s="179" t="s">
        <v>18</v>
      </c>
      <c r="D33" s="25" t="n">
        <v>18.33</v>
      </c>
      <c r="E33" s="25" t="n">
        <v>18.48</v>
      </c>
      <c r="F33" s="169" t="s">
        <v>307</v>
      </c>
      <c r="G33" s="25" t="n">
        <v>2.216</v>
      </c>
      <c r="H33" s="25" t="n">
        <v>2.05</v>
      </c>
      <c r="I33" s="22"/>
    </row>
    <row r="34" customFormat="false" ht="12.75" hidden="false" customHeight="false" outlineLevel="0" collapsed="false">
      <c r="A34" s="20" t="n">
        <f aca="false">A33+1</f>
        <v>22</v>
      </c>
      <c r="B34" s="188" t="n">
        <f aca="false">B33+1</f>
        <v>35788</v>
      </c>
      <c r="C34" s="179" t="s">
        <v>18</v>
      </c>
      <c r="D34" s="25" t="n">
        <v>18.35</v>
      </c>
      <c r="E34" s="25" t="n">
        <v>18.5</v>
      </c>
      <c r="F34" s="169" t="s">
        <v>307</v>
      </c>
      <c r="G34" s="25" t="n">
        <v>2.246</v>
      </c>
      <c r="H34" s="25" t="n">
        <v>2.088</v>
      </c>
      <c r="I34" s="179"/>
    </row>
    <row r="35" customFormat="false" ht="12.75" hidden="false" customHeight="false" outlineLevel="0" collapsed="false">
      <c r="A35" s="20" t="n">
        <f aca="false">A34+1</f>
        <v>23</v>
      </c>
      <c r="B35" s="188" t="n">
        <f aca="false">B34+2</f>
        <v>35790</v>
      </c>
      <c r="C35" s="179" t="s">
        <v>18</v>
      </c>
      <c r="D35" s="25" t="n">
        <v>18.2</v>
      </c>
      <c r="E35" s="25" t="n">
        <v>18.33</v>
      </c>
      <c r="F35" s="169" t="s">
        <v>307</v>
      </c>
      <c r="G35" s="25" t="n">
        <v>2.252</v>
      </c>
      <c r="H35" s="25" t="n">
        <v>2.105</v>
      </c>
      <c r="I35" s="179"/>
    </row>
    <row r="36" customFormat="false" ht="12.75" hidden="false" customHeight="false" outlineLevel="0" collapsed="false">
      <c r="A36" s="20" t="n">
        <f aca="false">A35+1</f>
        <v>24</v>
      </c>
      <c r="B36" s="188" t="n">
        <f aca="false">B35+3</f>
        <v>35793</v>
      </c>
      <c r="C36" s="179" t="s">
        <v>18</v>
      </c>
      <c r="D36" s="25" t="n">
        <v>17.62</v>
      </c>
      <c r="E36" s="25" t="n">
        <v>17.82</v>
      </c>
      <c r="F36" s="169" t="s">
        <v>307</v>
      </c>
      <c r="G36" s="25" t="n">
        <v>2.309</v>
      </c>
      <c r="H36" s="25" t="n">
        <v>2.15</v>
      </c>
      <c r="I36" s="179"/>
    </row>
    <row r="37" customFormat="false" ht="12.75" hidden="false" customHeight="false" outlineLevel="0" collapsed="false">
      <c r="A37" s="20" t="n">
        <f aca="false">A36+1</f>
        <v>25</v>
      </c>
      <c r="B37" s="188" t="n">
        <f aca="false">B36+1</f>
        <v>35794</v>
      </c>
      <c r="C37" s="179" t="s">
        <v>18</v>
      </c>
      <c r="D37" s="25" t="n">
        <v>17.6</v>
      </c>
      <c r="E37" s="25" t="n">
        <v>17.82</v>
      </c>
      <c r="F37" s="179" t="s">
        <v>18</v>
      </c>
      <c r="G37" s="25" t="n">
        <v>2.235</v>
      </c>
      <c r="H37" s="25" t="n">
        <v>2.17</v>
      </c>
      <c r="I37" s="179"/>
    </row>
    <row r="38" customFormat="false" ht="12.75" hidden="false" customHeight="false" outlineLevel="0" collapsed="false">
      <c r="A38" s="20" t="n">
        <f aca="false">A37+1</f>
        <v>26</v>
      </c>
      <c r="B38" s="188" t="n">
        <f aca="false">B37+1</f>
        <v>35795</v>
      </c>
      <c r="C38" s="179" t="s">
        <v>18</v>
      </c>
      <c r="D38" s="25" t="n">
        <v>17.64</v>
      </c>
      <c r="E38" s="25" t="n">
        <v>17.83</v>
      </c>
      <c r="F38" s="179" t="s">
        <v>18</v>
      </c>
      <c r="G38" s="25" t="n">
        <v>2.264</v>
      </c>
      <c r="H38" s="25" t="n">
        <v>2.13</v>
      </c>
      <c r="I38" s="179" t="s">
        <v>18</v>
      </c>
    </row>
    <row r="39" customFormat="false" ht="12.75" hidden="false" customHeight="false" outlineLevel="0" collapsed="false">
      <c r="A39" s="20"/>
      <c r="B39" s="188"/>
      <c r="C39" s="169"/>
      <c r="D39" s="30"/>
      <c r="E39" s="30"/>
      <c r="F39" s="169"/>
      <c r="G39" s="30"/>
      <c r="H39" s="30"/>
      <c r="I39" s="179"/>
    </row>
    <row r="40" customFormat="false" ht="12.75" hidden="false" customHeight="false" outlineLevel="0" collapsed="false">
      <c r="A40" s="28" t="s">
        <v>20</v>
      </c>
      <c r="B40" s="21"/>
      <c r="C40" s="22"/>
      <c r="D40" s="29" t="n">
        <v>35783</v>
      </c>
      <c r="E40" s="30"/>
      <c r="F40" s="22"/>
      <c r="G40" s="30"/>
      <c r="H40" s="30"/>
      <c r="I40" s="26"/>
    </row>
    <row r="41" customFormat="false" ht="12.75" hidden="false" customHeight="false" outlineLevel="0" collapsed="false">
      <c r="A41" s="28" t="s">
        <v>21</v>
      </c>
      <c r="B41" s="21"/>
      <c r="C41" s="22"/>
      <c r="D41" s="31" t="n">
        <v>35793</v>
      </c>
      <c r="E41" s="30"/>
      <c r="F41" s="22"/>
      <c r="G41" s="30"/>
      <c r="H41" s="30"/>
      <c r="I41" s="26"/>
    </row>
    <row r="42" customFormat="false" ht="12.75" hidden="false" customHeight="false" outlineLevel="0" collapsed="false">
      <c r="A42" s="28" t="s">
        <v>22</v>
      </c>
      <c r="B42" s="21"/>
      <c r="D42" s="31" t="n">
        <v>35794</v>
      </c>
      <c r="I42" s="26"/>
    </row>
    <row r="43" customFormat="false" ht="12.75" hidden="false" customHeight="false" outlineLevel="0" collapsed="false">
      <c r="A43" s="32" t="s">
        <v>23</v>
      </c>
      <c r="B43" s="21"/>
      <c r="C43" s="33"/>
      <c r="D43" s="13"/>
      <c r="E43" s="13" t="s">
        <v>24</v>
      </c>
      <c r="F43" s="33"/>
      <c r="G43" s="34"/>
      <c r="H43" s="34"/>
      <c r="I43" s="26"/>
    </row>
    <row r="44" customFormat="false" ht="12.75" hidden="false" customHeight="false" outlineLevel="0" collapsed="false">
      <c r="A44" s="20"/>
      <c r="B44" s="81"/>
      <c r="C44" s="33"/>
      <c r="D44" s="13" t="s">
        <v>25</v>
      </c>
      <c r="E44" s="13" t="s">
        <v>25</v>
      </c>
      <c r="F44" s="33"/>
      <c r="G44" s="35" t="s">
        <v>4</v>
      </c>
      <c r="H44" s="35" t="s">
        <v>26</v>
      </c>
      <c r="I44" s="26"/>
    </row>
    <row r="45" customFormat="false" ht="12.75" hidden="false" customHeight="false" outlineLevel="0" collapsed="false">
      <c r="A45" s="20"/>
      <c r="B45" s="81"/>
      <c r="C45" s="33"/>
      <c r="D45" s="13" t="s">
        <v>5</v>
      </c>
      <c r="E45" s="13" t="s">
        <v>5</v>
      </c>
      <c r="F45" s="33"/>
      <c r="G45" s="35" t="s">
        <v>6</v>
      </c>
      <c r="H45" s="35" t="s">
        <v>27</v>
      </c>
      <c r="I45" s="26"/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39" t="n">
        <f aca="false">ROUND((AVERAGE(D12:D31)),3)</f>
        <v>18.708</v>
      </c>
      <c r="E46" s="39" t="n">
        <f aca="false">ROUND((AVERAGE(E12:E31)),3)</f>
        <v>18.927</v>
      </c>
      <c r="F46" s="40" t="s">
        <v>29</v>
      </c>
      <c r="G46" s="41" t="n">
        <f aca="false">ROUND((AVERAGE(G14:G36)),5)</f>
        <v>2.43959</v>
      </c>
      <c r="H46" s="41" t="n">
        <f aca="false">ROUND((AVERAGE(H15:H37)),5)</f>
        <v>2.20523</v>
      </c>
      <c r="I46" s="42" t="s">
        <v>30</v>
      </c>
    </row>
    <row r="47" customFormat="false" ht="12.75" hidden="false" customHeight="false" outlineLevel="0" collapsed="false">
      <c r="A47" s="43" t="s">
        <v>31</v>
      </c>
      <c r="B47" s="108"/>
      <c r="C47" s="176" t="s">
        <v>310</v>
      </c>
      <c r="D47" s="46" t="n">
        <f aca="false">ROUND((AVERAGE(D17:D38)),3)</f>
        <v>18.32</v>
      </c>
      <c r="E47" s="46" t="n">
        <f aca="false">ROUND((AVERAGE(E17:E38)),3)</f>
        <v>18.534</v>
      </c>
      <c r="F47" s="47" t="s">
        <v>33</v>
      </c>
      <c r="G47" s="48" t="n">
        <f aca="false">ROUND((AVERAGE(G17:G38)),5)</f>
        <v>2.406</v>
      </c>
      <c r="H47" s="48" t="n">
        <f aca="false">ROUND((AVERAGE(H17:H38)),5)</f>
        <v>2.1975</v>
      </c>
      <c r="I47" s="42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46" t="n">
        <f aca="false">ROUND((((SUM(D17:D38))-D31+E31)/22),3)</f>
        <v>18.327</v>
      </c>
      <c r="E48" s="46" t="s">
        <v>36</v>
      </c>
      <c r="F48" s="50"/>
      <c r="G48" s="46" t="s">
        <v>36</v>
      </c>
      <c r="H48" s="46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46" t="n">
        <f aca="false">D31</f>
        <v>18.39</v>
      </c>
      <c r="E49" s="46" t="s">
        <v>36</v>
      </c>
      <c r="F49" s="51" t="s">
        <v>49</v>
      </c>
      <c r="G49" s="48" t="n">
        <f aca="false">G36</f>
        <v>2.309</v>
      </c>
      <c r="H49" s="48" t="n">
        <f aca="false">H37</f>
        <v>2.17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46" t="n">
        <f aca="false">ROUND((SUM(D30:D31)/2),3)</f>
        <v>18.455</v>
      </c>
      <c r="E50" s="52" t="s">
        <v>36</v>
      </c>
      <c r="F50" s="51" t="s">
        <v>43</v>
      </c>
      <c r="G50" s="48" t="n">
        <f aca="false">ROUND(SUM(G35:G36)/2,5)</f>
        <v>2.2805</v>
      </c>
      <c r="H50" s="48" t="n">
        <f aca="false">SUM(H36:H37)/2</f>
        <v>2.16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46" t="n">
        <f aca="false">ROUND((SUM(D29:D31)/3),3)</f>
        <v>18.367</v>
      </c>
      <c r="E51" s="46" t="s">
        <v>36</v>
      </c>
      <c r="F51" s="51" t="s">
        <v>40</v>
      </c>
      <c r="G51" s="48" t="n">
        <f aca="false">ROUND(AVERAGE(G34:G36),5)</f>
        <v>2.269</v>
      </c>
      <c r="H51" s="48" t="n">
        <f aca="false">ROUND(AVERAGE(H35:H37),5)</f>
        <v>2.14167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53" t="s">
        <v>36</v>
      </c>
      <c r="E52" s="53" t="s">
        <v>36</v>
      </c>
      <c r="F52" s="56" t="s">
        <v>53</v>
      </c>
      <c r="G52" s="48" t="n">
        <f aca="false">ROUND(AVERAGE(G33:G36),5)</f>
        <v>2.25575</v>
      </c>
      <c r="H52" s="48" t="n">
        <f aca="false">ROUND(AVERAGE(H34:H37),5)</f>
        <v>2.12825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46" t="n">
        <f aca="false">ROUND((SUM(D27:D31)/5),3)</f>
        <v>18.288</v>
      </c>
      <c r="E53" s="53" t="s">
        <v>36</v>
      </c>
      <c r="F53" s="51" t="s">
        <v>38</v>
      </c>
      <c r="G53" s="48" t="n">
        <f aca="false">ROUND(AVERAGE(G32:G36),5)</f>
        <v>2.278</v>
      </c>
      <c r="H53" s="48" t="n">
        <f aca="false">ROUND(AVERAGE(H33:H37),5)</f>
        <v>2.1126</v>
      </c>
      <c r="I53" s="42"/>
    </row>
    <row r="54" customFormat="false" ht="12.75" hidden="false" customHeight="false" outlineLevel="0" collapsed="false">
      <c r="A54" s="43" t="s">
        <v>46</v>
      </c>
      <c r="B54" s="108"/>
      <c r="C54" s="24"/>
      <c r="D54" s="53" t="s">
        <v>36</v>
      </c>
      <c r="E54" s="46" t="s">
        <v>36</v>
      </c>
      <c r="F54" s="51" t="s">
        <v>47</v>
      </c>
      <c r="G54" s="48" t="n">
        <f aca="false">G35</f>
        <v>2.252</v>
      </c>
      <c r="H54" s="48" t="n">
        <f aca="false">H36</f>
        <v>2.15</v>
      </c>
      <c r="I54" s="42"/>
    </row>
    <row r="55" customFormat="false" ht="12.75" hidden="false" customHeight="false" outlineLevel="0" collapsed="false">
      <c r="A55" s="43" t="s">
        <v>45</v>
      </c>
      <c r="B55" s="103"/>
      <c r="C55" s="54"/>
      <c r="D55" s="55" t="s">
        <v>36</v>
      </c>
      <c r="E55" s="55" t="s">
        <v>36</v>
      </c>
      <c r="F55" s="56" t="s">
        <v>115</v>
      </c>
      <c r="G55" s="41" t="n">
        <f aca="false">G34</f>
        <v>2.246</v>
      </c>
      <c r="H55" s="41" t="n">
        <f aca="false">H35</f>
        <v>2.105</v>
      </c>
      <c r="I55" s="42"/>
    </row>
    <row r="56" customFormat="false" ht="12.75" hidden="false" customHeight="false" outlineLevel="0" collapsed="false">
      <c r="A56" s="36" t="s">
        <v>51</v>
      </c>
      <c r="B56" s="103"/>
      <c r="C56" s="54"/>
      <c r="D56" s="53" t="s">
        <v>36</v>
      </c>
      <c r="E56" s="53" t="s">
        <v>36</v>
      </c>
      <c r="F56" s="56"/>
      <c r="G56" s="41" t="n">
        <f aca="false">SUM(G34:G35)/2</f>
        <v>2.249</v>
      </c>
      <c r="H56" s="48" t="n">
        <f aca="false">ROUND(AVERAGE(H35:H36),5)</f>
        <v>2.1275</v>
      </c>
      <c r="I56" s="42"/>
    </row>
    <row r="57" customFormat="false" ht="12.75" hidden="false" customHeight="false" outlineLevel="0" collapsed="false">
      <c r="A57" s="26"/>
      <c r="B57" s="26"/>
      <c r="C57" s="26"/>
      <c r="D57" s="58"/>
      <c r="E57" s="58"/>
      <c r="F57" s="26"/>
      <c r="G57" s="26"/>
      <c r="H57" s="26"/>
      <c r="I57" s="26"/>
    </row>
    <row r="58" customFormat="false" ht="12.75" hidden="false" customHeight="false" outlineLevel="0" collapsed="false">
      <c r="A58" s="26"/>
      <c r="B58" s="26"/>
      <c r="C58" s="26"/>
      <c r="D58" s="26"/>
      <c r="E58" s="26"/>
      <c r="F58" s="26"/>
      <c r="G58" s="26"/>
      <c r="H58" s="26"/>
      <c r="I58" s="26"/>
    </row>
    <row r="59" customFormat="false" ht="12.75" hidden="false" customHeight="false" outlineLevel="0" collapsed="false">
      <c r="A59" s="61" t="s">
        <v>55</v>
      </c>
      <c r="C59" s="26"/>
      <c r="E59" s="61" t="s">
        <v>56</v>
      </c>
      <c r="F59" s="59"/>
      <c r="G59" s="60"/>
      <c r="H59" s="60"/>
      <c r="I59" s="26"/>
    </row>
    <row r="60" customFormat="false" ht="12.75" hidden="false" customHeight="false" outlineLevel="0" collapsed="false">
      <c r="A60" s="121" t="n">
        <v>35787</v>
      </c>
      <c r="C60" s="60" t="n">
        <v>23.78</v>
      </c>
      <c r="E60" s="121" t="n">
        <v>35787</v>
      </c>
      <c r="F60" s="59"/>
      <c r="G60" s="122" t="n">
        <v>23.65</v>
      </c>
      <c r="H60" s="60"/>
      <c r="I60" s="26"/>
    </row>
    <row r="61" customFormat="false" ht="12.75" hidden="false" customHeight="false" outlineLevel="0" collapsed="false">
      <c r="A61" s="178" t="n">
        <v>35788</v>
      </c>
      <c r="B61" s="66" t="s">
        <v>59</v>
      </c>
      <c r="C61" s="60" t="n">
        <v>24.4</v>
      </c>
      <c r="E61" s="178" t="n">
        <v>35788</v>
      </c>
      <c r="F61" s="66" t="s">
        <v>60</v>
      </c>
      <c r="G61" s="123" t="n">
        <v>24.53</v>
      </c>
      <c r="H61" s="60"/>
      <c r="I61" s="26"/>
    </row>
    <row r="62" customFormat="false" ht="12.75" hidden="false" customHeight="false" outlineLevel="0" collapsed="false">
      <c r="A62" s="121" t="n">
        <v>35790</v>
      </c>
      <c r="C62" s="60" t="n">
        <v>24.12</v>
      </c>
      <c r="E62" s="121" t="n">
        <v>35790</v>
      </c>
      <c r="G62" s="123" t="n">
        <v>24.06</v>
      </c>
      <c r="H62" s="60"/>
      <c r="I62" s="26"/>
    </row>
    <row r="63" customFormat="false" ht="12.75" hidden="false" customHeight="false" outlineLevel="0" collapsed="false">
      <c r="A63" s="26"/>
      <c r="C63" s="67"/>
      <c r="E63" s="26"/>
      <c r="G63" s="68"/>
      <c r="H63" s="60"/>
      <c r="I63" s="26"/>
    </row>
    <row r="64" customFormat="false" ht="12.75" hidden="false" customHeight="false" outlineLevel="0" collapsed="false">
      <c r="A64" s="26"/>
      <c r="C64" s="63"/>
      <c r="E64" s="26"/>
      <c r="G64" s="64"/>
      <c r="H64" s="60"/>
      <c r="I64" s="26"/>
    </row>
    <row r="65" customFormat="false" ht="12.75" hidden="false" customHeight="false" outlineLevel="0" collapsed="false">
      <c r="A65" s="26" t="s">
        <v>62</v>
      </c>
      <c r="B65" s="66" t="s">
        <v>63</v>
      </c>
      <c r="C65" s="67" t="n">
        <f aca="false">C62</f>
        <v>24.12</v>
      </c>
      <c r="E65" s="26" t="s">
        <v>62</v>
      </c>
      <c r="F65" s="66" t="s">
        <v>64</v>
      </c>
      <c r="G65" s="67" t="n">
        <f aca="false">G62</f>
        <v>24.06</v>
      </c>
      <c r="H65" s="60"/>
      <c r="I65" s="26"/>
    </row>
    <row r="66" customFormat="false" ht="12.75" hidden="false" customHeight="false" outlineLevel="0" collapsed="false">
      <c r="A66" s="26" t="s">
        <v>65</v>
      </c>
      <c r="B66" s="66" t="s">
        <v>66</v>
      </c>
      <c r="C66" s="67" t="n">
        <f aca="false">AVERAGE(C61:C62)</f>
        <v>24.26</v>
      </c>
      <c r="E66" s="26" t="s">
        <v>65</v>
      </c>
      <c r="F66" s="66" t="s">
        <v>67</v>
      </c>
      <c r="G66" s="67" t="n">
        <f aca="false">AVERAGE(G61:G62)</f>
        <v>24.295</v>
      </c>
      <c r="H66" s="60"/>
      <c r="I66" s="26"/>
    </row>
    <row r="67" customFormat="false" ht="12.75" hidden="false" customHeight="false" outlineLevel="0" collapsed="false">
      <c r="A67" s="26" t="s">
        <v>68</v>
      </c>
      <c r="B67" s="66" t="s">
        <v>69</v>
      </c>
      <c r="C67" s="67" t="n">
        <f aca="false">AVERAGE(C60:C62)</f>
        <v>24.1</v>
      </c>
      <c r="E67" s="26" t="s">
        <v>68</v>
      </c>
      <c r="F67" s="66" t="s">
        <v>70</v>
      </c>
      <c r="G67" s="67" t="n">
        <f aca="false">AVERAGE(G60:G62)</f>
        <v>24.08</v>
      </c>
      <c r="H67" s="60"/>
      <c r="I67" s="26"/>
    </row>
    <row r="68" customFormat="false" ht="12.75" hidden="false" customHeight="false" outlineLevel="0" collapsed="false">
      <c r="A68" s="26"/>
      <c r="C68" s="26"/>
      <c r="D68" s="26"/>
      <c r="E68" s="26"/>
      <c r="F68" s="59"/>
      <c r="G68" s="60"/>
      <c r="H68" s="60"/>
      <c r="I68" s="26"/>
    </row>
    <row r="69" customFormat="false" ht="12.75" hidden="false" customHeight="false" outlineLevel="0" collapsed="false">
      <c r="A69" s="26"/>
      <c r="C69" s="26"/>
      <c r="D69" s="26"/>
      <c r="E69" s="26"/>
      <c r="F69" s="59"/>
      <c r="G69" s="60"/>
      <c r="H69" s="60"/>
      <c r="I69" s="26"/>
    </row>
    <row r="70" customFormat="false" ht="12.75" hidden="false" customHeight="false" outlineLevel="0" collapsed="false">
      <c r="A70" s="61" t="s">
        <v>71</v>
      </c>
      <c r="C70" s="26"/>
      <c r="D70" s="26"/>
      <c r="E70" s="26"/>
      <c r="F70" s="59"/>
      <c r="G70" s="60"/>
      <c r="H70" s="60"/>
      <c r="I70" s="26"/>
    </row>
    <row r="71" customFormat="false" ht="12.75" hidden="false" customHeight="false" outlineLevel="0" collapsed="false">
      <c r="A71" s="121" t="n">
        <v>35788</v>
      </c>
      <c r="C71" s="63" t="n">
        <v>1.62</v>
      </c>
      <c r="D71" s="26"/>
      <c r="E71" s="26"/>
      <c r="F71" s="59"/>
      <c r="G71" s="60"/>
      <c r="H71" s="60"/>
      <c r="I71" s="26"/>
    </row>
    <row r="72" customFormat="false" ht="12.75" hidden="false" customHeight="false" outlineLevel="0" collapsed="false">
      <c r="A72" s="178" t="n">
        <v>35790</v>
      </c>
      <c r="C72" s="63" t="n">
        <v>1.62</v>
      </c>
      <c r="D72" s="26"/>
      <c r="E72" s="26"/>
      <c r="F72" s="59"/>
      <c r="G72" s="60"/>
      <c r="H72" s="60"/>
      <c r="I72" s="26"/>
    </row>
    <row r="73" customFormat="false" ht="12.75" hidden="false" customHeight="false" outlineLevel="0" collapsed="false">
      <c r="A73" s="121" t="n">
        <v>35793</v>
      </c>
      <c r="C73" s="63" t="n">
        <v>1.62</v>
      </c>
      <c r="D73" s="26"/>
      <c r="E73" s="26"/>
      <c r="F73" s="59"/>
      <c r="G73" s="60"/>
      <c r="H73" s="60"/>
      <c r="I73" s="26"/>
    </row>
    <row r="74" customFormat="false" ht="12.75" hidden="false" customHeight="false" outlineLevel="0" collapsed="false">
      <c r="A74" s="26"/>
      <c r="C74" s="63"/>
      <c r="D74" s="26"/>
      <c r="E74" s="26"/>
      <c r="F74" s="59"/>
      <c r="G74" s="60"/>
      <c r="H74" s="60"/>
      <c r="I74" s="26"/>
    </row>
    <row r="75" customFormat="false" ht="12.75" hidden="false" customHeight="false" outlineLevel="0" collapsed="false">
      <c r="A75" s="26" t="s">
        <v>62</v>
      </c>
      <c r="B75" s="125" t="s">
        <v>120</v>
      </c>
      <c r="C75" s="63" t="n">
        <f aca="false">C73</f>
        <v>1.62</v>
      </c>
      <c r="D75" s="26"/>
      <c r="E75" s="26"/>
      <c r="F75" s="59"/>
      <c r="G75" s="60"/>
      <c r="H75" s="60"/>
      <c r="I75" s="26"/>
    </row>
    <row r="76" customFormat="false" ht="12.75" hidden="false" customHeight="false" outlineLevel="0" collapsed="false">
      <c r="A76" s="26" t="s">
        <v>65</v>
      </c>
      <c r="B76" s="125" t="s">
        <v>121</v>
      </c>
      <c r="C76" s="63" t="n">
        <f aca="false">AVERAGE(C72:C73)</f>
        <v>1.62</v>
      </c>
      <c r="D76" s="26"/>
      <c r="E76" s="26"/>
      <c r="F76" s="59"/>
      <c r="G76" s="60"/>
      <c r="H76" s="60"/>
      <c r="I76" s="26"/>
    </row>
    <row r="77" customFormat="false" ht="12.75" hidden="false" customHeight="false" outlineLevel="0" collapsed="false">
      <c r="A77" s="26" t="s">
        <v>68</v>
      </c>
      <c r="B77" s="125" t="s">
        <v>160</v>
      </c>
      <c r="C77" s="63" t="n">
        <f aca="false">AVERAGE(C71:C73)</f>
        <v>1.62</v>
      </c>
      <c r="D77" s="26"/>
      <c r="E77" s="26"/>
      <c r="F77" s="59"/>
      <c r="G77" s="60"/>
      <c r="H77" s="60"/>
      <c r="I77" s="26"/>
    </row>
  </sheetData>
  <printOptions headings="false" gridLines="false" gridLinesSet="true" horizontalCentered="false" verticalCentered="false"/>
  <pageMargins left="0.5" right="0.747916666666667" top="0.5" bottom="0.5" header="0.5" footer="0.5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G52" activeCellId="0" sqref="G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13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134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37004</v>
      </c>
      <c r="C11" s="87" t="s">
        <v>135</v>
      </c>
      <c r="D11" s="88" t="n">
        <v>27.61</v>
      </c>
      <c r="E11" s="89" t="n">
        <v>27.88</v>
      </c>
    </row>
    <row r="12" customFormat="false" ht="12.75" hidden="false" customHeight="false" outlineLevel="0" collapsed="false">
      <c r="A12" s="85" t="s">
        <v>86</v>
      </c>
      <c r="B12" s="86" t="n">
        <v>37005</v>
      </c>
      <c r="C12" s="87" t="s">
        <v>135</v>
      </c>
      <c r="D12" s="88" t="n">
        <v>26.86</v>
      </c>
      <c r="E12" s="89" t="n">
        <v>27.34</v>
      </c>
    </row>
    <row r="13" customFormat="false" ht="12.75" hidden="false" customHeight="false" outlineLevel="0" collapsed="false">
      <c r="A13" s="85" t="s">
        <v>87</v>
      </c>
      <c r="B13" s="86" t="n">
        <v>37006</v>
      </c>
      <c r="C13" s="87" t="s">
        <v>135</v>
      </c>
      <c r="D13" s="88" t="n">
        <v>27.29</v>
      </c>
      <c r="E13" s="89" t="n">
        <v>27.79</v>
      </c>
    </row>
    <row r="14" customFormat="false" ht="12.75" hidden="false" customHeight="false" outlineLevel="0" collapsed="false">
      <c r="A14" s="85" t="s">
        <v>88</v>
      </c>
      <c r="B14" s="86" t="n">
        <v>37007</v>
      </c>
      <c r="C14" s="87" t="s">
        <v>135</v>
      </c>
      <c r="D14" s="88" t="n">
        <v>28.44</v>
      </c>
      <c r="E14" s="89" t="n">
        <v>28.69</v>
      </c>
    </row>
    <row r="15" customFormat="false" ht="12.75" hidden="false" customHeight="false" outlineLevel="0" collapsed="false">
      <c r="A15" s="85" t="s">
        <v>89</v>
      </c>
      <c r="B15" s="86" t="n">
        <v>37008</v>
      </c>
      <c r="C15" s="87" t="s">
        <v>135</v>
      </c>
      <c r="D15" s="88" t="n">
        <v>28.27</v>
      </c>
      <c r="E15" s="89" t="n">
        <v>28.68</v>
      </c>
      <c r="F15" s="87" t="s">
        <v>135</v>
      </c>
      <c r="G15" s="90" t="n">
        <v>4.867</v>
      </c>
    </row>
    <row r="16" customFormat="false" ht="12.75" hidden="false" customHeight="false" outlineLevel="0" collapsed="false">
      <c r="A16" s="85" t="s">
        <v>90</v>
      </c>
      <c r="B16" s="86" t="n">
        <v>37011</v>
      </c>
      <c r="C16" s="87" t="s">
        <v>135</v>
      </c>
      <c r="D16" s="88" t="n">
        <v>28.46</v>
      </c>
      <c r="E16" s="89" t="n">
        <v>28.86</v>
      </c>
      <c r="F16" s="87" t="s">
        <v>135</v>
      </c>
      <c r="G16" s="90" t="n">
        <v>4.695</v>
      </c>
    </row>
    <row r="17" customFormat="false" ht="12.75" hidden="false" customHeight="false" outlineLevel="0" collapsed="false">
      <c r="B17" s="86"/>
    </row>
    <row r="18" customFormat="false" ht="12.75" hidden="false" customHeight="false" outlineLevel="0" collapsed="false">
      <c r="A18" s="85" t="s">
        <v>91</v>
      </c>
      <c r="B18" s="91" t="n">
        <v>37012</v>
      </c>
      <c r="C18" s="87" t="s">
        <v>135</v>
      </c>
      <c r="D18" s="88" t="n">
        <v>28.94</v>
      </c>
      <c r="E18" s="89" t="n">
        <v>29.33</v>
      </c>
      <c r="F18" s="87" t="s">
        <v>135</v>
      </c>
      <c r="G18" s="90" t="n">
        <v>4.641</v>
      </c>
    </row>
    <row r="19" customFormat="false" ht="12.75" hidden="false" customHeight="false" outlineLevel="0" collapsed="false">
      <c r="A19" s="85" t="s">
        <v>92</v>
      </c>
      <c r="B19" s="86" t="n">
        <v>37013</v>
      </c>
      <c r="C19" s="87" t="s">
        <v>135</v>
      </c>
      <c r="D19" s="88" t="n">
        <v>27.8</v>
      </c>
      <c r="E19" s="89" t="n">
        <v>28.39</v>
      </c>
      <c r="F19" s="87" t="s">
        <v>135</v>
      </c>
      <c r="G19" s="90" t="n">
        <v>4.483</v>
      </c>
    </row>
    <row r="20" customFormat="false" ht="12.75" hidden="false" customHeight="false" outlineLevel="0" collapsed="false">
      <c r="A20" s="85" t="s">
        <v>93</v>
      </c>
      <c r="B20" s="86" t="n">
        <v>37014</v>
      </c>
      <c r="C20" s="87" t="s">
        <v>135</v>
      </c>
      <c r="D20" s="88" t="n">
        <v>28.45</v>
      </c>
      <c r="E20" s="89" t="n">
        <v>28.99</v>
      </c>
      <c r="F20" s="87" t="s">
        <v>135</v>
      </c>
      <c r="G20" s="90" t="n">
        <v>4.527</v>
      </c>
    </row>
    <row r="21" customFormat="false" ht="12.75" hidden="false" customHeight="false" outlineLevel="0" collapsed="false">
      <c r="A21" s="85" t="s">
        <v>94</v>
      </c>
      <c r="B21" s="86" t="n">
        <v>37015</v>
      </c>
      <c r="C21" s="87" t="s">
        <v>135</v>
      </c>
      <c r="D21" s="88" t="n">
        <v>28.36</v>
      </c>
      <c r="E21" s="89" t="n">
        <v>28.96</v>
      </c>
      <c r="F21" s="87" t="s">
        <v>135</v>
      </c>
      <c r="G21" s="90" t="n">
        <v>4.49</v>
      </c>
    </row>
    <row r="22" customFormat="false" ht="12.75" hidden="false" customHeight="false" outlineLevel="0" collapsed="false">
      <c r="A22" s="85" t="s">
        <v>95</v>
      </c>
      <c r="B22" s="86" t="n">
        <v>37018</v>
      </c>
      <c r="C22" s="87" t="s">
        <v>135</v>
      </c>
      <c r="D22" s="88" t="n">
        <v>27.77</v>
      </c>
      <c r="E22" s="89" t="n">
        <v>28.54</v>
      </c>
      <c r="F22" s="87" t="s">
        <v>135</v>
      </c>
      <c r="G22" s="90" t="n">
        <v>4.239</v>
      </c>
    </row>
    <row r="23" customFormat="false" ht="12.75" hidden="false" customHeight="false" outlineLevel="0" collapsed="false">
      <c r="A23" s="85" t="s">
        <v>96</v>
      </c>
      <c r="B23" s="86" t="n">
        <v>37019</v>
      </c>
      <c r="C23" s="87" t="s">
        <v>135</v>
      </c>
      <c r="D23" s="88" t="n">
        <v>27.39</v>
      </c>
      <c r="E23" s="89" t="n">
        <v>28.37</v>
      </c>
      <c r="F23" s="87" t="s">
        <v>135</v>
      </c>
      <c r="G23" s="90" t="n">
        <v>4.279</v>
      </c>
    </row>
    <row r="24" customFormat="false" ht="12.75" hidden="false" customHeight="false" outlineLevel="0" collapsed="false">
      <c r="A24" s="85" t="s">
        <v>97</v>
      </c>
      <c r="B24" s="86" t="n">
        <v>37020</v>
      </c>
      <c r="C24" s="87" t="s">
        <v>135</v>
      </c>
      <c r="D24" s="88" t="n">
        <v>28.23</v>
      </c>
      <c r="E24" s="89" t="n">
        <v>28.94</v>
      </c>
      <c r="F24" s="87" t="s">
        <v>135</v>
      </c>
      <c r="G24" s="90" t="n">
        <v>4.202</v>
      </c>
    </row>
    <row r="25" customFormat="false" ht="12.75" hidden="false" customHeight="false" outlineLevel="0" collapsed="false">
      <c r="A25" s="85" t="s">
        <v>98</v>
      </c>
      <c r="B25" s="86" t="n">
        <v>37021</v>
      </c>
      <c r="C25" s="87" t="s">
        <v>135</v>
      </c>
      <c r="D25" s="92" t="n">
        <v>28.52</v>
      </c>
      <c r="E25" s="89" t="n">
        <v>29.1</v>
      </c>
      <c r="F25" s="87" t="s">
        <v>135</v>
      </c>
      <c r="G25" s="90" t="n">
        <v>4.348</v>
      </c>
    </row>
    <row r="26" customFormat="false" ht="12.75" hidden="false" customHeight="false" outlineLevel="0" collapsed="false">
      <c r="A26" s="85" t="s">
        <v>99</v>
      </c>
      <c r="B26" s="86" t="n">
        <v>37022</v>
      </c>
      <c r="C26" s="87" t="s">
        <v>135</v>
      </c>
      <c r="D26" s="88" t="n">
        <v>28.55</v>
      </c>
      <c r="E26" s="93" t="n">
        <v>29.08</v>
      </c>
      <c r="F26" s="87" t="s">
        <v>135</v>
      </c>
      <c r="G26" s="90" t="n">
        <v>4.278</v>
      </c>
    </row>
    <row r="27" customFormat="false" ht="12.75" hidden="false" customHeight="false" outlineLevel="0" collapsed="false">
      <c r="A27" s="85" t="s">
        <v>100</v>
      </c>
      <c r="B27" s="86" t="n">
        <v>37025</v>
      </c>
      <c r="C27" s="87" t="s">
        <v>135</v>
      </c>
      <c r="D27" s="94" t="n">
        <v>28.71</v>
      </c>
      <c r="E27" s="95" t="n">
        <v>29.13</v>
      </c>
      <c r="F27" s="87" t="s">
        <v>135</v>
      </c>
      <c r="G27" s="90" t="n">
        <v>4.394</v>
      </c>
    </row>
    <row r="28" customFormat="false" ht="12.75" hidden="false" customHeight="false" outlineLevel="0" collapsed="false">
      <c r="A28" s="85" t="s">
        <v>101</v>
      </c>
      <c r="B28" s="86" t="n">
        <v>37026</v>
      </c>
      <c r="C28" s="87" t="s">
        <v>135</v>
      </c>
      <c r="D28" s="96" t="n">
        <v>28.98</v>
      </c>
      <c r="E28" s="89" t="n">
        <v>29.35</v>
      </c>
      <c r="F28" s="87" t="s">
        <v>135</v>
      </c>
      <c r="G28" s="90" t="n">
        <v>4.653</v>
      </c>
    </row>
    <row r="29" customFormat="false" ht="12.75" hidden="false" customHeight="false" outlineLevel="0" collapsed="false">
      <c r="A29" s="85" t="s">
        <v>102</v>
      </c>
      <c r="B29" s="86" t="n">
        <v>37027</v>
      </c>
      <c r="C29" s="87" t="s">
        <v>135</v>
      </c>
      <c r="D29" s="88" t="n">
        <v>28.86</v>
      </c>
      <c r="E29" s="89" t="n">
        <v>29.16</v>
      </c>
      <c r="F29" s="87" t="s">
        <v>135</v>
      </c>
      <c r="G29" s="90" t="n">
        <v>4.298</v>
      </c>
    </row>
    <row r="30" customFormat="false" ht="12.75" hidden="false" customHeight="false" outlineLevel="0" collapsed="false">
      <c r="A30" s="85" t="s">
        <v>103</v>
      </c>
      <c r="B30" s="86" t="n">
        <v>37028</v>
      </c>
      <c r="C30" s="87" t="s">
        <v>135</v>
      </c>
      <c r="D30" s="88" t="n">
        <v>28.91</v>
      </c>
      <c r="E30" s="89" t="n">
        <v>29.21</v>
      </c>
      <c r="F30" s="87" t="s">
        <v>135</v>
      </c>
      <c r="G30" s="90" t="n">
        <v>4.248</v>
      </c>
    </row>
    <row r="31" customFormat="false" ht="12.75" hidden="false" customHeight="false" outlineLevel="0" collapsed="false">
      <c r="A31" s="85" t="s">
        <v>104</v>
      </c>
      <c r="B31" s="86" t="n">
        <v>37029</v>
      </c>
      <c r="C31" s="87" t="s">
        <v>135</v>
      </c>
      <c r="D31" s="88" t="n">
        <v>29.91</v>
      </c>
      <c r="E31" s="89" t="n">
        <v>30.34</v>
      </c>
      <c r="F31" s="87" t="s">
        <v>135</v>
      </c>
      <c r="G31" s="90" t="n">
        <v>4.291</v>
      </c>
    </row>
    <row r="32" customFormat="false" ht="12.75" hidden="false" customHeight="false" outlineLevel="0" collapsed="false">
      <c r="A32" s="85" t="s">
        <v>105</v>
      </c>
      <c r="B32" s="86" t="n">
        <v>37032</v>
      </c>
      <c r="C32" s="87" t="s">
        <v>135</v>
      </c>
      <c r="D32" s="88" t="n">
        <v>29.98</v>
      </c>
      <c r="E32" s="89" t="n">
        <v>30.26</v>
      </c>
      <c r="F32" s="87" t="s">
        <v>135</v>
      </c>
      <c r="G32" s="90" t="n">
        <v>4.113</v>
      </c>
    </row>
    <row r="33" customFormat="false" ht="12.75" hidden="false" customHeight="false" outlineLevel="0" collapsed="false">
      <c r="A33" s="85" t="s">
        <v>106</v>
      </c>
      <c r="B33" s="86" t="n">
        <v>37033</v>
      </c>
      <c r="C33" s="87" t="s">
        <v>135</v>
      </c>
      <c r="D33" s="88" t="n">
        <v>29.74</v>
      </c>
      <c r="E33" s="89" t="n">
        <v>30</v>
      </c>
      <c r="F33" s="87" t="s">
        <v>135</v>
      </c>
      <c r="G33" s="90" t="n">
        <v>4.123</v>
      </c>
    </row>
    <row r="34" customFormat="false" ht="12.75" hidden="false" customHeight="false" outlineLevel="0" collapsed="false">
      <c r="A34" s="85" t="s">
        <v>108</v>
      </c>
      <c r="B34" s="86" t="n">
        <v>37034</v>
      </c>
      <c r="C34" s="97" t="s">
        <v>132</v>
      </c>
      <c r="D34" s="88" t="n">
        <v>29.58</v>
      </c>
      <c r="E34" s="89" t="n">
        <v>29.7</v>
      </c>
      <c r="F34" s="87" t="s">
        <v>135</v>
      </c>
      <c r="G34" s="90" t="n">
        <v>4.113</v>
      </c>
    </row>
    <row r="35" customFormat="false" ht="12.75" hidden="false" customHeight="false" outlineLevel="0" collapsed="false">
      <c r="A35" s="85" t="s">
        <v>109</v>
      </c>
      <c r="B35" s="86" t="n">
        <v>37035</v>
      </c>
      <c r="C35" s="97" t="s">
        <v>132</v>
      </c>
      <c r="D35" s="88" t="n">
        <v>28.41</v>
      </c>
      <c r="E35" s="89" t="n">
        <v>28.6</v>
      </c>
      <c r="F35" s="87" t="s">
        <v>135</v>
      </c>
      <c r="G35" s="90" t="n">
        <v>4.054</v>
      </c>
    </row>
    <row r="36" customFormat="false" ht="12.75" hidden="false" customHeight="false" outlineLevel="0" collapsed="false">
      <c r="A36" s="85" t="s">
        <v>110</v>
      </c>
      <c r="B36" s="86" t="n">
        <v>37036</v>
      </c>
      <c r="C36" s="97" t="s">
        <v>132</v>
      </c>
      <c r="D36" s="88" t="n">
        <v>28.38</v>
      </c>
      <c r="E36" s="89" t="n">
        <v>28.57</v>
      </c>
      <c r="F36" s="87" t="s">
        <v>135</v>
      </c>
      <c r="G36" s="90" t="n">
        <v>3.973</v>
      </c>
    </row>
    <row r="37" customFormat="false" ht="12.75" hidden="false" customHeight="false" outlineLevel="0" collapsed="false">
      <c r="A37" s="85" t="s">
        <v>111</v>
      </c>
      <c r="B37" s="86" t="n">
        <v>37040</v>
      </c>
      <c r="C37" s="97" t="s">
        <v>132</v>
      </c>
      <c r="D37" s="88" t="n">
        <v>28.66</v>
      </c>
      <c r="E37" s="89" t="n">
        <v>28.82</v>
      </c>
      <c r="F37" s="87" t="s">
        <v>135</v>
      </c>
      <c r="G37" s="90" t="n">
        <v>3.738</v>
      </c>
    </row>
    <row r="38" customFormat="false" ht="12.75" hidden="false" customHeight="false" outlineLevel="0" collapsed="false">
      <c r="A38" s="85" t="s">
        <v>112</v>
      </c>
      <c r="B38" s="86" t="n">
        <v>37041</v>
      </c>
      <c r="C38" s="97" t="s">
        <v>132</v>
      </c>
      <c r="D38" s="88" t="n">
        <v>28.55</v>
      </c>
      <c r="E38" s="89" t="n">
        <v>28.69</v>
      </c>
      <c r="F38" s="97" t="s">
        <v>132</v>
      </c>
      <c r="G38" s="90" t="n">
        <v>3.981</v>
      </c>
    </row>
    <row r="39" customFormat="false" ht="12.75" hidden="false" customHeight="false" outlineLevel="0" collapsed="false">
      <c r="A39" s="85" t="s">
        <v>124</v>
      </c>
      <c r="B39" s="86" t="n">
        <v>37042</v>
      </c>
      <c r="C39" s="97" t="s">
        <v>132</v>
      </c>
      <c r="D39" s="88" t="n">
        <v>28.37</v>
      </c>
      <c r="E39" s="89" t="n">
        <v>28.52</v>
      </c>
      <c r="F39" s="97" t="s">
        <v>132</v>
      </c>
      <c r="G39" s="90" t="n">
        <v>3.914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37033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37040</v>
      </c>
    </row>
    <row r="43" customFormat="false" ht="12.75" hidden="false" customHeight="false" outlineLevel="0" collapsed="false">
      <c r="A43" s="20" t="s">
        <v>22</v>
      </c>
      <c r="B43" s="21"/>
      <c r="D43" s="29" t="n">
        <v>37040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ROUND((AVERAGE(D11:D33)),3)</f>
        <v>28.456</v>
      </c>
      <c r="E48" s="105" t="n">
        <f aca="false">ROUND((AVERAGE(E11:E33)),3)</f>
        <v>28.927</v>
      </c>
      <c r="F48" s="40" t="s">
        <v>29</v>
      </c>
      <c r="G48" s="106" t="n">
        <f aca="false">ROUND((AVERAGE(G15:G37)),5)</f>
        <v>4.32032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133</v>
      </c>
      <c r="D49" s="113" t="n">
        <f aca="false">ROUND((AVERAGE(D18:D39)),3)</f>
        <v>28.684</v>
      </c>
      <c r="E49" s="111" t="n">
        <f aca="false">ROUND((AVERAGE(E18:E39)),3)</f>
        <v>29.093</v>
      </c>
      <c r="F49" s="47" t="s">
        <v>33</v>
      </c>
      <c r="G49" s="112" t="n">
        <f aca="false">ROUND((AVERAGE(G18:G39)),5)</f>
        <v>4.24455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ROUND((((SUM(D18:D39))-D33+E33)/19),3)</f>
        <v>33.227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D33</f>
        <v>29.74</v>
      </c>
      <c r="E51" s="46" t="s">
        <v>36</v>
      </c>
      <c r="F51" s="115" t="s">
        <v>49</v>
      </c>
      <c r="G51" s="112" t="n">
        <f aca="false">G37</f>
        <v>3.738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ROUND((SUM(D32:D33)/2),3)</f>
        <v>29.86</v>
      </c>
      <c r="E52" s="116" t="s">
        <v>36</v>
      </c>
      <c r="F52" s="56" t="s">
        <v>43</v>
      </c>
      <c r="G52" s="112" t="n">
        <f aca="false">ROUND(SUM(G36:G37)/2,5)</f>
        <v>3.8555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ROUND((SUM(D31:D33)/3),3)</f>
        <v>29.877</v>
      </c>
      <c r="E53" s="46" t="s">
        <v>36</v>
      </c>
      <c r="F53" s="51" t="s">
        <v>40</v>
      </c>
      <c r="G53" s="112" t="n">
        <f aca="false">ROUND(AVERAGE(G35:G37),5)</f>
        <v>3.92167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3.9695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ROUND((SUM(D29:D33)/5),3)</f>
        <v>29.48</v>
      </c>
      <c r="E55" s="53" t="s">
        <v>36</v>
      </c>
      <c r="F55" s="51" t="s">
        <v>38</v>
      </c>
      <c r="G55" s="112" t="n">
        <f aca="false">ROUND(AVERAGE(G33:G37),5)</f>
        <v>4.0002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3.973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4.054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4.0135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37032</v>
      </c>
      <c r="C61" s="60" t="n">
        <v>355</v>
      </c>
      <c r="D61" s="120"/>
      <c r="E61" s="121" t="n">
        <v>37032</v>
      </c>
      <c r="F61" s="59"/>
      <c r="G61" s="122" t="n">
        <v>360</v>
      </c>
    </row>
    <row r="62" customFormat="false" ht="12.75" hidden="false" customHeight="false" outlineLevel="0" collapsed="false">
      <c r="A62" s="121" t="n">
        <v>37033</v>
      </c>
      <c r="C62" s="60" t="n">
        <v>355</v>
      </c>
      <c r="D62" s="120"/>
      <c r="E62" s="121" t="n">
        <v>37033</v>
      </c>
      <c r="F62" s="59"/>
      <c r="G62" s="122" t="n">
        <v>346</v>
      </c>
    </row>
    <row r="63" customFormat="false" ht="12.75" hidden="false" customHeight="false" outlineLevel="0" collapsed="false">
      <c r="A63" s="121" t="n">
        <v>37034</v>
      </c>
      <c r="C63" s="60" t="n">
        <v>325</v>
      </c>
      <c r="D63" s="120"/>
      <c r="E63" s="121" t="n">
        <v>37034</v>
      </c>
      <c r="F63" s="59"/>
      <c r="G63" s="122" t="n">
        <v>320</v>
      </c>
    </row>
    <row r="64" customFormat="false" ht="12.75" hidden="false" customHeight="false" outlineLevel="0" collapsed="false">
      <c r="A64" s="121" t="n">
        <v>37035</v>
      </c>
      <c r="B64" s="66" t="s">
        <v>59</v>
      </c>
      <c r="C64" s="60" t="n">
        <v>400</v>
      </c>
      <c r="D64" s="120"/>
      <c r="E64" s="121" t="n">
        <v>37035</v>
      </c>
      <c r="F64" s="66" t="s">
        <v>60</v>
      </c>
      <c r="G64" s="123" t="n">
        <v>320</v>
      </c>
    </row>
    <row r="65" customFormat="false" ht="12.75" hidden="false" customHeight="false" outlineLevel="0" collapsed="false">
      <c r="A65" s="121" t="n">
        <v>37036</v>
      </c>
      <c r="C65" s="60" t="n">
        <v>285</v>
      </c>
      <c r="E65" s="121" t="n">
        <v>37036</v>
      </c>
      <c r="G65" s="123" t="n">
        <v>289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285</v>
      </c>
      <c r="E68" s="26" t="s">
        <v>62</v>
      </c>
      <c r="F68" s="66" t="s">
        <v>64</v>
      </c>
      <c r="G68" s="67" t="n">
        <v>289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342.5</v>
      </c>
      <c r="E69" s="26" t="s">
        <v>65</v>
      </c>
      <c r="F69" s="66" t="s">
        <v>67</v>
      </c>
      <c r="G69" s="67" t="n">
        <v>304.5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336.667</v>
      </c>
      <c r="E70" s="26" t="s">
        <v>68</v>
      </c>
      <c r="F70" s="66" t="s">
        <v>70</v>
      </c>
      <c r="G70" s="67" t="n">
        <v>309.667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341.25</v>
      </c>
      <c r="E71" s="26" t="s">
        <v>52</v>
      </c>
      <c r="F71" s="66" t="s">
        <v>117</v>
      </c>
      <c r="G71" s="67" t="n">
        <v>318.75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344</v>
      </c>
      <c r="E72" s="26" t="s">
        <v>114</v>
      </c>
      <c r="F72" s="66" t="s">
        <v>119</v>
      </c>
      <c r="G72" s="67" t="n">
        <v>327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37032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37033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37034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37035</v>
      </c>
      <c r="C79" s="63" t="n">
        <v>1.19</v>
      </c>
    </row>
    <row r="80" customFormat="false" ht="12.75" hidden="false" customHeight="false" outlineLevel="0" collapsed="false">
      <c r="A80" s="121" t="n">
        <v>37036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J58" activeCellId="0" sqref="J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9.56"/>
    <col collapsed="false" customWidth="true" hidden="false" outlineLevel="0" max="8" min="8" style="0" width="12.7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136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36971</v>
      </c>
      <c r="C11" s="87" t="s">
        <v>137</v>
      </c>
      <c r="D11" s="88" t="n">
        <v>26.8</v>
      </c>
      <c r="E11" s="89" t="n">
        <v>26.86</v>
      </c>
    </row>
    <row r="12" customFormat="false" ht="12.75" hidden="false" customHeight="false" outlineLevel="0" collapsed="false">
      <c r="A12" s="85" t="s">
        <v>86</v>
      </c>
      <c r="B12" s="86" t="n">
        <v>36972</v>
      </c>
      <c r="C12" s="87" t="s">
        <v>137</v>
      </c>
      <c r="D12" s="88" t="n">
        <v>26.54</v>
      </c>
      <c r="E12" s="89" t="n">
        <v>26.71</v>
      </c>
    </row>
    <row r="13" customFormat="false" ht="12.75" hidden="false" customHeight="false" outlineLevel="0" collapsed="false">
      <c r="A13" s="85" t="s">
        <v>87</v>
      </c>
      <c r="B13" s="86" t="n">
        <v>36973</v>
      </c>
      <c r="C13" s="87" t="s">
        <v>137</v>
      </c>
      <c r="D13" s="88" t="n">
        <v>27.3</v>
      </c>
      <c r="E13" s="89" t="n">
        <v>27.38</v>
      </c>
    </row>
    <row r="14" customFormat="false" ht="12.75" hidden="false" customHeight="false" outlineLevel="0" collapsed="false">
      <c r="A14" s="85" t="s">
        <v>88</v>
      </c>
      <c r="B14" s="86" t="n">
        <v>36976</v>
      </c>
      <c r="C14" s="87" t="s">
        <v>137</v>
      </c>
      <c r="D14" s="88" t="n">
        <v>27.48</v>
      </c>
      <c r="E14" s="89" t="n">
        <v>27.53</v>
      </c>
    </row>
    <row r="15" customFormat="false" ht="12.75" hidden="false" customHeight="false" outlineLevel="0" collapsed="false">
      <c r="A15" s="85" t="s">
        <v>89</v>
      </c>
      <c r="B15" s="86" t="n">
        <v>36977</v>
      </c>
      <c r="C15" s="87" t="s">
        <v>137</v>
      </c>
      <c r="D15" s="88" t="n">
        <v>27.75</v>
      </c>
      <c r="E15" s="89" t="n">
        <v>27.84</v>
      </c>
    </row>
    <row r="16" customFormat="false" ht="12.75" hidden="false" customHeight="false" outlineLevel="0" collapsed="false">
      <c r="A16" s="85" t="s">
        <v>90</v>
      </c>
      <c r="B16" s="86" t="n">
        <v>36978</v>
      </c>
      <c r="C16" s="87" t="s">
        <v>137</v>
      </c>
      <c r="D16" s="88" t="n">
        <v>26.31</v>
      </c>
      <c r="E16" s="89" t="n">
        <v>26.49</v>
      </c>
    </row>
    <row r="17" customFormat="false" ht="12.75" hidden="false" customHeight="false" outlineLevel="0" collapsed="false">
      <c r="A17" s="85" t="s">
        <v>91</v>
      </c>
      <c r="B17" s="86" t="n">
        <v>36979</v>
      </c>
      <c r="C17" s="87" t="s">
        <v>137</v>
      </c>
      <c r="D17" s="88" t="n">
        <v>26.32</v>
      </c>
      <c r="E17" s="89" t="n">
        <v>26.48</v>
      </c>
      <c r="F17" s="87" t="s">
        <v>137</v>
      </c>
      <c r="G17" s="126" t="n">
        <v>5.274</v>
      </c>
    </row>
    <row r="18" customFormat="false" ht="12.75" hidden="false" customHeight="false" outlineLevel="0" collapsed="false">
      <c r="A18" s="85" t="s">
        <v>92</v>
      </c>
      <c r="B18" s="86" t="n">
        <v>36980</v>
      </c>
      <c r="C18" s="87" t="s">
        <v>137</v>
      </c>
      <c r="D18" s="88" t="n">
        <v>26.29</v>
      </c>
      <c r="E18" s="89" t="n">
        <v>26.57</v>
      </c>
      <c r="F18" s="87" t="s">
        <v>137</v>
      </c>
      <c r="G18" s="126" t="n">
        <v>5.025</v>
      </c>
    </row>
    <row r="19" customFormat="false" ht="12.75" hidden="false" customHeight="false" outlineLevel="0" collapsed="false">
      <c r="B19" s="86"/>
    </row>
    <row r="20" customFormat="false" ht="12.75" hidden="false" customHeight="false" outlineLevel="0" collapsed="false">
      <c r="A20" s="85" t="s">
        <v>93</v>
      </c>
      <c r="B20" s="91" t="n">
        <v>36983</v>
      </c>
      <c r="C20" s="87" t="s">
        <v>137</v>
      </c>
      <c r="D20" s="88" t="n">
        <v>25.59</v>
      </c>
      <c r="E20" s="89" t="n">
        <v>25.87</v>
      </c>
      <c r="F20" s="87" t="s">
        <v>137</v>
      </c>
      <c r="G20" s="90" t="n">
        <v>5.103</v>
      </c>
    </row>
    <row r="21" customFormat="false" ht="12.75" hidden="false" customHeight="false" outlineLevel="0" collapsed="false">
      <c r="A21" s="85" t="s">
        <v>94</v>
      </c>
      <c r="B21" s="86" t="n">
        <v>36984</v>
      </c>
      <c r="C21" s="87" t="s">
        <v>137</v>
      </c>
      <c r="D21" s="88" t="n">
        <v>26.19</v>
      </c>
      <c r="E21" s="89" t="n">
        <v>26.39</v>
      </c>
      <c r="F21" s="87" t="s">
        <v>137</v>
      </c>
      <c r="G21" s="90" t="n">
        <v>5.115</v>
      </c>
    </row>
    <row r="22" customFormat="false" ht="12.75" hidden="false" customHeight="false" outlineLevel="0" collapsed="false">
      <c r="A22" s="85" t="s">
        <v>95</v>
      </c>
      <c r="B22" s="86" t="n">
        <v>36985</v>
      </c>
      <c r="C22" s="87" t="s">
        <v>137</v>
      </c>
      <c r="D22" s="88" t="n">
        <v>27.12</v>
      </c>
      <c r="E22" s="89" t="n">
        <v>27.27</v>
      </c>
      <c r="F22" s="87" t="s">
        <v>137</v>
      </c>
      <c r="G22" s="90" t="n">
        <v>5.182</v>
      </c>
    </row>
    <row r="23" customFormat="false" ht="12.75" hidden="false" customHeight="false" outlineLevel="0" collapsed="false">
      <c r="A23" s="85" t="s">
        <v>96</v>
      </c>
      <c r="B23" s="86" t="n">
        <v>36986</v>
      </c>
      <c r="C23" s="87" t="s">
        <v>137</v>
      </c>
      <c r="D23" s="88" t="n">
        <v>27.26</v>
      </c>
      <c r="E23" s="89" t="n">
        <v>27.49</v>
      </c>
      <c r="F23" s="87" t="s">
        <v>137</v>
      </c>
      <c r="G23" s="90" t="n">
        <v>5.422</v>
      </c>
    </row>
    <row r="24" customFormat="false" ht="12.75" hidden="false" customHeight="false" outlineLevel="0" collapsed="false">
      <c r="A24" s="85" t="s">
        <v>97</v>
      </c>
      <c r="B24" s="86" t="n">
        <v>36987</v>
      </c>
      <c r="C24" s="87" t="s">
        <v>137</v>
      </c>
      <c r="D24" s="88" t="n">
        <v>27.06</v>
      </c>
      <c r="E24" s="89" t="n">
        <v>27.38</v>
      </c>
      <c r="F24" s="87" t="s">
        <v>137</v>
      </c>
      <c r="G24" s="90" t="n">
        <v>5.388</v>
      </c>
    </row>
    <row r="25" customFormat="false" ht="12.75" hidden="false" customHeight="false" outlineLevel="0" collapsed="false">
      <c r="A25" s="85" t="s">
        <v>98</v>
      </c>
      <c r="B25" s="86" t="n">
        <v>36990</v>
      </c>
      <c r="C25" s="87" t="s">
        <v>137</v>
      </c>
      <c r="D25" s="88" t="n">
        <v>27.28</v>
      </c>
      <c r="E25" s="89" t="n">
        <v>27.59</v>
      </c>
      <c r="F25" s="87" t="s">
        <v>137</v>
      </c>
      <c r="G25" s="90" t="n">
        <v>5.477</v>
      </c>
    </row>
    <row r="26" customFormat="false" ht="12.75" hidden="false" customHeight="false" outlineLevel="0" collapsed="false">
      <c r="A26" s="85" t="s">
        <v>99</v>
      </c>
      <c r="B26" s="86" t="n">
        <v>36991</v>
      </c>
      <c r="C26" s="87" t="s">
        <v>137</v>
      </c>
      <c r="D26" s="88" t="n">
        <v>28.48</v>
      </c>
      <c r="E26" s="89" t="n">
        <v>28.68</v>
      </c>
      <c r="F26" s="87" t="s">
        <v>137</v>
      </c>
      <c r="G26" s="90" t="n">
        <v>5.559</v>
      </c>
    </row>
    <row r="27" customFormat="false" ht="12.75" hidden="false" customHeight="false" outlineLevel="0" collapsed="false">
      <c r="A27" s="85" t="s">
        <v>100</v>
      </c>
      <c r="B27" s="86" t="n">
        <v>36992</v>
      </c>
      <c r="C27" s="87" t="s">
        <v>137</v>
      </c>
      <c r="D27" s="92" t="n">
        <v>28.18</v>
      </c>
      <c r="E27" s="89" t="n">
        <v>28.49</v>
      </c>
      <c r="F27" s="87" t="s">
        <v>137</v>
      </c>
      <c r="G27" s="90" t="n">
        <v>5.385</v>
      </c>
    </row>
    <row r="28" customFormat="false" ht="12.75" hidden="false" customHeight="false" outlineLevel="0" collapsed="false">
      <c r="A28" s="85" t="s">
        <v>101</v>
      </c>
      <c r="B28" s="86" t="n">
        <v>36993</v>
      </c>
      <c r="C28" s="87" t="s">
        <v>137</v>
      </c>
      <c r="D28" s="88" t="n">
        <v>28.25</v>
      </c>
      <c r="E28" s="93" t="n">
        <v>28.59</v>
      </c>
      <c r="F28" s="87" t="s">
        <v>137</v>
      </c>
      <c r="G28" s="90" t="n">
        <v>5.381</v>
      </c>
    </row>
    <row r="29" customFormat="false" ht="12.75" hidden="false" customHeight="false" outlineLevel="0" collapsed="false">
      <c r="A29" s="85" t="s">
        <v>102</v>
      </c>
      <c r="B29" s="86" t="n">
        <v>36997</v>
      </c>
      <c r="C29" s="87" t="s">
        <v>137</v>
      </c>
      <c r="D29" s="94" t="n">
        <v>28.79</v>
      </c>
      <c r="E29" s="95" t="n">
        <v>29.19</v>
      </c>
      <c r="F29" s="87" t="s">
        <v>137</v>
      </c>
      <c r="G29" s="90" t="n">
        <v>5.516</v>
      </c>
    </row>
    <row r="30" customFormat="false" ht="12.75" hidden="false" customHeight="false" outlineLevel="0" collapsed="false">
      <c r="A30" s="85" t="s">
        <v>103</v>
      </c>
      <c r="B30" s="86" t="n">
        <v>36998</v>
      </c>
      <c r="C30" s="87" t="s">
        <v>137</v>
      </c>
      <c r="D30" s="96" t="n">
        <v>28.24</v>
      </c>
      <c r="E30" s="89" t="n">
        <v>28.82</v>
      </c>
      <c r="F30" s="87" t="s">
        <v>137</v>
      </c>
      <c r="G30" s="90" t="n">
        <v>5.248</v>
      </c>
    </row>
    <row r="31" customFormat="false" ht="12.75" hidden="false" customHeight="false" outlineLevel="0" collapsed="false">
      <c r="A31" s="85" t="s">
        <v>104</v>
      </c>
      <c r="B31" s="86" t="n">
        <v>36999</v>
      </c>
      <c r="C31" s="87" t="s">
        <v>137</v>
      </c>
      <c r="D31" s="88" t="n">
        <v>27.95</v>
      </c>
      <c r="E31" s="89" t="n">
        <v>28.55</v>
      </c>
      <c r="F31" s="87" t="s">
        <v>137</v>
      </c>
      <c r="G31" s="90" t="n">
        <v>5.148</v>
      </c>
    </row>
    <row r="32" customFormat="false" ht="12.75" hidden="false" customHeight="false" outlineLevel="0" collapsed="false">
      <c r="A32" s="85" t="s">
        <v>105</v>
      </c>
      <c r="B32" s="86" t="n">
        <v>37000</v>
      </c>
      <c r="C32" s="87" t="s">
        <v>137</v>
      </c>
      <c r="D32" s="88" t="n">
        <v>27.82</v>
      </c>
      <c r="E32" s="89" t="n">
        <v>28.2</v>
      </c>
      <c r="F32" s="87" t="s">
        <v>137</v>
      </c>
      <c r="G32" s="90" t="n">
        <v>5.101</v>
      </c>
    </row>
    <row r="33" customFormat="false" ht="12.75" hidden="false" customHeight="false" outlineLevel="0" collapsed="false">
      <c r="A33" s="85" t="s">
        <v>106</v>
      </c>
      <c r="B33" s="86" t="n">
        <v>37001</v>
      </c>
      <c r="C33" s="87" t="s">
        <v>137</v>
      </c>
      <c r="D33" s="88" t="n">
        <v>27.28</v>
      </c>
      <c r="E33" s="89" t="n">
        <v>27.58</v>
      </c>
      <c r="F33" s="87" t="s">
        <v>137</v>
      </c>
      <c r="G33" s="90" t="n">
        <v>5.128</v>
      </c>
    </row>
    <row r="34" customFormat="false" ht="12.75" hidden="false" customHeight="false" outlineLevel="0" collapsed="false">
      <c r="A34" s="85" t="s">
        <v>108</v>
      </c>
      <c r="B34" s="86" t="n">
        <v>37004</v>
      </c>
      <c r="C34" s="97" t="s">
        <v>135</v>
      </c>
      <c r="D34" s="88" t="n">
        <v>27.61</v>
      </c>
      <c r="E34" s="89" t="n">
        <v>27.88</v>
      </c>
      <c r="F34" s="87" t="s">
        <v>137</v>
      </c>
      <c r="G34" s="90" t="n">
        <v>5.125</v>
      </c>
    </row>
    <row r="35" customFormat="false" ht="12.75" hidden="false" customHeight="false" outlineLevel="0" collapsed="false">
      <c r="A35" s="85" t="s">
        <v>109</v>
      </c>
      <c r="B35" s="86" t="n">
        <v>37005</v>
      </c>
      <c r="C35" s="97" t="s">
        <v>135</v>
      </c>
      <c r="D35" s="88" t="n">
        <v>26.86</v>
      </c>
      <c r="E35" s="89" t="n">
        <v>27.34</v>
      </c>
      <c r="F35" s="87" t="s">
        <v>137</v>
      </c>
      <c r="G35" s="90" t="n">
        <v>5.078</v>
      </c>
    </row>
    <row r="36" customFormat="false" ht="12.75" hidden="false" customHeight="false" outlineLevel="0" collapsed="false">
      <c r="A36" s="85" t="s">
        <v>110</v>
      </c>
      <c r="B36" s="86" t="n">
        <v>37006</v>
      </c>
      <c r="C36" s="97" t="s">
        <v>135</v>
      </c>
      <c r="D36" s="88" t="n">
        <v>27.29</v>
      </c>
      <c r="E36" s="89" t="n">
        <v>27.79</v>
      </c>
      <c r="F36" s="87" t="s">
        <v>137</v>
      </c>
      <c r="G36" s="90" t="n">
        <v>4.981</v>
      </c>
    </row>
    <row r="37" customFormat="false" ht="12.75" hidden="false" customHeight="false" outlineLevel="0" collapsed="false">
      <c r="A37" s="85" t="s">
        <v>111</v>
      </c>
      <c r="B37" s="86" t="n">
        <v>37007</v>
      </c>
      <c r="C37" s="97" t="s">
        <v>135</v>
      </c>
      <c r="D37" s="88" t="n">
        <v>28.44</v>
      </c>
      <c r="E37" s="89" t="n">
        <v>28.69</v>
      </c>
      <c r="F37" s="87" t="s">
        <v>137</v>
      </c>
      <c r="G37" s="90" t="n">
        <v>4.891</v>
      </c>
    </row>
    <row r="38" customFormat="false" ht="12.75" hidden="false" customHeight="false" outlineLevel="0" collapsed="false">
      <c r="A38" s="85" t="s">
        <v>112</v>
      </c>
      <c r="B38" s="86" t="n">
        <v>37008</v>
      </c>
      <c r="C38" s="97" t="s">
        <v>135</v>
      </c>
      <c r="D38" s="88" t="n">
        <v>28.27</v>
      </c>
      <c r="E38" s="89" t="n">
        <v>28.68</v>
      </c>
      <c r="F38" s="97" t="s">
        <v>135</v>
      </c>
      <c r="G38" s="90" t="n">
        <v>4.867</v>
      </c>
    </row>
    <row r="39" customFormat="false" ht="12.75" hidden="false" customHeight="false" outlineLevel="0" collapsed="false">
      <c r="A39" s="85" t="s">
        <v>124</v>
      </c>
      <c r="B39" s="86" t="n">
        <v>37011</v>
      </c>
      <c r="C39" s="97" t="s">
        <v>135</v>
      </c>
      <c r="D39" s="88" t="n">
        <v>28.46</v>
      </c>
      <c r="E39" s="89" t="n">
        <v>28.86</v>
      </c>
      <c r="F39" s="97" t="s">
        <v>135</v>
      </c>
      <c r="G39" s="90" t="n">
        <v>4.695</v>
      </c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37001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37007</v>
      </c>
    </row>
    <row r="43" customFormat="false" ht="12.75" hidden="false" customHeight="false" outlineLevel="0" collapsed="false">
      <c r="A43" s="20" t="s">
        <v>22</v>
      </c>
      <c r="B43" s="21"/>
      <c r="D43" s="29" t="n">
        <v>37007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ROUND((AVERAGE(D11:D33)),3)</f>
        <v>27.285</v>
      </c>
      <c r="E48" s="105" t="n">
        <f aca="false">ROUND((AVERAGE(E11:E33)),3)</f>
        <v>27.543</v>
      </c>
      <c r="F48" s="40" t="s">
        <v>29</v>
      </c>
      <c r="G48" s="106" t="n">
        <f aca="false">ROUND((AVERAGE(G17:G37)),5)</f>
        <v>5.22635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133</v>
      </c>
      <c r="D49" s="113" t="n">
        <f aca="false">ROUND((AVERAGE(D20:D39)),3)</f>
        <v>27.621</v>
      </c>
      <c r="E49" s="111" t="n">
        <f aca="false">ROUND((AVERAGE(E20:E39)),3)</f>
        <v>27.967</v>
      </c>
      <c r="F49" s="47" t="s">
        <v>33</v>
      </c>
      <c r="G49" s="112" t="n">
        <f aca="false">ROUND((AVERAGE(G20:G39)),5)</f>
        <v>5.1895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ROUND((((SUM(D20:D39))-D33+E33)/19),3)</f>
        <v>29.091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D33</f>
        <v>27.28</v>
      </c>
      <c r="E51" s="46" t="s">
        <v>36</v>
      </c>
      <c r="F51" s="115" t="s">
        <v>49</v>
      </c>
      <c r="G51" s="112" t="n">
        <f aca="false">G37</f>
        <v>4.891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ROUND((SUM(D32:D33)/2),3)</f>
        <v>27.55</v>
      </c>
      <c r="E52" s="116" t="s">
        <v>36</v>
      </c>
      <c r="F52" s="56" t="s">
        <v>43</v>
      </c>
      <c r="G52" s="112" t="n">
        <f aca="false">ROUND(SUM(G36:G37)/2,5)</f>
        <v>4.936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ROUND((SUM(D31:D33)/3),3)</f>
        <v>27.683</v>
      </c>
      <c r="E53" s="46" t="s">
        <v>36</v>
      </c>
      <c r="F53" s="51" t="s">
        <v>40</v>
      </c>
      <c r="G53" s="112" t="n">
        <f aca="false">ROUND(AVERAGE(G35:G37),5)</f>
        <v>4.98333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5.01875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ROUND((SUM(D29:D33)/5),3)</f>
        <v>28.016</v>
      </c>
      <c r="E55" s="53" t="s">
        <v>36</v>
      </c>
      <c r="F55" s="51" t="s">
        <v>38</v>
      </c>
      <c r="G55" s="112" t="n">
        <f aca="false">ROUND(AVERAGE(G33:G37),5)</f>
        <v>5.0406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4.981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5.078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5.0295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37000</v>
      </c>
      <c r="C61" s="60" t="n">
        <v>335</v>
      </c>
      <c r="D61" s="120"/>
      <c r="E61" s="121" t="n">
        <v>37000</v>
      </c>
      <c r="F61" s="59"/>
      <c r="G61" s="122" t="n">
        <v>400</v>
      </c>
    </row>
    <row r="62" customFormat="false" ht="12.75" hidden="false" customHeight="false" outlineLevel="0" collapsed="false">
      <c r="A62" s="121" t="n">
        <v>37001</v>
      </c>
      <c r="C62" s="60" t="n">
        <v>335</v>
      </c>
      <c r="D62" s="120"/>
      <c r="E62" s="121" t="n">
        <v>37001</v>
      </c>
      <c r="F62" s="59"/>
      <c r="G62" s="122" t="n">
        <v>400</v>
      </c>
    </row>
    <row r="63" customFormat="false" ht="12.75" hidden="false" customHeight="false" outlineLevel="0" collapsed="false">
      <c r="A63" s="121" t="n">
        <v>37004</v>
      </c>
      <c r="C63" s="60" t="n">
        <v>335</v>
      </c>
      <c r="D63" s="120"/>
      <c r="E63" s="121" t="n">
        <v>37004</v>
      </c>
      <c r="F63" s="59"/>
      <c r="G63" s="122" t="n">
        <v>400</v>
      </c>
    </row>
    <row r="64" customFormat="false" ht="12.75" hidden="false" customHeight="false" outlineLevel="0" collapsed="false">
      <c r="A64" s="121" t="n">
        <v>37005</v>
      </c>
      <c r="B64" s="66" t="s">
        <v>59</v>
      </c>
      <c r="C64" s="60" t="n">
        <v>400</v>
      </c>
      <c r="D64" s="120"/>
      <c r="E64" s="121" t="n">
        <v>37005</v>
      </c>
      <c r="F64" s="66" t="s">
        <v>60</v>
      </c>
      <c r="G64" s="123" t="n">
        <v>320</v>
      </c>
    </row>
    <row r="65" customFormat="false" ht="12.75" hidden="false" customHeight="false" outlineLevel="0" collapsed="false">
      <c r="A65" s="121" t="n">
        <v>37006</v>
      </c>
      <c r="C65" s="60" t="n">
        <v>400</v>
      </c>
      <c r="E65" s="121" t="n">
        <v>37006</v>
      </c>
      <c r="G65" s="123" t="n">
        <v>315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400</v>
      </c>
      <c r="E68" s="26" t="s">
        <v>62</v>
      </c>
      <c r="F68" s="66" t="s">
        <v>64</v>
      </c>
      <c r="G68" s="67" t="n">
        <v>315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400</v>
      </c>
      <c r="E69" s="26" t="s">
        <v>65</v>
      </c>
      <c r="F69" s="66" t="s">
        <v>67</v>
      </c>
      <c r="G69" s="67" t="n">
        <v>317.5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378.333</v>
      </c>
      <c r="E70" s="26" t="s">
        <v>68</v>
      </c>
      <c r="F70" s="66" t="s">
        <v>70</v>
      </c>
      <c r="G70" s="67" t="n">
        <v>345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367.5</v>
      </c>
      <c r="E71" s="26" t="s">
        <v>52</v>
      </c>
      <c r="F71" s="66" t="s">
        <v>117</v>
      </c>
      <c r="G71" s="67" t="n">
        <v>358.75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361</v>
      </c>
      <c r="E72" s="26" t="s">
        <v>114</v>
      </c>
      <c r="F72" s="66" t="s">
        <v>119</v>
      </c>
      <c r="G72" s="67" t="n">
        <v>367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37000</v>
      </c>
      <c r="B76" s="62"/>
      <c r="C76" s="63" t="n">
        <v>1.19</v>
      </c>
    </row>
    <row r="77" customFormat="false" ht="12.75" hidden="false" customHeight="false" outlineLevel="0" collapsed="false">
      <c r="A77" s="121" t="n">
        <v>37001</v>
      </c>
      <c r="B77" s="62"/>
      <c r="C77" s="63" t="n">
        <v>1.19</v>
      </c>
    </row>
    <row r="78" customFormat="false" ht="12.75" hidden="false" customHeight="false" outlineLevel="0" collapsed="false">
      <c r="A78" s="121" t="n">
        <v>37004</v>
      </c>
      <c r="B78" s="62"/>
      <c r="C78" s="63" t="n">
        <v>1.19</v>
      </c>
    </row>
    <row r="79" customFormat="false" ht="12.75" hidden="false" customHeight="false" outlineLevel="0" collapsed="false">
      <c r="A79" s="121" t="n">
        <v>37005</v>
      </c>
      <c r="C79" s="63" t="n">
        <v>1.19</v>
      </c>
    </row>
    <row r="80" customFormat="false" ht="12.75" hidden="false" customHeight="false" outlineLevel="0" collapsed="false">
      <c r="A80" s="121" t="n">
        <v>37006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8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J38" activeCellId="0" sqref="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71"/>
  </cols>
  <sheetData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138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36943</v>
      </c>
      <c r="C11" s="87" t="s">
        <v>139</v>
      </c>
      <c r="D11" s="88" t="n">
        <v>28.53</v>
      </c>
      <c r="E11" s="89" t="n">
        <v>28.13</v>
      </c>
    </row>
    <row r="12" customFormat="false" ht="12.75" hidden="false" customHeight="false" outlineLevel="0" collapsed="false">
      <c r="A12" s="85" t="s">
        <v>86</v>
      </c>
      <c r="B12" s="86" t="n">
        <v>36944</v>
      </c>
      <c r="C12" s="87" t="s">
        <v>139</v>
      </c>
      <c r="D12" s="88" t="n">
        <v>28.82</v>
      </c>
      <c r="E12" s="89" t="n">
        <v>28.47</v>
      </c>
    </row>
    <row r="13" customFormat="false" ht="12.75" hidden="false" customHeight="false" outlineLevel="0" collapsed="false">
      <c r="A13" s="85" t="s">
        <v>87</v>
      </c>
      <c r="B13" s="86" t="n">
        <v>36945</v>
      </c>
      <c r="C13" s="87" t="s">
        <v>139</v>
      </c>
      <c r="D13" s="88" t="n">
        <v>29.04</v>
      </c>
      <c r="E13" s="89" t="n">
        <v>28.77</v>
      </c>
    </row>
    <row r="14" customFormat="false" ht="12.75" hidden="false" customHeight="false" outlineLevel="0" collapsed="false">
      <c r="A14" s="85" t="s">
        <v>88</v>
      </c>
      <c r="B14" s="86" t="n">
        <v>36948</v>
      </c>
      <c r="C14" s="87" t="s">
        <v>139</v>
      </c>
      <c r="D14" s="88" t="n">
        <v>28.42</v>
      </c>
      <c r="E14" s="89" t="n">
        <v>28.25</v>
      </c>
    </row>
    <row r="15" customFormat="false" ht="12.75" hidden="false" customHeight="false" outlineLevel="0" collapsed="false">
      <c r="A15" s="85" t="s">
        <v>89</v>
      </c>
      <c r="B15" s="86" t="n">
        <v>36949</v>
      </c>
      <c r="C15" s="87" t="s">
        <v>139</v>
      </c>
      <c r="D15" s="88" t="n">
        <v>28.13</v>
      </c>
      <c r="E15" s="89" t="n">
        <v>28.13</v>
      </c>
      <c r="F15" s="87" t="s">
        <v>139</v>
      </c>
      <c r="G15" s="90" t="n">
        <v>5.279</v>
      </c>
    </row>
    <row r="16" customFormat="false" ht="12.75" hidden="false" customHeight="false" outlineLevel="0" collapsed="false">
      <c r="A16" s="85" t="s">
        <v>90</v>
      </c>
      <c r="B16" s="86" t="n">
        <v>36950</v>
      </c>
      <c r="C16" s="87" t="s">
        <v>139</v>
      </c>
      <c r="D16" s="88" t="n">
        <v>27.39</v>
      </c>
      <c r="E16" s="89" t="n">
        <v>27.5</v>
      </c>
      <c r="F16" s="87" t="s">
        <v>139</v>
      </c>
      <c r="G16" s="90" t="n">
        <v>5.236</v>
      </c>
    </row>
    <row r="17" customFormat="false" ht="12.75" hidden="false" customHeight="false" outlineLevel="0" collapsed="false">
      <c r="B17" s="86"/>
      <c r="C17" s="127"/>
      <c r="F17" s="127"/>
    </row>
    <row r="18" customFormat="false" ht="12.75" hidden="false" customHeight="false" outlineLevel="0" collapsed="false">
      <c r="A18" s="85" t="s">
        <v>91</v>
      </c>
      <c r="B18" s="91" t="n">
        <v>36951</v>
      </c>
      <c r="C18" s="87" t="s">
        <v>139</v>
      </c>
      <c r="D18" s="88" t="n">
        <v>27.62</v>
      </c>
      <c r="E18" s="89" t="n">
        <v>27.68</v>
      </c>
      <c r="F18" s="87" t="s">
        <v>139</v>
      </c>
      <c r="G18" s="90" t="n">
        <v>5.186</v>
      </c>
    </row>
    <row r="19" customFormat="false" ht="12.75" hidden="false" customHeight="false" outlineLevel="0" collapsed="false">
      <c r="A19" s="85" t="s">
        <v>92</v>
      </c>
      <c r="B19" s="86" t="n">
        <v>36952</v>
      </c>
      <c r="C19" s="87" t="s">
        <v>139</v>
      </c>
      <c r="D19" s="88" t="n">
        <v>27.84</v>
      </c>
      <c r="E19" s="89" t="n">
        <v>27.91</v>
      </c>
      <c r="F19" s="87" t="s">
        <v>139</v>
      </c>
      <c r="G19" s="90" t="n">
        <v>5.27</v>
      </c>
    </row>
    <row r="20" customFormat="false" ht="12.75" hidden="false" customHeight="false" outlineLevel="0" collapsed="false">
      <c r="A20" s="85" t="s">
        <v>93</v>
      </c>
      <c r="B20" s="86" t="n">
        <v>36955</v>
      </c>
      <c r="C20" s="87" t="s">
        <v>139</v>
      </c>
      <c r="D20" s="88" t="n">
        <v>28.6</v>
      </c>
      <c r="E20" s="89" t="n">
        <v>28.59</v>
      </c>
      <c r="F20" s="87" t="s">
        <v>139</v>
      </c>
      <c r="G20" s="90" t="n">
        <v>5.336</v>
      </c>
    </row>
    <row r="21" customFormat="false" ht="12.75" hidden="false" customHeight="false" outlineLevel="0" collapsed="false">
      <c r="A21" s="85" t="s">
        <v>94</v>
      </c>
      <c r="B21" s="86" t="n">
        <v>36956</v>
      </c>
      <c r="C21" s="87" t="s">
        <v>139</v>
      </c>
      <c r="D21" s="88" t="n">
        <v>28.32</v>
      </c>
      <c r="E21" s="89" t="n">
        <v>28.37</v>
      </c>
      <c r="F21" s="87" t="s">
        <v>139</v>
      </c>
      <c r="G21" s="90" t="n">
        <v>5.315</v>
      </c>
    </row>
    <row r="22" customFormat="false" ht="12.75" hidden="false" customHeight="false" outlineLevel="0" collapsed="false">
      <c r="A22" s="85" t="s">
        <v>95</v>
      </c>
      <c r="B22" s="86" t="n">
        <v>36957</v>
      </c>
      <c r="C22" s="87" t="s">
        <v>139</v>
      </c>
      <c r="D22" s="88" t="n">
        <v>29</v>
      </c>
      <c r="E22" s="89" t="n">
        <v>29.16</v>
      </c>
      <c r="F22" s="87" t="s">
        <v>139</v>
      </c>
      <c r="G22" s="90" t="n">
        <v>5.35</v>
      </c>
    </row>
    <row r="23" customFormat="false" ht="12.75" hidden="false" customHeight="false" outlineLevel="0" collapsed="false">
      <c r="A23" s="85" t="s">
        <v>96</v>
      </c>
      <c r="B23" s="86" t="n">
        <v>36958</v>
      </c>
      <c r="C23" s="87" t="s">
        <v>139</v>
      </c>
      <c r="D23" s="88" t="n">
        <v>28.39</v>
      </c>
      <c r="E23" s="89" t="n">
        <v>28.62</v>
      </c>
      <c r="F23" s="87" t="s">
        <v>139</v>
      </c>
      <c r="G23" s="90" t="n">
        <v>5.285</v>
      </c>
    </row>
    <row r="24" customFormat="false" ht="12.75" hidden="false" customHeight="false" outlineLevel="0" collapsed="false">
      <c r="A24" s="85" t="s">
        <v>97</v>
      </c>
      <c r="B24" s="86" t="n">
        <v>36959</v>
      </c>
      <c r="C24" s="87" t="s">
        <v>139</v>
      </c>
      <c r="D24" s="88" t="n">
        <v>28.01</v>
      </c>
      <c r="E24" s="89" t="n">
        <v>28.28</v>
      </c>
      <c r="F24" s="87" t="s">
        <v>139</v>
      </c>
      <c r="G24" s="90" t="n">
        <v>5.072</v>
      </c>
    </row>
    <row r="25" customFormat="false" ht="12.75" hidden="false" customHeight="false" outlineLevel="0" collapsed="false">
      <c r="A25" s="85" t="s">
        <v>98</v>
      </c>
      <c r="B25" s="86" t="n">
        <v>36962</v>
      </c>
      <c r="C25" s="87" t="s">
        <v>139</v>
      </c>
      <c r="D25" s="92" t="n">
        <v>28</v>
      </c>
      <c r="E25" s="89" t="n">
        <v>28.26</v>
      </c>
      <c r="F25" s="87" t="s">
        <v>139</v>
      </c>
      <c r="G25" s="90" t="n">
        <v>5.159</v>
      </c>
    </row>
    <row r="26" customFormat="false" ht="12.75" hidden="false" customHeight="false" outlineLevel="0" collapsed="false">
      <c r="A26" s="85" t="s">
        <v>99</v>
      </c>
      <c r="B26" s="86" t="n">
        <v>36963</v>
      </c>
      <c r="C26" s="87" t="s">
        <v>139</v>
      </c>
      <c r="D26" s="88" t="n">
        <v>27.59</v>
      </c>
      <c r="E26" s="93" t="n">
        <v>27.83</v>
      </c>
      <c r="F26" s="87" t="s">
        <v>139</v>
      </c>
      <c r="G26" s="90" t="n">
        <v>5.006</v>
      </c>
    </row>
    <row r="27" customFormat="false" ht="12.75" hidden="false" customHeight="false" outlineLevel="0" collapsed="false">
      <c r="A27" s="85" t="s">
        <v>100</v>
      </c>
      <c r="B27" s="86" t="n">
        <v>36964</v>
      </c>
      <c r="C27" s="87" t="s">
        <v>139</v>
      </c>
      <c r="D27" s="94" t="n">
        <v>26.41</v>
      </c>
      <c r="E27" s="95" t="n">
        <v>26.62</v>
      </c>
      <c r="F27" s="87" t="s">
        <v>139</v>
      </c>
      <c r="G27" s="90" t="n">
        <v>4.911</v>
      </c>
    </row>
    <row r="28" customFormat="false" ht="12.75" hidden="false" customHeight="false" outlineLevel="0" collapsed="false">
      <c r="A28" s="85" t="s">
        <v>101</v>
      </c>
      <c r="B28" s="86" t="n">
        <v>36965</v>
      </c>
      <c r="C28" s="87" t="s">
        <v>139</v>
      </c>
      <c r="D28" s="96" t="n">
        <v>26.55</v>
      </c>
      <c r="E28" s="89" t="n">
        <v>26.82</v>
      </c>
      <c r="F28" s="87" t="s">
        <v>139</v>
      </c>
      <c r="G28" s="90" t="n">
        <v>4.927</v>
      </c>
    </row>
    <row r="29" customFormat="false" ht="12.75" hidden="false" customHeight="false" outlineLevel="0" collapsed="false">
      <c r="A29" s="85" t="s">
        <v>102</v>
      </c>
      <c r="B29" s="86" t="n">
        <v>36966</v>
      </c>
      <c r="C29" s="87" t="s">
        <v>139</v>
      </c>
      <c r="D29" s="88" t="n">
        <v>26.74</v>
      </c>
      <c r="E29" s="89" t="n">
        <v>26.92</v>
      </c>
      <c r="F29" s="87" t="s">
        <v>139</v>
      </c>
      <c r="G29" s="90" t="n">
        <v>5.035</v>
      </c>
    </row>
    <row r="30" customFormat="false" ht="12.75" hidden="false" customHeight="false" outlineLevel="0" collapsed="false">
      <c r="A30" s="85" t="s">
        <v>103</v>
      </c>
      <c r="B30" s="86" t="n">
        <v>36969</v>
      </c>
      <c r="C30" s="87" t="s">
        <v>139</v>
      </c>
      <c r="D30" s="88" t="n">
        <v>26.15</v>
      </c>
      <c r="E30" s="89" t="n">
        <v>26.46</v>
      </c>
      <c r="F30" s="87" t="s">
        <v>139</v>
      </c>
      <c r="G30" s="90" t="n">
        <v>5.063</v>
      </c>
    </row>
    <row r="31" customFormat="false" ht="12.75" hidden="false" customHeight="false" outlineLevel="0" collapsed="false">
      <c r="A31" s="85" t="s">
        <v>104</v>
      </c>
      <c r="B31" s="86" t="n">
        <v>36970</v>
      </c>
      <c r="C31" s="87" t="s">
        <v>139</v>
      </c>
      <c r="D31" s="88" t="n">
        <v>25.96</v>
      </c>
      <c r="E31" s="89" t="n">
        <v>26.12</v>
      </c>
      <c r="F31" s="87" t="s">
        <v>139</v>
      </c>
      <c r="G31" s="90" t="n">
        <v>5.287</v>
      </c>
    </row>
    <row r="32" customFormat="false" ht="12.75" hidden="false" customHeight="false" outlineLevel="0" collapsed="false">
      <c r="A32" s="85" t="s">
        <v>105</v>
      </c>
      <c r="B32" s="86" t="n">
        <v>36971</v>
      </c>
      <c r="C32" s="97" t="s">
        <v>137</v>
      </c>
      <c r="D32" s="88" t="n">
        <v>26.8</v>
      </c>
      <c r="E32" s="89" t="n">
        <v>26.86</v>
      </c>
      <c r="F32" s="87" t="s">
        <v>139</v>
      </c>
      <c r="G32" s="90" t="n">
        <v>5.041</v>
      </c>
    </row>
    <row r="33" customFormat="false" ht="12.75" hidden="false" customHeight="false" outlineLevel="0" collapsed="false">
      <c r="A33" s="85" t="s">
        <v>106</v>
      </c>
      <c r="B33" s="86" t="n">
        <v>36972</v>
      </c>
      <c r="C33" s="97" t="s">
        <v>137</v>
      </c>
      <c r="D33" s="88" t="n">
        <v>26.54</v>
      </c>
      <c r="E33" s="89" t="n">
        <v>26.71</v>
      </c>
      <c r="F33" s="87" t="s">
        <v>139</v>
      </c>
      <c r="G33" s="90" t="n">
        <v>5.212</v>
      </c>
    </row>
    <row r="34" customFormat="false" ht="12.75" hidden="false" customHeight="false" outlineLevel="0" collapsed="false">
      <c r="A34" s="85" t="s">
        <v>108</v>
      </c>
      <c r="B34" s="86" t="n">
        <v>36973</v>
      </c>
      <c r="C34" s="97" t="s">
        <v>137</v>
      </c>
      <c r="D34" s="88" t="n">
        <v>27.3</v>
      </c>
      <c r="E34" s="89" t="n">
        <v>27.38</v>
      </c>
      <c r="F34" s="87" t="s">
        <v>139</v>
      </c>
      <c r="G34" s="90" t="n">
        <v>5.273</v>
      </c>
    </row>
    <row r="35" customFormat="false" ht="12.75" hidden="false" customHeight="false" outlineLevel="0" collapsed="false">
      <c r="A35" s="85" t="s">
        <v>108</v>
      </c>
      <c r="B35" s="86" t="n">
        <v>36976</v>
      </c>
      <c r="C35" s="97" t="s">
        <v>137</v>
      </c>
      <c r="D35" s="88" t="n">
        <v>27.48</v>
      </c>
      <c r="E35" s="89" t="n">
        <v>27.53</v>
      </c>
      <c r="F35" s="87" t="s">
        <v>139</v>
      </c>
      <c r="G35" s="90" t="n">
        <v>5.322</v>
      </c>
    </row>
    <row r="36" customFormat="false" ht="12.75" hidden="false" customHeight="false" outlineLevel="0" collapsed="false">
      <c r="A36" s="85" t="s">
        <v>109</v>
      </c>
      <c r="B36" s="86" t="n">
        <v>36977</v>
      </c>
      <c r="C36" s="97" t="s">
        <v>137</v>
      </c>
      <c r="D36" s="88" t="n">
        <v>27.75</v>
      </c>
      <c r="E36" s="89" t="n">
        <v>27.84</v>
      </c>
      <c r="F36" s="87" t="s">
        <v>139</v>
      </c>
      <c r="G36" s="90" t="n">
        <v>5.621</v>
      </c>
    </row>
    <row r="37" customFormat="false" ht="12.75" hidden="false" customHeight="false" outlineLevel="0" collapsed="false">
      <c r="A37" s="85" t="s">
        <v>110</v>
      </c>
      <c r="B37" s="86" t="n">
        <v>36978</v>
      </c>
      <c r="C37" s="97" t="s">
        <v>137</v>
      </c>
      <c r="D37" s="88" t="n">
        <v>26.31</v>
      </c>
      <c r="E37" s="89" t="n">
        <v>26.49</v>
      </c>
      <c r="F37" s="87" t="s">
        <v>139</v>
      </c>
      <c r="G37" s="90" t="n">
        <v>5.384</v>
      </c>
    </row>
    <row r="38" customFormat="false" ht="12.75" hidden="false" customHeight="false" outlineLevel="0" collapsed="false">
      <c r="A38" s="85" t="s">
        <v>111</v>
      </c>
      <c r="B38" s="86" t="n">
        <v>36979</v>
      </c>
      <c r="C38" s="97" t="s">
        <v>137</v>
      </c>
      <c r="D38" s="88" t="n">
        <v>26.32</v>
      </c>
      <c r="E38" s="89" t="n">
        <v>26.48</v>
      </c>
      <c r="F38" s="97" t="s">
        <v>137</v>
      </c>
      <c r="G38" s="126" t="n">
        <v>5.274</v>
      </c>
    </row>
    <row r="39" customFormat="false" ht="12.75" hidden="false" customHeight="false" outlineLevel="0" collapsed="false">
      <c r="A39" s="85" t="s">
        <v>112</v>
      </c>
      <c r="B39" s="86" t="n">
        <v>36980</v>
      </c>
      <c r="C39" s="97" t="s">
        <v>137</v>
      </c>
      <c r="D39" s="88" t="n">
        <v>26.29</v>
      </c>
      <c r="E39" s="89" t="n">
        <v>26.57</v>
      </c>
      <c r="F39" s="97" t="s">
        <v>137</v>
      </c>
      <c r="G39" s="126" t="n">
        <v>5.025</v>
      </c>
    </row>
    <row r="40" customFormat="false" ht="12.75" hidden="false" customHeight="false" outlineLevel="0" collapsed="false">
      <c r="A40" s="85"/>
      <c r="B40" s="128"/>
    </row>
    <row r="41" customFormat="false" ht="12.75" hidden="false" customHeight="false" outlineLevel="0" collapsed="false">
      <c r="A41" s="20" t="s">
        <v>20</v>
      </c>
      <c r="B41" s="21"/>
      <c r="C41" s="22"/>
      <c r="D41" s="29" t="n">
        <v>36970</v>
      </c>
    </row>
    <row r="42" customFormat="false" ht="12.75" hidden="false" customHeight="false" outlineLevel="0" collapsed="false">
      <c r="A42" s="20" t="s">
        <v>21</v>
      </c>
      <c r="B42" s="21"/>
      <c r="C42" s="22"/>
      <c r="D42" s="29" t="n">
        <v>36978</v>
      </c>
    </row>
    <row r="43" customFormat="false" ht="12.75" hidden="false" customHeight="false" outlineLevel="0" collapsed="false">
      <c r="A43" s="20" t="s">
        <v>22</v>
      </c>
      <c r="B43" s="21"/>
      <c r="D43" s="29" t="n">
        <v>36978</v>
      </c>
    </row>
    <row r="45" customFormat="false" ht="12.75" hidden="false" customHeight="false" outlineLevel="0" collapsed="false">
      <c r="A45" s="32" t="s">
        <v>23</v>
      </c>
      <c r="B45" s="21"/>
      <c r="C45" s="33"/>
      <c r="D45" s="98"/>
      <c r="E45" s="13" t="s">
        <v>24</v>
      </c>
      <c r="F45" s="33"/>
      <c r="G45" s="34"/>
      <c r="H45" s="34"/>
    </row>
    <row r="46" customFormat="false" ht="12.75" hidden="false" customHeight="false" outlineLevel="0" collapsed="false">
      <c r="A46" s="20"/>
      <c r="B46" s="81"/>
      <c r="C46" s="33"/>
      <c r="D46" s="99" t="s">
        <v>25</v>
      </c>
      <c r="E46" s="100" t="s">
        <v>25</v>
      </c>
      <c r="F46" s="33"/>
      <c r="G46" s="101" t="s">
        <v>4</v>
      </c>
      <c r="H46" s="101" t="s">
        <v>26</v>
      </c>
    </row>
    <row r="47" customFormat="false" ht="12.75" hidden="false" customHeight="false" outlineLevel="0" collapsed="false">
      <c r="A47" s="102"/>
      <c r="B47" s="81"/>
      <c r="C47" s="33"/>
      <c r="D47" s="99" t="s">
        <v>5</v>
      </c>
      <c r="E47" s="100" t="s">
        <v>5</v>
      </c>
      <c r="F47" s="33"/>
      <c r="G47" s="101" t="s">
        <v>6</v>
      </c>
      <c r="H47" s="101" t="s">
        <v>27</v>
      </c>
    </row>
    <row r="48" customFormat="false" ht="12.75" hidden="false" customHeight="false" outlineLevel="0" collapsed="false">
      <c r="A48" s="36" t="s">
        <v>28</v>
      </c>
      <c r="B48" s="103"/>
      <c r="C48" s="38" t="s">
        <v>23</v>
      </c>
      <c r="D48" s="104" t="n">
        <f aca="false">ROUND((AVERAGE(D11:D31)),3)</f>
        <v>27.776</v>
      </c>
      <c r="E48" s="105" t="n">
        <f aca="false">ROUND((AVERAGE(E11:E31)),3)</f>
        <v>27.845</v>
      </c>
      <c r="F48" s="40" t="s">
        <v>29</v>
      </c>
      <c r="G48" s="106" t="n">
        <f aca="false">ROUND((AVERAGE(G15:G37)),5)</f>
        <v>5.20773</v>
      </c>
      <c r="H48" s="106" t="e">
        <f aca="false">ROUND((AVERAGE(H20:H39)),5)</f>
        <v>#DIV/0!</v>
      </c>
      <c r="I48" s="107" t="s">
        <v>30</v>
      </c>
    </row>
    <row r="49" customFormat="false" ht="12.75" hidden="false" customHeight="false" outlineLevel="0" collapsed="false">
      <c r="A49" s="43" t="s">
        <v>31</v>
      </c>
      <c r="B49" s="108"/>
      <c r="C49" s="109" t="s">
        <v>140</v>
      </c>
      <c r="D49" s="113" t="n">
        <f aca="false">ROUND((AVERAGE(D18:D39)),3)</f>
        <v>27.271</v>
      </c>
      <c r="E49" s="111" t="n">
        <f aca="false">ROUND((AVERAGE(E18:E39)),3)</f>
        <v>27.432</v>
      </c>
      <c r="F49" s="47" t="s">
        <v>33</v>
      </c>
      <c r="G49" s="112" t="n">
        <f aca="false">ROUND((AVERAGE(G18:G39)),5)</f>
        <v>5.19791</v>
      </c>
      <c r="H49" s="112" t="e">
        <f aca="false">ROUND((AVERAGE(H20:H39)),5)</f>
        <v>#DIV/0!</v>
      </c>
      <c r="I49" s="107" t="s">
        <v>34</v>
      </c>
    </row>
    <row r="50" customFormat="false" ht="12.75" hidden="false" customHeight="false" outlineLevel="0" collapsed="false">
      <c r="A50" s="43" t="s">
        <v>35</v>
      </c>
      <c r="B50" s="108"/>
      <c r="C50" s="49"/>
      <c r="D50" s="113" t="n">
        <f aca="false">ROUND((((SUM(D18:D39))-D31+E31)/19),3)</f>
        <v>31.586</v>
      </c>
      <c r="E50" s="46" t="s">
        <v>36</v>
      </c>
      <c r="F50" s="50"/>
      <c r="G50" s="46" t="s">
        <v>36</v>
      </c>
      <c r="H50" s="114" t="s">
        <v>36</v>
      </c>
      <c r="I50" s="42"/>
    </row>
    <row r="51" customFormat="false" ht="12.75" hidden="false" customHeight="false" outlineLevel="0" collapsed="false">
      <c r="A51" s="43" t="s">
        <v>48</v>
      </c>
      <c r="B51" s="108"/>
      <c r="C51" s="24"/>
      <c r="D51" s="113" t="n">
        <f aca="false">D31</f>
        <v>25.96</v>
      </c>
      <c r="E51" s="46" t="s">
        <v>36</v>
      </c>
      <c r="F51" s="115" t="s">
        <v>49</v>
      </c>
      <c r="G51" s="112" t="n">
        <f aca="false">G37</f>
        <v>5.384</v>
      </c>
      <c r="H51" s="112" t="e">
        <f aca="false">#REF!</f>
        <v>#REF!</v>
      </c>
      <c r="I51" s="42" t="s">
        <v>50</v>
      </c>
    </row>
    <row r="52" customFormat="false" ht="12.75" hidden="false" customHeight="false" outlineLevel="0" collapsed="false">
      <c r="A52" s="43" t="s">
        <v>42</v>
      </c>
      <c r="B52" s="108"/>
      <c r="C52" s="24"/>
      <c r="D52" s="113" t="n">
        <f aca="false">ROUND((SUM(D30:D31)/2),3)</f>
        <v>26.055</v>
      </c>
      <c r="E52" s="116" t="s">
        <v>36</v>
      </c>
      <c r="F52" s="56" t="s">
        <v>43</v>
      </c>
      <c r="G52" s="112" t="n">
        <f aca="false">ROUND(SUM(G36:G37)/2,5)</f>
        <v>5.5025</v>
      </c>
      <c r="H52" s="112" t="n">
        <f aca="false">SUM(H37:H38)/2</f>
        <v>0</v>
      </c>
      <c r="I52" s="42" t="s">
        <v>44</v>
      </c>
    </row>
    <row r="53" customFormat="false" ht="12.75" hidden="false" customHeight="false" outlineLevel="0" collapsed="false">
      <c r="A53" s="43" t="s">
        <v>39</v>
      </c>
      <c r="B53" s="108"/>
      <c r="C53" s="24"/>
      <c r="D53" s="113" t="n">
        <f aca="false">ROUND((SUM(D29:D31)/3),3)</f>
        <v>26.283</v>
      </c>
      <c r="E53" s="46" t="s">
        <v>36</v>
      </c>
      <c r="F53" s="51" t="s">
        <v>40</v>
      </c>
      <c r="G53" s="112" t="n">
        <f aca="false">ROUND(AVERAGE(G35:G37),5)</f>
        <v>5.44233</v>
      </c>
      <c r="H53" s="112" t="e">
        <f aca="false">ROUND(AVERAGE(H36:H38),5)</f>
        <v>#DIV/0!</v>
      </c>
      <c r="I53" s="42" t="s">
        <v>41</v>
      </c>
    </row>
    <row r="54" customFormat="false" ht="12.75" hidden="false" customHeight="false" outlineLevel="0" collapsed="false">
      <c r="A54" s="36" t="s">
        <v>52</v>
      </c>
      <c r="B54" s="108"/>
      <c r="C54" s="24"/>
      <c r="D54" s="117" t="s">
        <v>36</v>
      </c>
      <c r="E54" s="53" t="s">
        <v>36</v>
      </c>
      <c r="F54" s="56" t="s">
        <v>53</v>
      </c>
      <c r="G54" s="112" t="n">
        <f aca="false">ROUND(AVERAGE(G34:G37),5)</f>
        <v>5.4</v>
      </c>
      <c r="H54" s="112" t="e">
        <f aca="false">ROUND(AVERAGE(H35:H38),5)</f>
        <v>#DIV/0!</v>
      </c>
      <c r="I54" s="42" t="s">
        <v>54</v>
      </c>
    </row>
    <row r="55" customFormat="false" ht="12.75" hidden="false" customHeight="false" outlineLevel="0" collapsed="false">
      <c r="A55" s="36" t="s">
        <v>114</v>
      </c>
      <c r="B55" s="108"/>
      <c r="C55" s="24"/>
      <c r="D55" s="113" t="n">
        <f aca="false">ROUND((SUM(D27:D31)/5),3)</f>
        <v>26.362</v>
      </c>
      <c r="E55" s="53" t="s">
        <v>36</v>
      </c>
      <c r="F55" s="51" t="s">
        <v>38</v>
      </c>
      <c r="G55" s="112" t="n">
        <f aca="false">ROUND(AVERAGE(G33:G37),5)</f>
        <v>5.3624</v>
      </c>
      <c r="H55" s="112" t="e">
        <f aca="false">ROUND(AVERAGE(H34:H38),5)</f>
        <v>#DIV/0!</v>
      </c>
    </row>
    <row r="56" customFormat="false" ht="12.75" hidden="false" customHeight="false" outlineLevel="0" collapsed="false">
      <c r="A56" s="43" t="s">
        <v>46</v>
      </c>
      <c r="B56" s="108"/>
      <c r="C56" s="24"/>
      <c r="D56" s="117" t="s">
        <v>36</v>
      </c>
      <c r="E56" s="46" t="s">
        <v>36</v>
      </c>
      <c r="F56" s="51" t="s">
        <v>47</v>
      </c>
      <c r="G56" s="112" t="n">
        <f aca="false">G36</f>
        <v>5.621</v>
      </c>
      <c r="H56" s="112" t="n">
        <f aca="false">H37</f>
        <v>0</v>
      </c>
    </row>
    <row r="57" customFormat="false" ht="12.75" hidden="false" customHeight="false" outlineLevel="0" collapsed="false">
      <c r="A57" s="43" t="s">
        <v>45</v>
      </c>
      <c r="B57" s="103"/>
      <c r="C57" s="54"/>
      <c r="D57" s="118" t="s">
        <v>36</v>
      </c>
      <c r="E57" s="55" t="s">
        <v>36</v>
      </c>
      <c r="F57" s="56" t="s">
        <v>115</v>
      </c>
      <c r="G57" s="106" t="n">
        <f aca="false">G35</f>
        <v>5.322</v>
      </c>
      <c r="H57" s="106" t="n">
        <f aca="false">H36</f>
        <v>0</v>
      </c>
    </row>
    <row r="58" customFormat="false" ht="12.75" hidden="false" customHeight="false" outlineLevel="0" collapsed="false">
      <c r="A58" s="36" t="s">
        <v>51</v>
      </c>
      <c r="B58" s="103"/>
      <c r="C58" s="54"/>
      <c r="D58" s="117" t="s">
        <v>36</v>
      </c>
      <c r="E58" s="53" t="s">
        <v>36</v>
      </c>
      <c r="F58" s="56"/>
      <c r="G58" s="112" t="n">
        <f aca="false">ROUND(AVERAGE(G35:G36),5)</f>
        <v>5.4715</v>
      </c>
      <c r="H58" s="112" t="e">
        <f aca="false">ROUND(AVERAGE(H37:H38),5)</f>
        <v>#DIV/0!</v>
      </c>
    </row>
    <row r="60" customFormat="false" ht="18" hidden="false" customHeight="false" outlineLevel="0" collapsed="false">
      <c r="A60" s="119" t="s">
        <v>55</v>
      </c>
      <c r="C60" s="26"/>
      <c r="D60" s="120"/>
      <c r="E60" s="119" t="s">
        <v>56</v>
      </c>
      <c r="F60" s="59"/>
      <c r="G60" s="60"/>
    </row>
    <row r="61" customFormat="false" ht="12.75" hidden="false" customHeight="false" outlineLevel="0" collapsed="false">
      <c r="A61" s="121" t="n">
        <v>36971</v>
      </c>
      <c r="C61" s="60" t="n">
        <v>365</v>
      </c>
      <c r="D61" s="120"/>
      <c r="E61" s="121" t="n">
        <v>36971</v>
      </c>
      <c r="F61" s="59"/>
      <c r="G61" s="122" t="n">
        <v>282</v>
      </c>
    </row>
    <row r="62" customFormat="false" ht="12.75" hidden="false" customHeight="false" outlineLevel="0" collapsed="false">
      <c r="A62" s="121" t="n">
        <v>36972</v>
      </c>
      <c r="C62" s="60" t="n">
        <v>365</v>
      </c>
      <c r="D62" s="120"/>
      <c r="E62" s="121" t="n">
        <v>36972</v>
      </c>
      <c r="F62" s="59"/>
      <c r="G62" s="122" t="n">
        <v>350</v>
      </c>
    </row>
    <row r="63" customFormat="false" ht="12.75" hidden="false" customHeight="false" outlineLevel="0" collapsed="false">
      <c r="A63" s="121" t="n">
        <v>36973</v>
      </c>
      <c r="C63" s="60" t="n">
        <v>365</v>
      </c>
      <c r="D63" s="120"/>
      <c r="E63" s="121" t="n">
        <v>36973</v>
      </c>
      <c r="F63" s="59"/>
      <c r="G63" s="122" t="n">
        <v>360</v>
      </c>
    </row>
    <row r="64" customFormat="false" ht="12.75" hidden="false" customHeight="false" outlineLevel="0" collapsed="false">
      <c r="A64" s="121" t="n">
        <v>36976</v>
      </c>
      <c r="B64" s="66" t="s">
        <v>59</v>
      </c>
      <c r="C64" s="60" t="n">
        <v>475</v>
      </c>
      <c r="D64" s="120"/>
      <c r="E64" s="121" t="n">
        <v>36976</v>
      </c>
      <c r="F64" s="66" t="s">
        <v>60</v>
      </c>
      <c r="G64" s="123" t="n">
        <v>280</v>
      </c>
    </row>
    <row r="65" customFormat="false" ht="12.75" hidden="false" customHeight="false" outlineLevel="0" collapsed="false">
      <c r="A65" s="121" t="n">
        <v>36977</v>
      </c>
      <c r="C65" s="60" t="n">
        <v>325</v>
      </c>
      <c r="E65" s="121" t="n">
        <v>36977</v>
      </c>
      <c r="G65" s="123" t="n">
        <v>300</v>
      </c>
    </row>
    <row r="66" customFormat="false" ht="12.75" hidden="false" customHeight="false" outlineLevel="0" collapsed="false">
      <c r="A66" s="26"/>
      <c r="C66" s="67"/>
      <c r="E66" s="26"/>
      <c r="G66" s="68"/>
    </row>
    <row r="67" customFormat="false" ht="12.75" hidden="false" customHeight="false" outlineLevel="0" collapsed="false">
      <c r="A67" s="26"/>
      <c r="C67" s="63"/>
      <c r="E67" s="26"/>
      <c r="G67" s="64"/>
    </row>
    <row r="68" customFormat="false" ht="12.75" hidden="false" customHeight="false" outlineLevel="0" collapsed="false">
      <c r="A68" s="26"/>
      <c r="B68" s="66" t="s">
        <v>63</v>
      </c>
      <c r="C68" s="67" t="n">
        <v>325</v>
      </c>
      <c r="E68" s="26" t="s">
        <v>62</v>
      </c>
      <c r="F68" s="66" t="s">
        <v>64</v>
      </c>
      <c r="G68" s="67" t="n">
        <v>300</v>
      </c>
    </row>
    <row r="69" customFormat="false" ht="12.75" hidden="false" customHeight="false" outlineLevel="0" collapsed="false">
      <c r="A69" s="26" t="s">
        <v>65</v>
      </c>
      <c r="B69" s="66" t="s">
        <v>66</v>
      </c>
      <c r="C69" s="67" t="n">
        <v>400</v>
      </c>
      <c r="E69" s="26" t="s">
        <v>65</v>
      </c>
      <c r="F69" s="66" t="s">
        <v>67</v>
      </c>
      <c r="G69" s="67" t="n">
        <v>290</v>
      </c>
    </row>
    <row r="70" customFormat="false" ht="12.75" hidden="false" customHeight="false" outlineLevel="0" collapsed="false">
      <c r="A70" s="26" t="s">
        <v>68</v>
      </c>
      <c r="B70" s="66" t="s">
        <v>69</v>
      </c>
      <c r="C70" s="67" t="n">
        <v>388.333</v>
      </c>
      <c r="E70" s="26" t="s">
        <v>68</v>
      </c>
      <c r="F70" s="66" t="s">
        <v>70</v>
      </c>
      <c r="G70" s="67" t="n">
        <v>313.333</v>
      </c>
    </row>
    <row r="71" customFormat="false" ht="12.75" hidden="false" customHeight="false" outlineLevel="0" collapsed="false">
      <c r="A71" s="26" t="s">
        <v>52</v>
      </c>
      <c r="B71" s="66" t="s">
        <v>116</v>
      </c>
      <c r="C71" s="67" t="n">
        <v>392.5</v>
      </c>
      <c r="E71" s="26" t="s">
        <v>52</v>
      </c>
      <c r="F71" s="66" t="s">
        <v>117</v>
      </c>
      <c r="G71" s="67" t="n">
        <v>318</v>
      </c>
    </row>
    <row r="72" customFormat="false" ht="12.75" hidden="false" customHeight="false" outlineLevel="0" collapsed="false">
      <c r="A72" s="26" t="s">
        <v>114</v>
      </c>
      <c r="B72" s="66" t="s">
        <v>118</v>
      </c>
      <c r="C72" s="67" t="n">
        <v>379</v>
      </c>
      <c r="E72" s="26" t="s">
        <v>114</v>
      </c>
      <c r="F72" s="66" t="s">
        <v>119</v>
      </c>
      <c r="G72" s="67" t="n">
        <v>314.4</v>
      </c>
    </row>
    <row r="75" customFormat="false" ht="15" hidden="false" customHeight="false" outlineLevel="0" collapsed="false">
      <c r="A75" s="124" t="s">
        <v>71</v>
      </c>
      <c r="C75" s="26"/>
    </row>
    <row r="76" customFormat="false" ht="12.75" hidden="false" customHeight="false" outlineLevel="0" collapsed="false">
      <c r="A76" s="121" t="n">
        <v>36971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36972</v>
      </c>
      <c r="B77" s="62"/>
      <c r="C77" s="63" t="n">
        <v>1.19</v>
      </c>
    </row>
    <row r="78" customFormat="false" ht="12.75" hidden="false" customHeight="false" outlineLevel="0" collapsed="false">
      <c r="A78" s="121" t="n">
        <v>36973</v>
      </c>
      <c r="B78" s="62"/>
      <c r="C78" s="63" t="n">
        <v>1.19</v>
      </c>
    </row>
    <row r="79" customFormat="false" ht="12.75" hidden="false" customHeight="false" outlineLevel="0" collapsed="false">
      <c r="A79" s="121" t="n">
        <v>36976</v>
      </c>
      <c r="C79" s="63" t="n">
        <v>1.19</v>
      </c>
    </row>
    <row r="80" customFormat="false" ht="12.75" hidden="false" customHeight="false" outlineLevel="0" collapsed="false">
      <c r="A80" s="121" t="n">
        <v>36977</v>
      </c>
      <c r="C80" s="63" t="n">
        <v>1.19</v>
      </c>
    </row>
    <row r="81" customFormat="false" ht="12.75" hidden="false" customHeight="false" outlineLevel="0" collapsed="false">
      <c r="A81" s="26"/>
      <c r="C81" s="63"/>
    </row>
    <row r="82" customFormat="false" ht="12.75" hidden="false" customHeight="false" outlineLevel="0" collapsed="false">
      <c r="A82" s="26" t="s">
        <v>62</v>
      </c>
      <c r="B82" s="125" t="s">
        <v>120</v>
      </c>
      <c r="C82" s="63" t="n">
        <f aca="false">C80</f>
        <v>1.19</v>
      </c>
    </row>
    <row r="83" customFormat="false" ht="12.75" hidden="false" customHeight="false" outlineLevel="0" collapsed="false">
      <c r="A83" s="26" t="s">
        <v>65</v>
      </c>
      <c r="B83" s="125" t="s">
        <v>121</v>
      </c>
      <c r="C83" s="63" t="n">
        <f aca="false">AVERAGE(C79:C80)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H57" activeCellId="0" sqref="H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5" min="5" style="0" width="9.28"/>
    <col collapsed="false" customWidth="true" hidden="false" outlineLevel="0" max="8" min="8" style="0" width="10.28"/>
  </cols>
  <sheetData>
    <row r="1" customFormat="false" ht="12.75" hidden="false" customHeight="false" outlineLevel="0" collapsed="false">
      <c r="A1" s="2"/>
      <c r="B1" s="4"/>
      <c r="C1" s="4"/>
      <c r="D1" s="4"/>
      <c r="E1" s="4"/>
      <c r="F1" s="5"/>
      <c r="G1" s="6"/>
      <c r="H1" s="6"/>
    </row>
    <row r="2" customFormat="false" ht="15.75" hidden="false" customHeight="false" outlineLevel="0" collapsed="false">
      <c r="A2" s="2"/>
      <c r="B2" s="72"/>
      <c r="C2" s="73"/>
      <c r="D2" s="74" t="s">
        <v>82</v>
      </c>
      <c r="E2" s="73"/>
      <c r="F2" s="73"/>
      <c r="G2" s="75"/>
      <c r="H2" s="9"/>
    </row>
    <row r="3" customFormat="false" ht="15" hidden="false" customHeight="false" outlineLevel="0" collapsed="false">
      <c r="A3" s="10"/>
      <c r="B3" s="76" t="s">
        <v>141</v>
      </c>
      <c r="C3" s="76"/>
      <c r="D3" s="77"/>
      <c r="E3" s="78"/>
      <c r="F3" s="78"/>
      <c r="G3" s="79"/>
      <c r="H3" s="80"/>
    </row>
    <row r="4" customFormat="false" ht="12.75" hidden="false" customHeight="false" outlineLevel="0" collapsed="false">
      <c r="A4" s="15"/>
      <c r="B4" s="81"/>
      <c r="C4" s="13"/>
      <c r="D4" s="82"/>
      <c r="E4" s="82"/>
      <c r="F4" s="82"/>
      <c r="G4" s="17"/>
      <c r="H4" s="17"/>
    </row>
    <row r="5" customFormat="false" ht="12.75" hidden="false" customHeight="false" outlineLevel="0" collapsed="false">
      <c r="A5" s="15"/>
      <c r="B5" s="18"/>
      <c r="C5" s="13"/>
      <c r="D5" s="83" t="s">
        <v>3</v>
      </c>
      <c r="E5" s="83" t="s">
        <v>3</v>
      </c>
      <c r="F5" s="13"/>
      <c r="G5" s="84" t="s">
        <v>4</v>
      </c>
      <c r="H5" s="84" t="s">
        <v>4</v>
      </c>
    </row>
    <row r="6" customFormat="false" ht="12.75" hidden="false" customHeight="false" outlineLevel="0" collapsed="false">
      <c r="A6" s="10"/>
      <c r="B6" s="12"/>
      <c r="C6" s="12"/>
      <c r="D6" s="83" t="s">
        <v>5</v>
      </c>
      <c r="E6" s="83" t="s">
        <v>5</v>
      </c>
      <c r="F6" s="13"/>
      <c r="G6" s="84" t="s">
        <v>6</v>
      </c>
      <c r="H6" s="84" t="s">
        <v>6</v>
      </c>
    </row>
    <row r="7" customFormat="false" ht="12.75" hidden="false" customHeight="false" outlineLevel="0" collapsed="false">
      <c r="A7" s="7" t="s">
        <v>7</v>
      </c>
      <c r="B7" s="12"/>
      <c r="C7" s="13" t="s">
        <v>8</v>
      </c>
      <c r="D7" s="83" t="s">
        <v>9</v>
      </c>
      <c r="E7" s="83" t="s">
        <v>10</v>
      </c>
      <c r="F7" s="13" t="s">
        <v>8</v>
      </c>
      <c r="G7" s="84" t="s">
        <v>9</v>
      </c>
      <c r="H7" s="84" t="s">
        <v>9</v>
      </c>
    </row>
    <row r="8" customFormat="false" ht="12.75" hidden="false" customHeight="false" outlineLevel="0" collapsed="false">
      <c r="A8" s="7" t="s">
        <v>11</v>
      </c>
      <c r="B8" s="83" t="s">
        <v>12</v>
      </c>
      <c r="C8" s="13" t="s">
        <v>13</v>
      </c>
      <c r="D8" s="83" t="s">
        <v>14</v>
      </c>
      <c r="E8" s="83" t="s">
        <v>15</v>
      </c>
      <c r="F8" s="13" t="s">
        <v>13</v>
      </c>
      <c r="G8" s="84" t="s">
        <v>14</v>
      </c>
      <c r="H8" s="84" t="s">
        <v>14</v>
      </c>
    </row>
    <row r="9" customFormat="false" ht="12.75" hidden="false" customHeight="false" outlineLevel="0" collapsed="false">
      <c r="A9" s="7"/>
      <c r="B9" s="13"/>
      <c r="C9" s="13"/>
      <c r="D9" s="13"/>
      <c r="E9" s="13"/>
      <c r="F9" s="13"/>
      <c r="G9" s="84" t="s">
        <v>16</v>
      </c>
      <c r="H9" s="84" t="s">
        <v>17</v>
      </c>
    </row>
    <row r="11" customFormat="false" ht="12.75" hidden="false" customHeight="false" outlineLevel="0" collapsed="false">
      <c r="A11" s="85" t="s">
        <v>84</v>
      </c>
      <c r="B11" s="86" t="n">
        <v>36914</v>
      </c>
      <c r="C11" s="87" t="s">
        <v>142</v>
      </c>
      <c r="D11" s="88" t="n">
        <v>29.57</v>
      </c>
      <c r="E11" s="89" t="n">
        <v>28.79</v>
      </c>
    </row>
    <row r="12" customFormat="false" ht="12.75" hidden="false" customHeight="false" outlineLevel="0" collapsed="false">
      <c r="A12" s="85" t="s">
        <v>86</v>
      </c>
      <c r="B12" s="86" t="n">
        <v>36915</v>
      </c>
      <c r="C12" s="87" t="s">
        <v>142</v>
      </c>
      <c r="D12" s="88" t="n">
        <v>29.05</v>
      </c>
      <c r="E12" s="89" t="n">
        <v>28.31</v>
      </c>
      <c r="H12" s="129"/>
      <c r="I12" s="129"/>
    </row>
    <row r="13" customFormat="false" ht="12.75" hidden="false" customHeight="false" outlineLevel="0" collapsed="false">
      <c r="A13" s="85" t="s">
        <v>87</v>
      </c>
      <c r="B13" s="86" t="n">
        <v>36916</v>
      </c>
      <c r="C13" s="87" t="s">
        <v>142</v>
      </c>
      <c r="D13" s="88" t="n">
        <v>29.36</v>
      </c>
      <c r="E13" s="89" t="n">
        <v>28.43</v>
      </c>
      <c r="H13" s="130"/>
    </row>
    <row r="14" customFormat="false" ht="12.75" hidden="false" customHeight="false" outlineLevel="0" collapsed="false">
      <c r="A14" s="85" t="s">
        <v>88</v>
      </c>
      <c r="B14" s="86" t="n">
        <v>36917</v>
      </c>
      <c r="C14" s="87" t="s">
        <v>142</v>
      </c>
      <c r="D14" s="88" t="n">
        <v>29.77</v>
      </c>
      <c r="E14" s="89" t="n">
        <v>28.77</v>
      </c>
    </row>
    <row r="15" customFormat="false" ht="12.75" hidden="false" customHeight="false" outlineLevel="0" collapsed="false">
      <c r="A15" s="85" t="s">
        <v>89</v>
      </c>
      <c r="B15" s="86" t="n">
        <v>36920</v>
      </c>
      <c r="C15" s="87" t="s">
        <v>142</v>
      </c>
      <c r="D15" s="88" t="n">
        <v>29.06</v>
      </c>
      <c r="E15" s="89" t="n">
        <v>28.25</v>
      </c>
    </row>
    <row r="16" customFormat="false" ht="12.75" hidden="false" customHeight="false" outlineLevel="0" collapsed="false">
      <c r="A16" s="85" t="s">
        <v>90</v>
      </c>
      <c r="B16" s="86" t="n">
        <v>36921</v>
      </c>
      <c r="C16" s="87" t="s">
        <v>142</v>
      </c>
      <c r="D16" s="88" t="n">
        <v>29.06</v>
      </c>
      <c r="E16" s="89" t="n">
        <v>28.25</v>
      </c>
      <c r="F16" s="87" t="s">
        <v>142</v>
      </c>
      <c r="G16" s="90" t="n">
        <v>6.097</v>
      </c>
    </row>
    <row r="17" customFormat="false" ht="12.75" hidden="false" customHeight="false" outlineLevel="0" collapsed="false">
      <c r="A17" s="85" t="s">
        <v>91</v>
      </c>
      <c r="B17" s="86" t="n">
        <v>36922</v>
      </c>
      <c r="C17" s="87" t="s">
        <v>142</v>
      </c>
      <c r="D17" s="88" t="n">
        <v>28.66</v>
      </c>
      <c r="E17" s="89" t="n">
        <v>27.96</v>
      </c>
      <c r="F17" s="87" t="s">
        <v>142</v>
      </c>
      <c r="G17" s="90" t="n">
        <v>5.707</v>
      </c>
    </row>
    <row r="18" customFormat="false" ht="12.75" hidden="false" customHeight="false" outlineLevel="0" collapsed="false">
      <c r="B18" s="86"/>
      <c r="C18" s="127"/>
      <c r="F18" s="127"/>
    </row>
    <row r="19" customFormat="false" ht="12.75" hidden="false" customHeight="false" outlineLevel="0" collapsed="false">
      <c r="A19" s="85" t="s">
        <v>92</v>
      </c>
      <c r="B19" s="91" t="n">
        <v>36923</v>
      </c>
      <c r="C19" s="87" t="s">
        <v>142</v>
      </c>
      <c r="D19" s="88" t="n">
        <v>29.82</v>
      </c>
      <c r="E19" s="89" t="n">
        <v>29.06</v>
      </c>
      <c r="F19" s="87" t="s">
        <v>142</v>
      </c>
      <c r="G19" s="90" t="n">
        <v>6.38</v>
      </c>
    </row>
    <row r="20" customFormat="false" ht="12.75" hidden="false" customHeight="false" outlineLevel="0" collapsed="false">
      <c r="A20" s="85" t="s">
        <v>93</v>
      </c>
      <c r="B20" s="86" t="n">
        <v>36924</v>
      </c>
      <c r="C20" s="87" t="s">
        <v>142</v>
      </c>
      <c r="D20" s="88" t="n">
        <v>31.19</v>
      </c>
      <c r="E20" s="89" t="n">
        <v>30.39</v>
      </c>
      <c r="F20" s="87" t="s">
        <v>142</v>
      </c>
      <c r="G20" s="90" t="n">
        <v>6.743</v>
      </c>
    </row>
    <row r="21" customFormat="false" ht="12.75" hidden="false" customHeight="false" outlineLevel="0" collapsed="false">
      <c r="A21" s="85" t="s">
        <v>94</v>
      </c>
      <c r="B21" s="86" t="n">
        <v>36927</v>
      </c>
      <c r="C21" s="87" t="s">
        <v>142</v>
      </c>
      <c r="D21" s="88" t="n">
        <v>30.55</v>
      </c>
      <c r="E21" s="89" t="n">
        <v>29.87</v>
      </c>
      <c r="F21" s="87" t="s">
        <v>142</v>
      </c>
      <c r="G21" s="90" t="n">
        <v>5.706</v>
      </c>
    </row>
    <row r="22" customFormat="false" ht="12.75" hidden="false" customHeight="false" outlineLevel="0" collapsed="false">
      <c r="A22" s="85" t="s">
        <v>95</v>
      </c>
      <c r="B22" s="86" t="n">
        <v>36928</v>
      </c>
      <c r="C22" s="87" t="s">
        <v>142</v>
      </c>
      <c r="D22" s="88" t="n">
        <v>30.35</v>
      </c>
      <c r="E22" s="89" t="n">
        <v>29.75</v>
      </c>
      <c r="F22" s="87" t="s">
        <v>142</v>
      </c>
      <c r="G22" s="90" t="n">
        <v>5.764</v>
      </c>
    </row>
    <row r="23" customFormat="false" ht="12.75" hidden="false" customHeight="false" outlineLevel="0" collapsed="false">
      <c r="A23" s="85" t="s">
        <v>96</v>
      </c>
      <c r="B23" s="86" t="n">
        <v>36929</v>
      </c>
      <c r="C23" s="87" t="s">
        <v>142</v>
      </c>
      <c r="D23" s="88" t="n">
        <v>31.27</v>
      </c>
      <c r="E23" s="89" t="n">
        <v>30.98</v>
      </c>
      <c r="F23" s="87" t="s">
        <v>142</v>
      </c>
      <c r="G23" s="90" t="n">
        <v>6.235</v>
      </c>
    </row>
    <row r="24" customFormat="false" ht="12.75" hidden="false" customHeight="false" outlineLevel="0" collapsed="false">
      <c r="A24" s="85" t="s">
        <v>97</v>
      </c>
      <c r="B24" s="86" t="n">
        <v>36930</v>
      </c>
      <c r="C24" s="87" t="s">
        <v>142</v>
      </c>
      <c r="D24" s="88" t="n">
        <v>31.59</v>
      </c>
      <c r="E24" s="89" t="n">
        <v>31.31</v>
      </c>
      <c r="F24" s="87" t="s">
        <v>142</v>
      </c>
      <c r="G24" s="90" t="n">
        <v>6.158</v>
      </c>
    </row>
    <row r="25" customFormat="false" ht="12.75" hidden="false" customHeight="false" outlineLevel="0" collapsed="false">
      <c r="A25" s="85" t="s">
        <v>98</v>
      </c>
      <c r="B25" s="86" t="n">
        <v>36931</v>
      </c>
      <c r="C25" s="87" t="s">
        <v>142</v>
      </c>
      <c r="D25" s="88" t="n">
        <v>31.03</v>
      </c>
      <c r="E25" s="89" t="n">
        <v>30.74</v>
      </c>
      <c r="F25" s="87" t="s">
        <v>142</v>
      </c>
      <c r="G25" s="90" t="n">
        <v>6.21</v>
      </c>
    </row>
    <row r="26" customFormat="false" ht="12.75" hidden="false" customHeight="false" outlineLevel="0" collapsed="false">
      <c r="A26" s="85" t="s">
        <v>99</v>
      </c>
      <c r="B26" s="86" t="n">
        <v>36934</v>
      </c>
      <c r="C26" s="87" t="s">
        <v>142</v>
      </c>
      <c r="D26" s="88" t="n">
        <v>30.51</v>
      </c>
      <c r="E26" s="89" t="n">
        <v>30.21</v>
      </c>
      <c r="F26" s="87" t="s">
        <v>142</v>
      </c>
      <c r="G26" s="90" t="n">
        <v>5.821</v>
      </c>
    </row>
    <row r="27" customFormat="false" ht="12.75" hidden="false" customHeight="false" outlineLevel="0" collapsed="false">
      <c r="A27" s="85" t="s">
        <v>100</v>
      </c>
      <c r="B27" s="86" t="n">
        <v>36935</v>
      </c>
      <c r="C27" s="87" t="s">
        <v>142</v>
      </c>
      <c r="D27" s="88" t="n">
        <v>30.36</v>
      </c>
      <c r="E27" s="89" t="n">
        <v>30.23</v>
      </c>
      <c r="F27" s="87" t="s">
        <v>142</v>
      </c>
      <c r="G27" s="90" t="n">
        <v>6.019</v>
      </c>
    </row>
    <row r="28" customFormat="false" ht="12.75" hidden="false" customHeight="false" outlineLevel="0" collapsed="false">
      <c r="A28" s="85" t="s">
        <v>101</v>
      </c>
      <c r="B28" s="86" t="n">
        <v>36936</v>
      </c>
      <c r="C28" s="87" t="s">
        <v>142</v>
      </c>
      <c r="D28" s="95" t="n">
        <v>29.71</v>
      </c>
      <c r="E28" s="95" t="n">
        <v>29.59</v>
      </c>
      <c r="F28" s="87" t="s">
        <v>142</v>
      </c>
      <c r="G28" s="90" t="n">
        <v>5.518</v>
      </c>
    </row>
    <row r="29" customFormat="false" ht="12.75" hidden="false" customHeight="false" outlineLevel="0" collapsed="false">
      <c r="A29" s="85" t="s">
        <v>102</v>
      </c>
      <c r="B29" s="86" t="n">
        <v>36937</v>
      </c>
      <c r="C29" s="87" t="s">
        <v>142</v>
      </c>
      <c r="D29" s="88" t="n">
        <v>28.8</v>
      </c>
      <c r="E29" s="89" t="n">
        <v>28.71</v>
      </c>
      <c r="F29" s="87" t="s">
        <v>142</v>
      </c>
      <c r="G29" s="90" t="n">
        <v>5.594</v>
      </c>
    </row>
    <row r="30" customFormat="false" ht="12.75" hidden="false" customHeight="false" outlineLevel="0" collapsed="false">
      <c r="A30" s="85" t="s">
        <v>103</v>
      </c>
      <c r="B30" s="86" t="n">
        <v>36938</v>
      </c>
      <c r="C30" s="87" t="s">
        <v>142</v>
      </c>
      <c r="D30" s="88" t="n">
        <v>29.16</v>
      </c>
      <c r="E30" s="89" t="n">
        <v>29</v>
      </c>
      <c r="F30" s="87" t="s">
        <v>142</v>
      </c>
      <c r="G30" s="90" t="n">
        <v>5.568</v>
      </c>
    </row>
    <row r="31" customFormat="false" ht="12.75" hidden="false" customHeight="false" outlineLevel="0" collapsed="false">
      <c r="A31" s="85" t="s">
        <v>104</v>
      </c>
      <c r="B31" s="86" t="n">
        <v>36942</v>
      </c>
      <c r="C31" s="87" t="s">
        <v>142</v>
      </c>
      <c r="D31" s="88" t="n">
        <v>28.58</v>
      </c>
      <c r="E31" s="89" t="n">
        <v>28.81</v>
      </c>
      <c r="F31" s="87" t="s">
        <v>142</v>
      </c>
      <c r="G31" s="90" t="n">
        <v>5.278</v>
      </c>
    </row>
    <row r="32" customFormat="false" ht="12.75" hidden="false" customHeight="false" outlineLevel="0" collapsed="false">
      <c r="A32" s="85" t="s">
        <v>105</v>
      </c>
      <c r="B32" s="86" t="n">
        <v>36943</v>
      </c>
      <c r="C32" s="97" t="s">
        <v>139</v>
      </c>
      <c r="D32" s="88" t="n">
        <v>28.53</v>
      </c>
      <c r="E32" s="89" t="n">
        <v>28.13</v>
      </c>
      <c r="F32" s="87" t="s">
        <v>142</v>
      </c>
      <c r="G32" s="90" t="n">
        <v>5.146</v>
      </c>
    </row>
    <row r="33" customFormat="false" ht="12.75" hidden="false" customHeight="false" outlineLevel="0" collapsed="false">
      <c r="A33" s="85" t="s">
        <v>106</v>
      </c>
      <c r="B33" s="86" t="n">
        <v>36944</v>
      </c>
      <c r="C33" s="97" t="s">
        <v>139</v>
      </c>
      <c r="D33" s="88" t="n">
        <v>28.82</v>
      </c>
      <c r="E33" s="89" t="n">
        <v>28.47</v>
      </c>
      <c r="F33" s="87" t="s">
        <v>142</v>
      </c>
      <c r="G33" s="90" t="n">
        <v>5.142</v>
      </c>
    </row>
    <row r="34" customFormat="false" ht="12.75" hidden="false" customHeight="false" outlineLevel="0" collapsed="false">
      <c r="A34" s="85" t="s">
        <v>108</v>
      </c>
      <c r="B34" s="86" t="n">
        <v>36945</v>
      </c>
      <c r="C34" s="97" t="s">
        <v>139</v>
      </c>
      <c r="D34" s="88" t="n">
        <v>29.04</v>
      </c>
      <c r="E34" s="89" t="n">
        <v>28.77</v>
      </c>
      <c r="F34" s="87" t="s">
        <v>142</v>
      </c>
      <c r="G34" s="90" t="n">
        <v>5.131</v>
      </c>
    </row>
    <row r="35" customFormat="false" ht="12.75" hidden="false" customHeight="false" outlineLevel="0" collapsed="false">
      <c r="A35" s="85" t="s">
        <v>108</v>
      </c>
      <c r="B35" s="86" t="n">
        <v>36948</v>
      </c>
      <c r="C35" s="97" t="s">
        <v>139</v>
      </c>
      <c r="D35" s="88" t="n">
        <v>28.42</v>
      </c>
      <c r="E35" s="89" t="n">
        <v>28.25</v>
      </c>
      <c r="F35" s="87" t="s">
        <v>142</v>
      </c>
      <c r="G35" s="90" t="n">
        <v>4.998</v>
      </c>
    </row>
    <row r="36" customFormat="false" ht="12.75" hidden="false" customHeight="false" outlineLevel="0" collapsed="false">
      <c r="A36" s="85" t="s">
        <v>109</v>
      </c>
      <c r="B36" s="86" t="n">
        <v>36949</v>
      </c>
      <c r="C36" s="97" t="s">
        <v>139</v>
      </c>
      <c r="D36" s="88" t="n">
        <v>28.13</v>
      </c>
      <c r="E36" s="89" t="n">
        <v>28.13</v>
      </c>
      <c r="F36" s="97" t="s">
        <v>139</v>
      </c>
      <c r="G36" s="90" t="n">
        <v>5.279</v>
      </c>
    </row>
    <row r="37" customFormat="false" ht="12.75" hidden="false" customHeight="false" outlineLevel="0" collapsed="false">
      <c r="A37" s="85" t="s">
        <v>110</v>
      </c>
      <c r="B37" s="86" t="n">
        <v>36950</v>
      </c>
      <c r="C37" s="97" t="s">
        <v>139</v>
      </c>
      <c r="D37" s="88" t="n">
        <v>27.39</v>
      </c>
      <c r="E37" s="89" t="n">
        <v>27.5</v>
      </c>
      <c r="F37" s="97" t="s">
        <v>139</v>
      </c>
      <c r="G37" s="90" t="n">
        <v>5.236</v>
      </c>
    </row>
    <row r="38" customFormat="false" ht="12.75" hidden="false" customHeight="false" outlineLevel="0" collapsed="false">
      <c r="A38" s="85"/>
      <c r="B38" s="128"/>
    </row>
    <row r="39" customFormat="false" ht="12.75" hidden="false" customHeight="false" outlineLevel="0" collapsed="false">
      <c r="A39" s="20" t="s">
        <v>20</v>
      </c>
      <c r="B39" s="21"/>
      <c r="C39" s="22"/>
      <c r="D39" s="29" t="n">
        <v>36913</v>
      </c>
    </row>
    <row r="40" customFormat="false" ht="12.75" hidden="false" customHeight="false" outlineLevel="0" collapsed="false">
      <c r="A40" s="20" t="s">
        <v>21</v>
      </c>
      <c r="B40" s="21"/>
      <c r="C40" s="22"/>
      <c r="D40" s="29" t="n">
        <v>36920</v>
      </c>
    </row>
    <row r="41" customFormat="false" ht="12.75" hidden="false" customHeight="false" outlineLevel="0" collapsed="false">
      <c r="A41" s="20" t="s">
        <v>22</v>
      </c>
      <c r="B41" s="21"/>
      <c r="D41" s="29" t="n">
        <v>36920</v>
      </c>
    </row>
    <row r="43" customFormat="false" ht="12.75" hidden="false" customHeight="false" outlineLevel="0" collapsed="false">
      <c r="A43" s="32" t="s">
        <v>23</v>
      </c>
      <c r="B43" s="21"/>
      <c r="C43" s="33"/>
      <c r="D43" s="98"/>
      <c r="E43" s="13" t="s">
        <v>24</v>
      </c>
      <c r="F43" s="33"/>
      <c r="G43" s="34"/>
      <c r="H43" s="34"/>
    </row>
    <row r="44" customFormat="false" ht="12.75" hidden="false" customHeight="false" outlineLevel="0" collapsed="false">
      <c r="A44" s="20"/>
      <c r="B44" s="81"/>
      <c r="C44" s="33"/>
      <c r="D44" s="99" t="s">
        <v>25</v>
      </c>
      <c r="E44" s="100" t="s">
        <v>25</v>
      </c>
      <c r="F44" s="33"/>
      <c r="G44" s="101" t="s">
        <v>4</v>
      </c>
      <c r="H44" s="101" t="s">
        <v>26</v>
      </c>
    </row>
    <row r="45" customFormat="false" ht="12.75" hidden="false" customHeight="false" outlineLevel="0" collapsed="false">
      <c r="A45" s="102"/>
      <c r="B45" s="81"/>
      <c r="C45" s="33"/>
      <c r="D45" s="99" t="s">
        <v>5</v>
      </c>
      <c r="E45" s="100" t="s">
        <v>5</v>
      </c>
      <c r="F45" s="33"/>
      <c r="G45" s="101" t="s">
        <v>6</v>
      </c>
      <c r="H45" s="101" t="s">
        <v>27</v>
      </c>
    </row>
    <row r="46" customFormat="false" ht="12.75" hidden="false" customHeight="false" outlineLevel="0" collapsed="false">
      <c r="A46" s="36" t="s">
        <v>28</v>
      </c>
      <c r="B46" s="103"/>
      <c r="C46" s="38" t="s">
        <v>23</v>
      </c>
      <c r="D46" s="104" t="n">
        <f aca="false">ROUND((AVERAGE(D11:D31)),3)</f>
        <v>29.873</v>
      </c>
      <c r="E46" s="105" t="n">
        <f aca="false">ROUND((AVERAGE(E11:E31)),3)</f>
        <v>29.371</v>
      </c>
      <c r="F46" s="40" t="s">
        <v>29</v>
      </c>
      <c r="G46" s="106" t="n">
        <f aca="false">ROUND((AVERAGE(G16:G35)),5)</f>
        <v>5.74816</v>
      </c>
      <c r="H46" s="106" t="e">
        <f aca="false">ROUND((AVERAGE(H17:H37)),5)</f>
        <v>#DIV/0!</v>
      </c>
      <c r="I46" s="107" t="s">
        <v>30</v>
      </c>
    </row>
    <row r="47" customFormat="false" ht="12.75" hidden="false" customHeight="false" outlineLevel="0" collapsed="false">
      <c r="A47" s="43" t="s">
        <v>31</v>
      </c>
      <c r="B47" s="108"/>
      <c r="C47" s="109" t="s">
        <v>140</v>
      </c>
      <c r="D47" s="113" t="n">
        <f aca="false">ROUND((AVERAGE(D19:D37)),3)</f>
        <v>29.645</v>
      </c>
      <c r="E47" s="111" t="n">
        <f aca="false">ROUND((AVERAGE(E19:E37)),3)</f>
        <v>29.363</v>
      </c>
      <c r="F47" s="47" t="s">
        <v>33</v>
      </c>
      <c r="G47" s="112" t="n">
        <f aca="false">ROUND((AVERAGE(G19:G37)),5)</f>
        <v>5.68032</v>
      </c>
      <c r="H47" s="112" t="e">
        <f aca="false">ROUND((AVERAGE(H17:H37)),5)</f>
        <v>#DIV/0!</v>
      </c>
      <c r="I47" s="107" t="s">
        <v>34</v>
      </c>
    </row>
    <row r="48" customFormat="false" ht="12.75" hidden="false" customHeight="false" outlineLevel="0" collapsed="false">
      <c r="A48" s="43" t="s">
        <v>35</v>
      </c>
      <c r="B48" s="108"/>
      <c r="C48" s="49"/>
      <c r="D48" s="113" t="n">
        <f aca="false">ROUND((((SUM(D19:D37))-D31+E31)/19),3)</f>
        <v>29.657</v>
      </c>
      <c r="E48" s="46" t="s">
        <v>36</v>
      </c>
      <c r="F48" s="50"/>
      <c r="G48" s="46" t="s">
        <v>36</v>
      </c>
      <c r="H48" s="114" t="s">
        <v>36</v>
      </c>
      <c r="I48" s="42"/>
    </row>
    <row r="49" customFormat="false" ht="12.75" hidden="false" customHeight="false" outlineLevel="0" collapsed="false">
      <c r="A49" s="43" t="s">
        <v>48</v>
      </c>
      <c r="B49" s="108"/>
      <c r="C49" s="24"/>
      <c r="D49" s="113" t="n">
        <f aca="false">D31</f>
        <v>28.58</v>
      </c>
      <c r="E49" s="46" t="s">
        <v>36</v>
      </c>
      <c r="F49" s="115" t="s">
        <v>49</v>
      </c>
      <c r="G49" s="112" t="n">
        <f aca="false">G35</f>
        <v>4.998</v>
      </c>
      <c r="H49" s="112" t="e">
        <f aca="false">#REF!</f>
        <v>#REF!</v>
      </c>
      <c r="I49" s="42" t="s">
        <v>50</v>
      </c>
    </row>
    <row r="50" customFormat="false" ht="12.75" hidden="false" customHeight="false" outlineLevel="0" collapsed="false">
      <c r="A50" s="43" t="s">
        <v>42</v>
      </c>
      <c r="B50" s="108"/>
      <c r="C50" s="24"/>
      <c r="D50" s="113" t="n">
        <f aca="false">ROUND((SUM(D30:D31)/2),3)</f>
        <v>28.87</v>
      </c>
      <c r="E50" s="116" t="s">
        <v>36</v>
      </c>
      <c r="F50" s="56" t="s">
        <v>43</v>
      </c>
      <c r="G50" s="112" t="n">
        <f aca="false">ROUND(SUM(G34:G35)/2,5)</f>
        <v>5.0645</v>
      </c>
      <c r="H50" s="112" t="n">
        <f aca="false">SUM(H34:H35)/2</f>
        <v>0</v>
      </c>
      <c r="I50" s="42" t="s">
        <v>44</v>
      </c>
    </row>
    <row r="51" customFormat="false" ht="12.75" hidden="false" customHeight="false" outlineLevel="0" collapsed="false">
      <c r="A51" s="43" t="s">
        <v>39</v>
      </c>
      <c r="B51" s="108"/>
      <c r="C51" s="24"/>
      <c r="D51" s="113" t="n">
        <f aca="false">ROUND((SUM(D29:D31)/3),3)</f>
        <v>28.847</v>
      </c>
      <c r="E51" s="46" t="s">
        <v>36</v>
      </c>
      <c r="F51" s="51" t="s">
        <v>40</v>
      </c>
      <c r="G51" s="112" t="n">
        <f aca="false">ROUND(AVERAGE(G33:G35),5)</f>
        <v>5.09033</v>
      </c>
      <c r="H51" s="112" t="e">
        <f aca="false">ROUND(AVERAGE(H33:H35),5)</f>
        <v>#DIV/0!</v>
      </c>
      <c r="I51" s="42" t="s">
        <v>41</v>
      </c>
    </row>
    <row r="52" customFormat="false" ht="12.75" hidden="false" customHeight="false" outlineLevel="0" collapsed="false">
      <c r="A52" s="36" t="s">
        <v>52</v>
      </c>
      <c r="B52" s="108"/>
      <c r="C52" s="24"/>
      <c r="D52" s="117" t="s">
        <v>36</v>
      </c>
      <c r="E52" s="53" t="s">
        <v>36</v>
      </c>
      <c r="F52" s="56" t="s">
        <v>53</v>
      </c>
      <c r="G52" s="112" t="n">
        <f aca="false">ROUND(AVERAGE(G32:G35),5)</f>
        <v>5.10425</v>
      </c>
      <c r="H52" s="112" t="e">
        <f aca="false">ROUND(AVERAGE(H32:H35),5)</f>
        <v>#DIV/0!</v>
      </c>
      <c r="I52" s="42" t="s">
        <v>54</v>
      </c>
    </row>
    <row r="53" customFormat="false" ht="12.75" hidden="false" customHeight="false" outlineLevel="0" collapsed="false">
      <c r="A53" s="36" t="s">
        <v>114</v>
      </c>
      <c r="B53" s="108"/>
      <c r="C53" s="24"/>
      <c r="D53" s="113" t="n">
        <f aca="false">ROUND((SUM(D27:D31)/5),3)</f>
        <v>29.322</v>
      </c>
      <c r="E53" s="53" t="s">
        <v>36</v>
      </c>
      <c r="F53" s="51" t="s">
        <v>38</v>
      </c>
      <c r="G53" s="112" t="n">
        <f aca="false">ROUND(AVERAGE(G31:G35),5)</f>
        <v>5.139</v>
      </c>
      <c r="H53" s="112" t="e">
        <f aca="false">ROUND(AVERAGE(H31:H35),5)</f>
        <v>#DIV/0!</v>
      </c>
    </row>
    <row r="54" customFormat="false" ht="12.75" hidden="false" customHeight="false" outlineLevel="0" collapsed="false">
      <c r="A54" s="43" t="s">
        <v>46</v>
      </c>
      <c r="B54" s="108"/>
      <c r="C54" s="24"/>
      <c r="D54" s="117" t="s">
        <v>36</v>
      </c>
      <c r="E54" s="46" t="s">
        <v>36</v>
      </c>
      <c r="F54" s="51" t="s">
        <v>47</v>
      </c>
      <c r="G54" s="112" t="n">
        <f aca="false">G34</f>
        <v>5.131</v>
      </c>
      <c r="H54" s="112" t="n">
        <f aca="false">H34</f>
        <v>0</v>
      </c>
    </row>
    <row r="55" customFormat="false" ht="12.75" hidden="false" customHeight="false" outlineLevel="0" collapsed="false">
      <c r="A55" s="43" t="s">
        <v>45</v>
      </c>
      <c r="B55" s="103"/>
      <c r="C55" s="54"/>
      <c r="D55" s="118" t="s">
        <v>36</v>
      </c>
      <c r="E55" s="55" t="s">
        <v>36</v>
      </c>
      <c r="F55" s="56" t="s">
        <v>115</v>
      </c>
      <c r="G55" s="106" t="n">
        <f aca="false">G33</f>
        <v>5.142</v>
      </c>
      <c r="H55" s="106" t="n">
        <f aca="false">H33</f>
        <v>0</v>
      </c>
    </row>
    <row r="56" customFormat="false" ht="12.75" hidden="false" customHeight="false" outlineLevel="0" collapsed="false">
      <c r="A56" s="36" t="s">
        <v>51</v>
      </c>
      <c r="B56" s="103"/>
      <c r="C56" s="54"/>
      <c r="D56" s="117" t="s">
        <v>36</v>
      </c>
      <c r="E56" s="53" t="s">
        <v>36</v>
      </c>
      <c r="F56" s="56"/>
      <c r="G56" s="112" t="n">
        <f aca="false">ROUND(AVERAGE(G33:G34),5)</f>
        <v>5.1365</v>
      </c>
      <c r="H56" s="112" t="e">
        <f aca="false">ROUND(AVERAGE(H34:H35),5)</f>
        <v>#DIV/0!</v>
      </c>
    </row>
    <row r="58" customFormat="false" ht="21.75" hidden="false" customHeight="true" outlineLevel="0" collapsed="false">
      <c r="A58" s="119" t="s">
        <v>55</v>
      </c>
      <c r="C58" s="26"/>
      <c r="D58" s="120"/>
      <c r="E58" s="119" t="s">
        <v>56</v>
      </c>
      <c r="F58" s="59"/>
      <c r="G58" s="60"/>
    </row>
    <row r="59" customFormat="false" ht="13.5" hidden="false" customHeight="true" outlineLevel="0" collapsed="false">
      <c r="A59" s="121" t="n">
        <v>36938</v>
      </c>
      <c r="C59" s="60" t="n">
        <v>320</v>
      </c>
      <c r="D59" s="120"/>
      <c r="E59" s="121" t="n">
        <v>36938</v>
      </c>
      <c r="F59" s="59"/>
      <c r="G59" s="122" t="n">
        <v>235</v>
      </c>
    </row>
    <row r="60" customFormat="false" ht="15" hidden="false" customHeight="true" outlineLevel="0" collapsed="false">
      <c r="A60" s="121" t="n">
        <v>36942</v>
      </c>
      <c r="C60" s="60" t="n">
        <v>320</v>
      </c>
      <c r="D60" s="120"/>
      <c r="E60" s="121" t="n">
        <v>36942</v>
      </c>
      <c r="F60" s="59"/>
      <c r="G60" s="122" t="n">
        <v>241.66</v>
      </c>
    </row>
    <row r="61" customFormat="false" ht="12.75" hidden="false" customHeight="false" outlineLevel="0" collapsed="false">
      <c r="A61" s="121" t="n">
        <v>36943</v>
      </c>
      <c r="C61" s="60" t="n">
        <v>265</v>
      </c>
      <c r="D61" s="120"/>
      <c r="E61" s="121" t="n">
        <v>36943</v>
      </c>
      <c r="F61" s="59"/>
      <c r="G61" s="122" t="n">
        <v>215</v>
      </c>
    </row>
    <row r="62" customFormat="false" ht="12.75" hidden="false" customHeight="false" outlineLevel="0" collapsed="false">
      <c r="A62" s="121" t="n">
        <v>36944</v>
      </c>
      <c r="B62" s="66" t="s">
        <v>59</v>
      </c>
      <c r="C62" s="60" t="n">
        <v>265</v>
      </c>
      <c r="D62" s="120"/>
      <c r="E62" s="121" t="n">
        <v>36944</v>
      </c>
      <c r="F62" s="66" t="s">
        <v>60</v>
      </c>
      <c r="G62" s="123" t="n">
        <v>275</v>
      </c>
    </row>
    <row r="63" customFormat="false" ht="12.75" hidden="false" customHeight="false" outlineLevel="0" collapsed="false">
      <c r="A63" s="121" t="n">
        <v>36945</v>
      </c>
      <c r="C63" s="60" t="n">
        <v>265</v>
      </c>
      <c r="E63" s="121" t="n">
        <v>36945</v>
      </c>
      <c r="G63" s="123" t="n">
        <v>310</v>
      </c>
    </row>
    <row r="64" customFormat="false" ht="12.75" hidden="false" customHeight="false" outlineLevel="0" collapsed="false">
      <c r="A64" s="26"/>
      <c r="C64" s="67"/>
      <c r="E64" s="26"/>
      <c r="G64" s="68"/>
    </row>
    <row r="65" customFormat="false" ht="12.75" hidden="false" customHeight="false" outlineLevel="0" collapsed="false">
      <c r="A65" s="26"/>
      <c r="C65" s="63"/>
      <c r="E65" s="26"/>
      <c r="G65" s="64"/>
    </row>
    <row r="66" customFormat="false" ht="12.75" hidden="false" customHeight="false" outlineLevel="0" collapsed="false">
      <c r="A66" s="26"/>
      <c r="B66" s="66" t="s">
        <v>63</v>
      </c>
      <c r="C66" s="67" t="n">
        <v>265</v>
      </c>
      <c r="E66" s="26" t="s">
        <v>62</v>
      </c>
      <c r="F66" s="66" t="s">
        <v>64</v>
      </c>
      <c r="G66" s="67" t="n">
        <v>310</v>
      </c>
    </row>
    <row r="67" customFormat="false" ht="12.75" hidden="false" customHeight="false" outlineLevel="0" collapsed="false">
      <c r="A67" s="26" t="s">
        <v>65</v>
      </c>
      <c r="B67" s="66" t="s">
        <v>66</v>
      </c>
      <c r="C67" s="67" t="n">
        <v>265</v>
      </c>
      <c r="E67" s="26" t="s">
        <v>65</v>
      </c>
      <c r="F67" s="66" t="s">
        <v>67</v>
      </c>
      <c r="G67" s="67" t="n">
        <v>292.5</v>
      </c>
    </row>
    <row r="68" customFormat="false" ht="12.75" hidden="false" customHeight="false" outlineLevel="0" collapsed="false">
      <c r="A68" s="26" t="s">
        <v>68</v>
      </c>
      <c r="B68" s="66" t="s">
        <v>69</v>
      </c>
      <c r="C68" s="67" t="n">
        <f aca="false">AVERAGE(C61:C63)</f>
        <v>265</v>
      </c>
      <c r="E68" s="26" t="s">
        <v>68</v>
      </c>
      <c r="F68" s="66" t="s">
        <v>70</v>
      </c>
      <c r="G68" s="67" t="n">
        <v>266.667</v>
      </c>
    </row>
    <row r="69" customFormat="false" ht="12.75" hidden="false" customHeight="false" outlineLevel="0" collapsed="false">
      <c r="A69" s="26" t="s">
        <v>52</v>
      </c>
      <c r="B69" s="66" t="s">
        <v>116</v>
      </c>
      <c r="C69" s="67" t="n">
        <v>278.75</v>
      </c>
      <c r="E69" s="26" t="s">
        <v>52</v>
      </c>
      <c r="F69" s="66" t="s">
        <v>117</v>
      </c>
      <c r="G69" s="67" t="n">
        <v>260.42</v>
      </c>
    </row>
    <row r="70" customFormat="false" ht="12.75" hidden="false" customHeight="false" outlineLevel="0" collapsed="false">
      <c r="A70" s="26" t="s">
        <v>114</v>
      </c>
      <c r="B70" s="66" t="s">
        <v>118</v>
      </c>
      <c r="C70" s="67" t="n">
        <v>287</v>
      </c>
      <c r="E70" s="26" t="s">
        <v>114</v>
      </c>
      <c r="F70" s="66" t="s">
        <v>119</v>
      </c>
      <c r="G70" s="67" t="n">
        <v>255.33</v>
      </c>
    </row>
    <row r="73" customFormat="false" ht="15" hidden="false" customHeight="false" outlineLevel="0" collapsed="false">
      <c r="A73" s="124" t="s">
        <v>71</v>
      </c>
      <c r="C73" s="26"/>
    </row>
    <row r="74" customFormat="false" ht="12.75" hidden="false" customHeight="false" outlineLevel="0" collapsed="false">
      <c r="A74" s="121" t="n">
        <v>36938</v>
      </c>
      <c r="B74" s="62"/>
      <c r="C74" s="63" t="n">
        <v>1.19</v>
      </c>
    </row>
    <row r="75" customFormat="false" ht="12.75" hidden="false" customHeight="true" outlineLevel="0" collapsed="false">
      <c r="A75" s="121" t="n">
        <v>36942</v>
      </c>
      <c r="B75" s="62"/>
      <c r="C75" s="63" t="n">
        <v>1.19</v>
      </c>
    </row>
    <row r="76" customFormat="false" ht="12.75" hidden="false" customHeight="false" outlineLevel="0" collapsed="false">
      <c r="A76" s="121" t="n">
        <v>36943</v>
      </c>
      <c r="B76" s="62"/>
      <c r="C76" s="63" t="n">
        <v>1.19</v>
      </c>
    </row>
    <row r="77" customFormat="false" ht="12.75" hidden="false" customHeight="false" outlineLevel="0" collapsed="false">
      <c r="A77" s="121" t="n">
        <v>36944</v>
      </c>
      <c r="C77" s="63" t="n">
        <v>1.19</v>
      </c>
    </row>
    <row r="78" customFormat="false" ht="12.75" hidden="false" customHeight="false" outlineLevel="0" collapsed="false">
      <c r="A78" s="121" t="n">
        <v>36945</v>
      </c>
      <c r="C78" s="63" t="n">
        <v>1.19</v>
      </c>
    </row>
    <row r="79" customFormat="false" ht="12.75" hidden="false" customHeight="false" outlineLevel="0" collapsed="false">
      <c r="A79" s="26"/>
      <c r="C79" s="63"/>
    </row>
    <row r="80" customFormat="false" ht="12.75" hidden="false" customHeight="false" outlineLevel="0" collapsed="false">
      <c r="A80" s="26" t="s">
        <v>62</v>
      </c>
      <c r="B80" s="125" t="s">
        <v>120</v>
      </c>
      <c r="C80" s="63" t="n">
        <f aca="false">C78</f>
        <v>1.19</v>
      </c>
    </row>
    <row r="81" customFormat="false" ht="12.75" hidden="false" customHeight="false" outlineLevel="0" collapsed="false">
      <c r="A81" s="26" t="s">
        <v>65</v>
      </c>
      <c r="B81" s="125" t="s">
        <v>121</v>
      </c>
      <c r="C81" s="63" t="n">
        <f aca="false">AVERAGE(C77:C78)</f>
        <v>1.19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1998-04-21T12:51:21Z</dcterms:created>
  <dc:creator>Staggs, Tammie</dc:creator>
  <dc:description>- Oracle 8i ODBC QueryFix Applied</dc:description>
  <dc:language>en-US</dc:language>
  <cp:lastModifiedBy>vguggen</cp:lastModifiedBy>
  <cp:lastPrinted>2001-10-03T12:23:59Z</cp:lastPrinted>
  <dcterms:modified xsi:type="dcterms:W3CDTF">2001-10-19T12:23:19Z</dcterms:modified>
  <cp:revision>0</cp:revision>
  <dc:subject/>
  <dc:title/>
</cp:coreProperties>
</file>