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Sheet1!$A:$L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<sst xmlns="http://schemas.openxmlformats.org/spreadsheetml/2006/main" count="65" uniqueCount="39">
  <si>
    <t xml:space="preserve">NewPower Storage Inventory Valuation</t>
  </si>
  <si>
    <t xml:space="preserve">Pipeline Storage</t>
  </si>
  <si>
    <t xml:space="preserve">Inventory as of:</t>
  </si>
  <si>
    <t xml:space="preserve">Pipeline</t>
  </si>
  <si>
    <t xml:space="preserve">LDC</t>
  </si>
  <si>
    <t xml:space="preserve">Type</t>
  </si>
  <si>
    <t xml:space="preserve">Columbia Gas</t>
  </si>
  <si>
    <t xml:space="preserve">COH</t>
  </si>
  <si>
    <t xml:space="preserve">FSS</t>
  </si>
  <si>
    <t xml:space="preserve">COH (AES)</t>
  </si>
  <si>
    <t xml:space="preserve">Sonat</t>
  </si>
  <si>
    <t xml:space="preserve">AGL</t>
  </si>
  <si>
    <t xml:space="preserve">CSS</t>
  </si>
  <si>
    <t xml:space="preserve">Transco</t>
  </si>
  <si>
    <t xml:space="preserve">WSS</t>
  </si>
  <si>
    <t xml:space="preserve">ESS</t>
  </si>
  <si>
    <t xml:space="preserve">Sub-Total</t>
  </si>
  <si>
    <t xml:space="preserve">LDC / Virtual Storage</t>
  </si>
  <si>
    <t xml:space="preserve">Description</t>
  </si>
  <si>
    <t xml:space="preserve">Peaking</t>
  </si>
  <si>
    <t xml:space="preserve">On-system</t>
  </si>
  <si>
    <t xml:space="preserve">PRS</t>
  </si>
  <si>
    <t xml:space="preserve">On-System</t>
  </si>
  <si>
    <t xml:space="preserve">BG&amp;E</t>
  </si>
  <si>
    <t xml:space="preserve">Col. Gas</t>
  </si>
  <si>
    <t xml:space="preserve">Dominion</t>
  </si>
  <si>
    <t xml:space="preserve">GSS</t>
  </si>
  <si>
    <t xml:space="preserve">CG&amp;E  (AES)</t>
  </si>
  <si>
    <t xml:space="preserve">Imbalance</t>
  </si>
  <si>
    <t xml:space="preserve">EOG  (AES)</t>
  </si>
  <si>
    <t xml:space="preserve">MichCon</t>
  </si>
  <si>
    <t xml:space="preserve">Nipsco</t>
  </si>
  <si>
    <t xml:space="preserve">PNG  (AES)</t>
  </si>
  <si>
    <t xml:space="preserve">WGL</t>
  </si>
  <si>
    <t xml:space="preserve">WGL  (AES)</t>
  </si>
  <si>
    <t xml:space="preserve">           Total  Volumes</t>
  </si>
  <si>
    <t xml:space="preserve">Current NYMEX</t>
  </si>
  <si>
    <t xml:space="preserve">Value</t>
  </si>
  <si>
    <t xml:space="preserve">Winter NYMEX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</si>
</sst>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-mmm\-yy"/>
    <numFmt numFmtId="166" formatCode="[$-409]d\-mmm"/>
    <numFmt numFmtId="167" formatCode="#,##0"/>
    <numFmt numFmtId="168" formatCode="\$#,##0.000"/>
    <numFmt numFmtId="169" formatCode="\$#,##0"/>
    <numFmt numFmtId="170" formatCode="_(* #,##0.00_);_(* \(#,##0.00\);_(* \-??_);_(@_)"/>
    <numFmt numFmtId="171" formatCode="\$#,##0_);&quot;($&quot;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sz val="8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1.7"/>
    <col collapsed="false" customWidth="true" hidden="false" outlineLevel="0" max="3" min="3" style="1" width="11.85"/>
    <col collapsed="false" customWidth="true" hidden="false" outlineLevel="0" max="11" min="4" style="1" width="11.99"/>
    <col collapsed="false" customWidth="true" hidden="false" outlineLevel="0" max="12" min="12" style="1" width="10.85"/>
    <col collapsed="false" customWidth="false" hidden="false" outlineLevel="0" max="257" min="13" style="1" width="9.14"/>
  </cols>
  <sheetData>
    <row r="1" customFormat="false" ht="14.25" hidden="false" customHeight="false" outlineLevel="0" collapsed="false">
      <c r="A1" s="2" t="s">
        <v>0</v>
      </c>
      <c r="C1" s="2"/>
      <c r="L1" s="3"/>
    </row>
    <row r="2" customFormat="false" ht="9.75" hidden="false" customHeight="true" outlineLevel="0" collapsed="false">
      <c r="L2" s="4"/>
    </row>
    <row r="3" customFormat="false" ht="13.5" hidden="false" customHeight="true" outlineLevel="0" collapsed="false">
      <c r="A3" s="5" t="s">
        <v>1</v>
      </c>
      <c r="B3" s="6"/>
      <c r="C3" s="6"/>
      <c r="D3" s="7" t="s">
        <v>2</v>
      </c>
      <c r="E3" s="6"/>
      <c r="F3" s="6"/>
      <c r="G3" s="6"/>
      <c r="H3" s="6"/>
      <c r="I3" s="6"/>
      <c r="J3" s="6"/>
      <c r="K3" s="6"/>
      <c r="L3" s="8"/>
    </row>
    <row r="4" customFormat="false" ht="16.5" hidden="false" customHeight="true" outlineLevel="0" collapsed="false">
      <c r="A4" s="9" t="s">
        <v>3</v>
      </c>
      <c r="B4" s="10" t="s">
        <v>4</v>
      </c>
      <c r="C4" s="11" t="s">
        <v>5</v>
      </c>
      <c r="D4" s="12" t="n">
        <v>37103</v>
      </c>
      <c r="E4" s="12" t="n">
        <v>37134</v>
      </c>
      <c r="F4" s="12" t="n">
        <v>37164</v>
      </c>
      <c r="G4" s="12" t="n">
        <v>37195</v>
      </c>
      <c r="H4" s="12" t="n">
        <v>37225</v>
      </c>
      <c r="I4" s="12" t="n">
        <v>37256</v>
      </c>
      <c r="J4" s="12" t="n">
        <v>36922</v>
      </c>
      <c r="K4" s="12" t="n">
        <v>36950</v>
      </c>
      <c r="L4" s="13" t="n">
        <v>36981</v>
      </c>
    </row>
    <row r="5" customFormat="false" ht="18" hidden="false" customHeight="true" outlineLevel="0" collapsed="false">
      <c r="A5" s="14" t="s">
        <v>6</v>
      </c>
      <c r="B5" s="15" t="s">
        <v>7</v>
      </c>
      <c r="C5" s="16" t="s">
        <v>8</v>
      </c>
      <c r="D5" s="17" t="n">
        <v>5243772</v>
      </c>
      <c r="E5" s="17" t="n">
        <v>6138531</v>
      </c>
      <c r="F5" s="17" t="n">
        <v>7066081</v>
      </c>
      <c r="G5" s="17" t="n">
        <v>7338781</v>
      </c>
      <c r="H5" s="17" t="n">
        <v>6604903</v>
      </c>
      <c r="I5" s="17" t="n">
        <v>4403269</v>
      </c>
      <c r="J5" s="17" t="n">
        <v>1834696</v>
      </c>
      <c r="K5" s="17" t="n">
        <v>733879</v>
      </c>
      <c r="L5" s="18" t="n">
        <v>0</v>
      </c>
    </row>
    <row r="6" customFormat="false" ht="18" hidden="false" customHeight="true" outlineLevel="0" collapsed="false">
      <c r="A6" s="19" t="s">
        <v>6</v>
      </c>
      <c r="B6" s="20" t="s">
        <v>9</v>
      </c>
      <c r="C6" s="20" t="s">
        <v>8</v>
      </c>
      <c r="D6" s="21" t="n">
        <v>685595</v>
      </c>
      <c r="E6" s="21" t="n">
        <v>804415</v>
      </c>
      <c r="F6" s="21" t="n">
        <v>927845</v>
      </c>
      <c r="G6" s="21" t="n">
        <v>946834</v>
      </c>
      <c r="H6" s="21" t="n">
        <v>696834</v>
      </c>
      <c r="I6" s="21" t="n">
        <v>696834</v>
      </c>
      <c r="J6" s="21" t="n">
        <v>696834</v>
      </c>
      <c r="K6" s="21" t="n">
        <v>250000</v>
      </c>
      <c r="L6" s="22" t="n">
        <v>0</v>
      </c>
    </row>
    <row r="7" customFormat="false" ht="18" hidden="false" customHeight="true" outlineLevel="0" collapsed="false">
      <c r="A7" s="14" t="s">
        <v>10</v>
      </c>
      <c r="B7" s="15" t="s">
        <v>11</v>
      </c>
      <c r="C7" s="16" t="s">
        <v>12</v>
      </c>
      <c r="D7" s="17" t="n">
        <v>612335</v>
      </c>
      <c r="E7" s="17" t="n">
        <v>860335</v>
      </c>
      <c r="F7" s="17" t="n">
        <v>1100335</v>
      </c>
      <c r="G7" s="17" t="n">
        <v>1293235</v>
      </c>
      <c r="H7" s="17" t="n">
        <v>1173000</v>
      </c>
      <c r="I7" s="17" t="n">
        <v>763000</v>
      </c>
      <c r="J7" s="17" t="n">
        <v>353000</v>
      </c>
      <c r="K7" s="17" t="n">
        <v>50000</v>
      </c>
      <c r="L7" s="18" t="n">
        <v>0</v>
      </c>
    </row>
    <row r="8" customFormat="false" ht="18" hidden="false" customHeight="true" outlineLevel="0" collapsed="false">
      <c r="A8" s="19" t="s">
        <v>13</v>
      </c>
      <c r="B8" s="20" t="s">
        <v>11</v>
      </c>
      <c r="C8" s="20" t="s">
        <v>14</v>
      </c>
      <c r="D8" s="21" t="n">
        <v>265291</v>
      </c>
      <c r="E8" s="21" t="n">
        <v>337867</v>
      </c>
      <c r="F8" s="21" t="n">
        <v>410443</v>
      </c>
      <c r="G8" s="21" t="n">
        <v>483019</v>
      </c>
      <c r="H8" s="21" t="n">
        <v>438019</v>
      </c>
      <c r="I8" s="21" t="n">
        <v>298019</v>
      </c>
      <c r="J8" s="21" t="n">
        <v>153019</v>
      </c>
      <c r="K8" s="21" t="n">
        <v>58019</v>
      </c>
      <c r="L8" s="22" t="n">
        <v>0</v>
      </c>
    </row>
    <row r="9" customFormat="false" ht="18" hidden="false" customHeight="true" outlineLevel="0" collapsed="false">
      <c r="A9" s="14" t="s">
        <v>13</v>
      </c>
      <c r="B9" s="15" t="s">
        <v>11</v>
      </c>
      <c r="C9" s="16" t="s">
        <v>15</v>
      </c>
      <c r="D9" s="17" t="n">
        <v>14700</v>
      </c>
      <c r="E9" s="17" t="n">
        <v>18600</v>
      </c>
      <c r="F9" s="17" t="n">
        <v>22500</v>
      </c>
      <c r="G9" s="17" t="n">
        <v>25350</v>
      </c>
      <c r="H9" s="17" t="n">
        <v>20280</v>
      </c>
      <c r="I9" s="17" t="n">
        <v>15210</v>
      </c>
      <c r="J9" s="17" t="n">
        <v>10140</v>
      </c>
      <c r="K9" s="17" t="n">
        <v>5070</v>
      </c>
      <c r="L9" s="18" t="n">
        <v>0</v>
      </c>
    </row>
    <row r="10" customFormat="false" ht="18" hidden="false" customHeight="true" outlineLevel="0" collapsed="false">
      <c r="A10" s="23"/>
      <c r="B10" s="24"/>
      <c r="C10" s="25" t="s">
        <v>16</v>
      </c>
      <c r="D10" s="26" t="n">
        <f aca="false">SUM(D5:D9)</f>
        <v>6821693</v>
      </c>
      <c r="E10" s="26" t="n">
        <f aca="false">SUM(E5:E9)</f>
        <v>8159748</v>
      </c>
      <c r="F10" s="26" t="n">
        <f aca="false">SUM(F5:F9)</f>
        <v>9527204</v>
      </c>
      <c r="G10" s="26" t="n">
        <f aca="false">SUM(G5:G9)</f>
        <v>10087219</v>
      </c>
      <c r="H10" s="26" t="n">
        <f aca="false">SUM(H5:H9)</f>
        <v>8933036</v>
      </c>
      <c r="I10" s="26" t="n">
        <f aca="false">SUM(I5:I9)</f>
        <v>6176332</v>
      </c>
      <c r="J10" s="26" t="n">
        <f aca="false">SUM(J5:J9)</f>
        <v>3047689</v>
      </c>
      <c r="K10" s="26" t="n">
        <f aca="false">SUM(K5:K9)</f>
        <v>1096968</v>
      </c>
      <c r="L10" s="27" t="n">
        <f aca="false">SUM(L5:L9)</f>
        <v>0</v>
      </c>
    </row>
    <row r="11" customFormat="false" ht="15.75" hidden="false" customHeight="true" outlineLevel="0" collapsed="false">
      <c r="C11" s="16"/>
      <c r="D11" s="17"/>
      <c r="E11" s="17"/>
      <c r="F11" s="17"/>
      <c r="G11" s="17"/>
      <c r="H11" s="17"/>
      <c r="I11" s="17"/>
      <c r="J11" s="17"/>
      <c r="K11" s="17"/>
      <c r="L11" s="17"/>
    </row>
    <row r="12" customFormat="false" ht="13.5" hidden="false" customHeight="true" outlineLevel="0" collapsed="false">
      <c r="A12" s="5" t="s">
        <v>17</v>
      </c>
      <c r="B12" s="6"/>
      <c r="C12" s="6"/>
      <c r="D12" s="7" t="s">
        <v>2</v>
      </c>
      <c r="E12" s="6"/>
      <c r="F12" s="6"/>
      <c r="G12" s="6"/>
      <c r="H12" s="6"/>
      <c r="I12" s="6"/>
      <c r="J12" s="6"/>
      <c r="K12" s="6"/>
      <c r="L12" s="8"/>
    </row>
    <row r="13" customFormat="false" ht="18.75" hidden="false" customHeight="true" outlineLevel="0" collapsed="false">
      <c r="A13" s="9" t="s">
        <v>4</v>
      </c>
      <c r="B13" s="10" t="s">
        <v>18</v>
      </c>
      <c r="C13" s="11" t="s">
        <v>5</v>
      </c>
      <c r="D13" s="12" t="n">
        <v>37103</v>
      </c>
      <c r="E13" s="12" t="n">
        <v>37134</v>
      </c>
      <c r="F13" s="12" t="n">
        <v>37164</v>
      </c>
      <c r="G13" s="12" t="n">
        <v>37195</v>
      </c>
      <c r="H13" s="12" t="n">
        <v>37225</v>
      </c>
      <c r="I13" s="12" t="n">
        <v>37256</v>
      </c>
      <c r="J13" s="12" t="n">
        <v>36922</v>
      </c>
      <c r="K13" s="12" t="n">
        <v>36950</v>
      </c>
      <c r="L13" s="13" t="n">
        <v>36981</v>
      </c>
    </row>
    <row r="14" customFormat="false" ht="18" hidden="false" customHeight="true" outlineLevel="0" collapsed="false">
      <c r="A14" s="14" t="s">
        <v>11</v>
      </c>
      <c r="B14" s="15" t="s">
        <v>19</v>
      </c>
      <c r="C14" s="28" t="s">
        <v>20</v>
      </c>
      <c r="D14" s="17" t="n">
        <v>314500</v>
      </c>
      <c r="E14" s="17" t="n">
        <v>425500</v>
      </c>
      <c r="F14" s="17" t="n">
        <v>518000</v>
      </c>
      <c r="G14" s="17" t="n">
        <v>518000</v>
      </c>
      <c r="H14" s="17" t="n">
        <v>483000</v>
      </c>
      <c r="I14" s="17" t="n">
        <v>355000</v>
      </c>
      <c r="J14" s="17" t="n">
        <v>195000</v>
      </c>
      <c r="K14" s="17" t="n">
        <v>65000</v>
      </c>
      <c r="L14" s="18" t="n">
        <v>0</v>
      </c>
    </row>
    <row r="15" customFormat="false" ht="18" hidden="false" customHeight="true" outlineLevel="0" collapsed="false">
      <c r="A15" s="19" t="s">
        <v>11</v>
      </c>
      <c r="B15" s="20" t="s">
        <v>21</v>
      </c>
      <c r="C15" s="29" t="s">
        <v>22</v>
      </c>
      <c r="D15" s="21" t="n">
        <v>152567</v>
      </c>
      <c r="E15" s="21" t="n">
        <v>202167</v>
      </c>
      <c r="F15" s="21" t="n">
        <v>247167</v>
      </c>
      <c r="G15" s="21" t="n">
        <v>293667</v>
      </c>
      <c r="H15" s="21" t="n">
        <v>268667</v>
      </c>
      <c r="I15" s="21" t="n">
        <v>172167</v>
      </c>
      <c r="J15" s="21" t="n">
        <v>75667</v>
      </c>
      <c r="K15" s="21" t="n">
        <v>25667</v>
      </c>
      <c r="L15" s="22" t="n">
        <v>0</v>
      </c>
    </row>
    <row r="16" customFormat="false" ht="18" hidden="false" customHeight="true" outlineLevel="0" collapsed="false">
      <c r="A16" s="14" t="s">
        <v>23</v>
      </c>
      <c r="B16" s="15" t="s">
        <v>24</v>
      </c>
      <c r="C16" s="16" t="s">
        <v>8</v>
      </c>
      <c r="D16" s="17" t="n">
        <v>32946</v>
      </c>
      <c r="E16" s="17" t="n">
        <v>41546</v>
      </c>
      <c r="F16" s="17" t="n">
        <v>46546</v>
      </c>
      <c r="G16" s="17" t="n">
        <v>46546</v>
      </c>
      <c r="H16" s="17" t="n">
        <v>43924</v>
      </c>
      <c r="I16" s="17" t="n">
        <v>31624</v>
      </c>
      <c r="J16" s="17" t="n">
        <v>18504</v>
      </c>
      <c r="K16" s="17" t="n">
        <v>9648</v>
      </c>
      <c r="L16" s="18" t="n">
        <v>0</v>
      </c>
    </row>
    <row r="17" customFormat="false" ht="18" hidden="false" customHeight="true" outlineLevel="0" collapsed="false">
      <c r="A17" s="19" t="s">
        <v>23</v>
      </c>
      <c r="B17" s="20" t="s">
        <v>25</v>
      </c>
      <c r="C17" s="20" t="s">
        <v>26</v>
      </c>
      <c r="D17" s="21" t="n">
        <v>4873</v>
      </c>
      <c r="E17" s="21" t="n">
        <v>6445</v>
      </c>
      <c r="F17" s="21" t="n">
        <v>7966</v>
      </c>
      <c r="G17" s="21" t="n">
        <v>9538</v>
      </c>
      <c r="H17" s="21" t="n">
        <v>8998</v>
      </c>
      <c r="I17" s="21" t="n">
        <v>6498</v>
      </c>
      <c r="J17" s="21" t="n">
        <v>3862</v>
      </c>
      <c r="K17" s="21" t="n">
        <v>2118</v>
      </c>
      <c r="L17" s="22" t="n">
        <v>0</v>
      </c>
    </row>
    <row r="18" customFormat="false" ht="18" hidden="false" customHeight="true" outlineLevel="0" collapsed="false">
      <c r="A18" s="14" t="s">
        <v>27</v>
      </c>
      <c r="B18" s="15" t="s">
        <v>28</v>
      </c>
      <c r="C18" s="16" t="s">
        <v>20</v>
      </c>
      <c r="D18" s="17" t="n">
        <v>28028</v>
      </c>
      <c r="E18" s="17" t="n">
        <v>13303</v>
      </c>
      <c r="F18" s="17" t="n">
        <v>0</v>
      </c>
      <c r="G18" s="17" t="n">
        <v>0</v>
      </c>
      <c r="H18" s="17" t="n">
        <v>0</v>
      </c>
      <c r="I18" s="17" t="n">
        <v>0</v>
      </c>
      <c r="J18" s="17" t="n">
        <v>0</v>
      </c>
      <c r="K18" s="17" t="n">
        <v>0</v>
      </c>
      <c r="L18" s="18" t="n">
        <v>0</v>
      </c>
    </row>
    <row r="19" customFormat="false" ht="18" hidden="false" customHeight="true" outlineLevel="0" collapsed="false">
      <c r="A19" s="19" t="s">
        <v>29</v>
      </c>
      <c r="B19" s="20"/>
      <c r="C19" s="20" t="s">
        <v>20</v>
      </c>
      <c r="D19" s="21" t="n">
        <v>13152</v>
      </c>
      <c r="E19" s="21" t="n">
        <v>16274</v>
      </c>
      <c r="F19" s="21" t="n">
        <v>19309</v>
      </c>
      <c r="G19" s="21" t="n">
        <v>21672</v>
      </c>
      <c r="H19" s="21" t="n">
        <v>20588</v>
      </c>
      <c r="I19" s="21" t="n">
        <v>14086</v>
      </c>
      <c r="J19" s="21" t="n">
        <v>7584</v>
      </c>
      <c r="K19" s="21" t="n">
        <v>2166</v>
      </c>
      <c r="L19" s="22" t="n">
        <v>0</v>
      </c>
    </row>
    <row r="20" customFormat="false" ht="18" hidden="false" customHeight="true" outlineLevel="0" collapsed="false">
      <c r="A20" s="14" t="s">
        <v>30</v>
      </c>
      <c r="B20" s="15"/>
      <c r="C20" s="16" t="s">
        <v>20</v>
      </c>
      <c r="D20" s="17" t="n">
        <v>369499</v>
      </c>
      <c r="E20" s="17" t="n">
        <v>378786</v>
      </c>
      <c r="F20" s="17" t="n">
        <v>409868</v>
      </c>
      <c r="G20" s="17" t="n">
        <v>393164</v>
      </c>
      <c r="H20" s="17" t="n">
        <v>339741</v>
      </c>
      <c r="I20" s="17" t="n">
        <v>243091</v>
      </c>
      <c r="J20" s="17" t="n">
        <v>201131</v>
      </c>
      <c r="K20" s="17" t="n">
        <v>137358</v>
      </c>
      <c r="L20" s="18" t="n">
        <v>100595</v>
      </c>
    </row>
    <row r="21" customFormat="false" ht="18" hidden="false" customHeight="true" outlineLevel="0" collapsed="false">
      <c r="A21" s="19" t="s">
        <v>31</v>
      </c>
      <c r="B21" s="20"/>
      <c r="C21" s="20" t="s">
        <v>20</v>
      </c>
      <c r="D21" s="21" t="n">
        <v>258836</v>
      </c>
      <c r="E21" s="21" t="n">
        <v>312812</v>
      </c>
      <c r="F21" s="21" t="n">
        <v>367412</v>
      </c>
      <c r="G21" s="21" t="n">
        <v>390000</v>
      </c>
      <c r="H21" s="21" t="n">
        <v>335400</v>
      </c>
      <c r="I21" s="21" t="n">
        <v>241800</v>
      </c>
      <c r="J21" s="21" t="n">
        <v>148200</v>
      </c>
      <c r="K21" s="21" t="n">
        <v>54600</v>
      </c>
      <c r="L21" s="22" t="n">
        <v>0</v>
      </c>
    </row>
    <row r="22" customFormat="false" ht="18" hidden="false" customHeight="true" outlineLevel="0" collapsed="false">
      <c r="A22" s="14" t="s">
        <v>32</v>
      </c>
      <c r="B22" s="15" t="s">
        <v>25</v>
      </c>
      <c r="C22" s="16" t="s">
        <v>26</v>
      </c>
      <c r="D22" s="17" t="n">
        <v>222016</v>
      </c>
      <c r="E22" s="17" t="n">
        <v>273110</v>
      </c>
      <c r="F22" s="17" t="n">
        <v>322785</v>
      </c>
      <c r="G22" s="17" t="n">
        <v>354719</v>
      </c>
      <c r="H22" s="17" t="n">
        <v>301511</v>
      </c>
      <c r="I22" s="17" t="n">
        <v>248303</v>
      </c>
      <c r="J22" s="17" t="n">
        <v>159623</v>
      </c>
      <c r="K22" s="17" t="n">
        <v>53207</v>
      </c>
      <c r="L22" s="18" t="n">
        <v>0</v>
      </c>
    </row>
    <row r="23" customFormat="false" ht="18" hidden="false" customHeight="true" outlineLevel="0" collapsed="false">
      <c r="A23" s="19" t="s">
        <v>32</v>
      </c>
      <c r="B23" s="20"/>
      <c r="C23" s="20" t="s">
        <v>20</v>
      </c>
      <c r="D23" s="21" t="n">
        <v>152717</v>
      </c>
      <c r="E23" s="21" t="n">
        <v>180145</v>
      </c>
      <c r="F23" s="21" t="n">
        <v>195818</v>
      </c>
      <c r="G23" s="21" t="n">
        <v>195818</v>
      </c>
      <c r="H23" s="21" t="n">
        <v>186027</v>
      </c>
      <c r="I23" s="21" t="n">
        <v>127282</v>
      </c>
      <c r="J23" s="21" t="n">
        <v>68537</v>
      </c>
      <c r="K23" s="21" t="n">
        <v>19582</v>
      </c>
      <c r="L23" s="22" t="n">
        <v>0</v>
      </c>
    </row>
    <row r="24" customFormat="false" ht="18" hidden="false" customHeight="true" outlineLevel="0" collapsed="false">
      <c r="A24" s="14" t="s">
        <v>33</v>
      </c>
      <c r="B24" s="15" t="s">
        <v>24</v>
      </c>
      <c r="C24" s="16" t="s">
        <v>8</v>
      </c>
      <c r="D24" s="17" t="n">
        <v>75990</v>
      </c>
      <c r="E24" s="17" t="n">
        <v>86990</v>
      </c>
      <c r="F24" s="17" t="n">
        <v>97990</v>
      </c>
      <c r="G24" s="17" t="n">
        <v>101990</v>
      </c>
      <c r="H24" s="17" t="n">
        <v>86635</v>
      </c>
      <c r="I24" s="17" t="n">
        <v>60254</v>
      </c>
      <c r="J24" s="17" t="n">
        <v>31673</v>
      </c>
      <c r="K24" s="17" t="n">
        <v>11892</v>
      </c>
      <c r="L24" s="18" t="n">
        <v>0</v>
      </c>
    </row>
    <row r="25" customFormat="false" ht="18" hidden="false" customHeight="true" outlineLevel="0" collapsed="false">
      <c r="A25" s="19" t="s">
        <v>34</v>
      </c>
      <c r="B25" s="20" t="s">
        <v>24</v>
      </c>
      <c r="C25" s="20" t="s">
        <v>8</v>
      </c>
      <c r="D25" s="21" t="n">
        <v>22988</v>
      </c>
      <c r="E25" s="21" t="n">
        <v>20187</v>
      </c>
      <c r="F25" s="21" t="n">
        <v>15410</v>
      </c>
      <c r="G25" s="21" t="n">
        <v>15410</v>
      </c>
      <c r="H25" s="21" t="n">
        <v>13098</v>
      </c>
      <c r="I25" s="21" t="n">
        <v>9708</v>
      </c>
      <c r="J25" s="21" t="n">
        <v>6318</v>
      </c>
      <c r="K25" s="21" t="n">
        <v>2928</v>
      </c>
      <c r="L25" s="22" t="n">
        <v>0</v>
      </c>
    </row>
    <row r="26" customFormat="false" ht="18" hidden="false" customHeight="true" outlineLevel="0" collapsed="false">
      <c r="A26" s="23"/>
      <c r="B26" s="24"/>
      <c r="C26" s="25" t="s">
        <v>16</v>
      </c>
      <c r="D26" s="26" t="n">
        <f aca="false">SUM(D14:D25)</f>
        <v>1648112</v>
      </c>
      <c r="E26" s="26" t="n">
        <f aca="false">SUM(E14:E25)</f>
        <v>1957265</v>
      </c>
      <c r="F26" s="26" t="n">
        <f aca="false">SUM(F14:F25)</f>
        <v>2248271</v>
      </c>
      <c r="G26" s="26" t="n">
        <f aca="false">SUM(G14:G25)</f>
        <v>2340524</v>
      </c>
      <c r="H26" s="26" t="n">
        <f aca="false">SUM(H14:H25)</f>
        <v>2087589</v>
      </c>
      <c r="I26" s="26" t="n">
        <f aca="false">SUM(I14:I25)</f>
        <v>1509813</v>
      </c>
      <c r="J26" s="26" t="n">
        <f aca="false">SUM(J14:J25)</f>
        <v>916099</v>
      </c>
      <c r="K26" s="26" t="n">
        <f aca="false">SUM(K14:K25)</f>
        <v>384166</v>
      </c>
      <c r="L26" s="27" t="n">
        <f aca="false">SUM(L14:L25)</f>
        <v>100595</v>
      </c>
    </row>
    <row r="27" customFormat="false" ht="15" hidden="false" customHeight="true" outlineLevel="0" collapsed="false">
      <c r="C27" s="30"/>
      <c r="D27" s="31"/>
      <c r="E27" s="31"/>
      <c r="F27" s="31"/>
      <c r="G27" s="31"/>
      <c r="H27" s="31"/>
      <c r="I27" s="31"/>
      <c r="J27" s="31"/>
      <c r="K27" s="31"/>
      <c r="L27" s="31"/>
      <c r="O27" s="32"/>
    </row>
    <row r="28" customFormat="false" ht="18.75" hidden="false" customHeight="true" outlineLevel="0" collapsed="false">
      <c r="B28" s="23" t="s">
        <v>35</v>
      </c>
      <c r="C28" s="33"/>
      <c r="D28" s="34" t="n">
        <f aca="false">D26+D10</f>
        <v>8469805</v>
      </c>
      <c r="E28" s="34" t="n">
        <f aca="false">E26+E10</f>
        <v>10117013</v>
      </c>
      <c r="F28" s="34" t="n">
        <f aca="false">F26+F10</f>
        <v>11775475</v>
      </c>
      <c r="G28" s="34" t="n">
        <f aca="false">G26+G10</f>
        <v>12427743</v>
      </c>
      <c r="H28" s="34" t="n">
        <f aca="false">H26+H10</f>
        <v>11020625</v>
      </c>
      <c r="I28" s="34" t="n">
        <f aca="false">I26+I10</f>
        <v>7686145</v>
      </c>
      <c r="J28" s="34" t="n">
        <f aca="false">J26+J10</f>
        <v>3963788</v>
      </c>
      <c r="K28" s="34" t="n">
        <f aca="false">K26+K10</f>
        <v>1481134</v>
      </c>
      <c r="L28" s="35" t="n">
        <f aca="false">L26+L10</f>
        <v>100595</v>
      </c>
      <c r="O28" s="32" t="n">
        <f aca="false">SUM(H28,I28,J28,K28)</f>
        <v>24151692</v>
      </c>
    </row>
    <row r="29" customFormat="false" ht="15.75" hidden="false" customHeight="true" outlineLevel="0" collapsed="false"/>
    <row r="30" customFormat="false" ht="12.75" hidden="false" customHeight="false" outlineLevel="0" collapsed="false">
      <c r="C30" s="36" t="s">
        <v>36</v>
      </c>
      <c r="D30" s="6"/>
      <c r="E30" s="37" t="n">
        <v>3.14</v>
      </c>
      <c r="F30" s="37" t="n">
        <v>3.19</v>
      </c>
      <c r="G30" s="37" t="n">
        <v>3.42</v>
      </c>
      <c r="H30" s="37" t="n">
        <v>3.7</v>
      </c>
      <c r="I30" s="37" t="n">
        <v>3.82</v>
      </c>
      <c r="J30" s="37" t="n">
        <v>3.76</v>
      </c>
      <c r="K30" s="37" t="n">
        <v>3.65</v>
      </c>
      <c r="L30" s="38"/>
    </row>
    <row r="31" customFormat="false" ht="12.75" hidden="false" customHeight="false" outlineLevel="0" collapsed="false">
      <c r="C31" s="14"/>
      <c r="D31" s="15"/>
      <c r="E31" s="15"/>
      <c r="F31" s="15"/>
      <c r="G31" s="15"/>
      <c r="H31" s="15"/>
      <c r="I31" s="15"/>
      <c r="J31" s="15"/>
      <c r="K31" s="15"/>
      <c r="L31" s="39"/>
    </row>
    <row r="32" customFormat="false" ht="12.75" hidden="false" customHeight="false" outlineLevel="0" collapsed="false">
      <c r="C32" s="40" t="s">
        <v>37</v>
      </c>
      <c r="D32" s="10"/>
      <c r="E32" s="41" t="n">
        <f aca="false">E28*E30</f>
        <v>31767420.82</v>
      </c>
      <c r="F32" s="41" t="n">
        <f aca="false">F28*F30</f>
        <v>37563765.25</v>
      </c>
      <c r="G32" s="41" t="n">
        <f aca="false">G28*G30</f>
        <v>42502881.06</v>
      </c>
      <c r="H32" s="41" t="n">
        <f aca="false">H28*H30</f>
        <v>40776312.5</v>
      </c>
      <c r="I32" s="41" t="n">
        <f aca="false">I28*I30</f>
        <v>29361073.9</v>
      </c>
      <c r="J32" s="41" t="n">
        <f aca="false">J28*J30</f>
        <v>14903842.88</v>
      </c>
      <c r="K32" s="41" t="n">
        <f aca="false">K28*K30</f>
        <v>5406139.1</v>
      </c>
      <c r="L32" s="42"/>
    </row>
    <row r="33" customFormat="false" ht="17.25" hidden="false" customHeight="true" outlineLevel="0" collapsed="false"/>
    <row r="34" customFormat="false" ht="12.75" hidden="false" customHeight="false" outlineLevel="0" collapsed="false">
      <c r="C34" s="36" t="s">
        <v>38</v>
      </c>
      <c r="D34" s="6"/>
      <c r="E34" s="37" t="n">
        <f aca="false">(($H$30*$H$28)+($I$30*$I$28)+($J$30*$J$28)+($K$30*$K$28))/$O$28</f>
        <v>3.7449702646092</v>
      </c>
      <c r="F34" s="37" t="n">
        <f aca="false">(($H$30*$H$28)+($I$30*$I$28)+($J$30*$J$28)+($K$30*$K$28))/$O$28</f>
        <v>3.7449702646092</v>
      </c>
      <c r="G34" s="37" t="n">
        <f aca="false">(($H$30*$H$28)+($I$30*$I$28)+($J$30*$J$28)+($K$30*$K$28))/$O$28</f>
        <v>3.7449702646092</v>
      </c>
      <c r="H34" s="37" t="n">
        <f aca="false">(($H$30*$H$28)+($I$30*$I$28)+($J$30*$J$28)+($K$30*$K$28))/$O$28</f>
        <v>3.7449702646092</v>
      </c>
      <c r="I34" s="37" t="n">
        <f aca="false">(($H$30*$H$28)+($I$30*$I$28)+($J$30*$J$28)+($K$30*$K$28))/$O$28</f>
        <v>3.7449702646092</v>
      </c>
      <c r="J34" s="37" t="n">
        <f aca="false">(($H$30*$H$28)+($I$30*$I$28)+($J$30*$J$28)+($K$30*$K$28))/$O$28</f>
        <v>3.7449702646092</v>
      </c>
      <c r="K34" s="37" t="n">
        <f aca="false">(($H$30*$H$28)+($I$30*$I$28)+($J$30*$J$28)+($K$30*$K$28))/$O$28</f>
        <v>3.7449702646092</v>
      </c>
      <c r="L34" s="8"/>
    </row>
    <row r="35" customFormat="false" ht="12.75" hidden="false" customHeight="false" outlineLevel="0" collapsed="false">
      <c r="C35" s="14"/>
      <c r="D35" s="15"/>
      <c r="E35" s="15"/>
      <c r="F35" s="15"/>
      <c r="G35" s="15"/>
      <c r="H35" s="15"/>
      <c r="I35" s="15"/>
      <c r="J35" s="15"/>
      <c r="K35" s="15"/>
      <c r="L35" s="39"/>
    </row>
    <row r="36" customFormat="false" ht="12.75" hidden="false" customHeight="false" outlineLevel="0" collapsed="false">
      <c r="C36" s="40" t="s">
        <v>37</v>
      </c>
      <c r="D36" s="10"/>
      <c r="E36" s="43" t="n">
        <f aca="false">E34*E28</f>
        <v>37887912.8516648</v>
      </c>
      <c r="F36" s="43" t="n">
        <f aca="false">F34*F28</f>
        <v>44098803.7266491</v>
      </c>
      <c r="G36" s="43" t="n">
        <f aca="false">G34*G28</f>
        <v>46541527.9912052</v>
      </c>
      <c r="H36" s="43" t="n">
        <f aca="false">H34*H28</f>
        <v>41271912.9224088</v>
      </c>
      <c r="I36" s="43" t="n">
        <f aca="false">I34*I28</f>
        <v>28784384.4744747</v>
      </c>
      <c r="J36" s="43" t="n">
        <f aca="false">J34*J28</f>
        <v>14844268.1952148</v>
      </c>
      <c r="K36" s="43" t="n">
        <f aca="false">K34*K28</f>
        <v>5546802.78790169</v>
      </c>
      <c r="L36" s="42"/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2001-08-14T16:55:49Z</dcterms:created>
  <dc:creator>David Scott</dc:creator>
  <dc:description/>
  <dc:language>en-US</dc:language>
  <cp:lastModifiedBy>thermans</cp:lastModifiedBy>
  <cp:lastPrinted>2001-08-15T10:26:34Z</cp:lastPrinted>
  <cp:revision>0</cp:revision>
  <dc:subject/>
  <dc:title/>
</cp:coreProperties>
</file>