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G WD" sheetId="1" state="visible" r:id="rId3"/>
    <sheet name="AVG WE" sheetId="2" state="visible" r:id="rId4"/>
    <sheet name="Historical 99 Scalers WD" sheetId="3" state="visible" r:id="rId5"/>
    <sheet name="PX 99 + 00 WD" sheetId="4" state="visible" r:id="rId6"/>
    <sheet name="PX 99 + 00 WE" sheetId="5" state="visible" r:id="rId7"/>
    <sheet name="Historical 99 Scalers WE" sheetId="6" state="visible" r:id="rId8"/>
    <sheet name="Historical 00 Scalers WD" sheetId="7" state="visible" r:id="rId9"/>
    <sheet name="Historical 00 Scalers WE" sheetId="8" state="visible" r:id="rId10"/>
    <sheet name="Weekday 99 &amp; 00 vs AVG" sheetId="9" state="visible" r:id="rId11"/>
    <sheet name="Weekend 99 &amp; 00 vs AVG" sheetId="10" state="visible" r:id="rId12"/>
  </sheets>
  <externalReferences>
    <externalReference r:id="rId13"/>
  </externalReferences>
  <definedNames>
    <definedName function="false" hidden="false" localSheetId="8" name="_xlnm.Print_Area" vbProcedure="false">'Weekday 99 &amp; 00 vs AVG'!$P$1:$AF$136</definedName>
    <definedName function="false" hidden="false" localSheetId="8" name="_xlnm.Print_Titles" vbProcedure="false">'Weekday 99 &amp; 00 vs AVG'!$1:$1</definedName>
    <definedName function="false" hidden="false" localSheetId="9" name="_xlnm.Print_Area" vbProcedure="false">'Weekend 99 &amp; 00 vs AVG'!$P$1:$AF$136</definedName>
    <definedName function="false" hidden="false" localSheetId="9" name="_xlnm.Print_Titles" vbProcedure="false">'Weekend 99 &amp; 00 vs AVG'!$1:$1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<sst xmlns="http://schemas.openxmlformats.org/spreadsheetml/2006/main" count="431" uniqueCount="52">
  <si>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</si>
  <si>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</si>
  <si>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</si>
  <si>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</si>
  <si>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</si>
  <si>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</si>
  <si>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</si>
  <si>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</si>
  <si>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</si>
  <si>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</si>
  <si>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</si>
  <si>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</si>
  <si>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Check</t>
  </si>
  <si>
    <t xml:space="preserve">Hour</t>
  </si>
  <si>
    <t xml:space="preserve">On Peak</t>
  </si>
  <si>
    <t xml:space="preserve">Off Peak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</si>
  <si>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</si>
  <si>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</si>
  <si>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</si>
  <si>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</si>
  <si>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</si>
  <si>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</si>
  <si>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</si>
  <si>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</si>
  <si>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</si>
  <si>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</si>
  <si>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</si>
  <si>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</si>
  <si>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Note - Each four hour block scaler is created by finding the straight average of the associated hourly scalers.</t>
  </si>
  <si>
    <t xml:space="preserve">Weekday</t>
  </si>
  <si>
    <t xml:space="preserve">Definitions:</t>
  </si>
  <si>
    <t xml:space="preserve">On Peak                 -</t>
  </si>
  <si>
    <t xml:space="preserve">Off Peak                 -</t>
  </si>
  <si>
    <t xml:space="preserve">Saturday &amp; Sunday -</t>
  </si>
  <si>
    <t xml:space="preserve">Weekend</t>
  </si>
  <si>
    <t xml:space="preserve">Historical Scalers Broken Down into Weekday</t>
  </si>
  <si>
    <t xml:space="preserve">Region</t>
  </si>
  <si>
    <t xml:space="preserve">West</t>
  </si>
  <si>
    <t xml:space="preserve">Wholesale Hub</t>
  </si>
  <si>
    <t xml:space="preserve">NP 15 Dow Jones</t>
  </si>
  <si>
    <t xml:space="preserve">Note:  An arbitrary price of $100 was used for this comparison to show the relative movements of the scalers on Weekdays and Weekends</t>
  </si>
  <si>
    <t xml:space="preserve">Forward Price</t>
  </si>
  <si>
    <t xml:space="preserve">East</t>
  </si>
  <si>
    <t xml:space="preserve">On</t>
  </si>
  <si>
    <t xml:space="preserve">Off</t>
  </si>
  <si>
    <t xml:space="preserve">Old Scaler</t>
  </si>
  <si>
    <t xml:space="preserve">Historical 99 Weekday Scaler</t>
  </si>
  <si>
    <t xml:space="preserve">Historical 00 Weekday Scaler</t>
  </si>
  <si>
    <t xml:space="preserve">Curve Generator Purposal</t>
  </si>
  <si>
    <t xml:space="preserve">AVG WE Scaler</t>
  </si>
  <si>
    <t xml:space="preserve">Historical 99 Weekened Scaler</t>
  </si>
  <si>
    <t xml:space="preserve">Historical 00 Weekend Scaler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</si>
</sst>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%"/>
    <numFmt numFmtId="167" formatCode="mmm\-yy_)"/>
    <numFmt numFmtId="168" formatCode="[$-409]mmm\-yy"/>
    <numFmt numFmtId="169" formatCode="_(\$* #,##0.00_);_(\$* \(#,##0.00\);_(\$* \-??_);_(@_)"/>
    <numFmt numFmtId="170" formatCode="_(\$* #,##0_);_(\$* \(#,##0\);_(\$* \-?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Arial"/>
      <family val="2"/>
    </font>
    <font>
      <sz val="8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FFFF00"/>
      <name val="Arial"/>
      <family val="2"/>
    </font>
    <font>
      <b val="true"/>
      <sz val="12"/>
      <color rgb="FFFF0000"/>
      <name val="Arial"/>
      <family val="2"/>
    </font>
    <font>
      <b val="true"/>
      <sz val="11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1.25"/>
      <color rgb="FF000000"/>
      <name val="Arial"/>
      <family val="2"/>
    </font>
    <font>
      <sz val="8.75"/>
      <color rgb="FF000000"/>
      <name val="Arial"/>
      <family val="2"/>
    </font>
    <font>
      <sz val="8.2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5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5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5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5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Price-January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3979075729232"/>
          <c:y val="0.02636036417531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0749670893092"/>
          <c:y val="0.0821511751005717"/>
          <c:w val="0.943601468856094"/>
          <c:h val="0.84946008892653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AVG'!$C$31:$C$54</c:f>
              <c:numCache>
                <c:formatCode>_(\$* #,##0.00_);_(\$* \(#,##0.00\);_(\$* \-??_);_(@_)</c:formatCode>
                <c:ptCount val="24"/>
                <c:pt idx="0">
                  <c:v>69.779297713335</c:v>
                </c:pt>
                <c:pt idx="1">
                  <c:v>64.4580181374987</c:v>
                </c:pt>
                <c:pt idx="2">
                  <c:v>61.2425278244814</c:v>
                </c:pt>
                <c:pt idx="3">
                  <c:v>61.9269400758451</c:v>
                </c:pt>
                <c:pt idx="4">
                  <c:v>66.4942724499561</c:v>
                </c:pt>
                <c:pt idx="5">
                  <c:v>76.2885889982322</c:v>
                </c:pt>
                <c:pt idx="6">
                  <c:v>74.1363389275881</c:v>
                </c:pt>
                <c:pt idx="7">
                  <c:v>79.7377787826267</c:v>
                </c:pt>
                <c:pt idx="8">
                  <c:v>79.6629341673466</c:v>
                </c:pt>
                <c:pt idx="9">
                  <c:v>82.848274489396</c:v>
                </c:pt>
                <c:pt idx="10">
                  <c:v>80.0452724650402</c:v>
                </c:pt>
                <c:pt idx="11">
                  <c:v>78.0507314877093</c:v>
                </c:pt>
                <c:pt idx="12">
                  <c:v>76.9585611344121</c:v>
                </c:pt>
                <c:pt idx="13">
                  <c:v>75.5527068302042</c:v>
                </c:pt>
                <c:pt idx="14">
                  <c:v>73.6906948471778</c:v>
                </c:pt>
                <c:pt idx="15">
                  <c:v>72.2198244665176</c:v>
                </c:pt>
                <c:pt idx="16">
                  <c:v>76.5575204546014</c:v>
                </c:pt>
                <c:pt idx="17">
                  <c:v>93.5782469080417</c:v>
                </c:pt>
                <c:pt idx="18">
                  <c:v>93.1625031679824</c:v>
                </c:pt>
                <c:pt idx="19">
                  <c:v>86.6684641009532</c:v>
                </c:pt>
                <c:pt idx="20">
                  <c:v>81.9625431775611</c:v>
                </c:pt>
                <c:pt idx="21">
                  <c:v>75.1676045928423</c:v>
                </c:pt>
                <c:pt idx="22">
                  <c:v>84.3949236543462</c:v>
                </c:pt>
                <c:pt idx="23">
                  <c:v>75.4154311463053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AVG'!$C$60:$C$83</c:f>
              <c:numCache>
                <c:formatCode>_(\$* #,##0.00_);_(\$* \(#,##0.00\);_(\$* \-??_);_(@_)</c:formatCode>
                <c:ptCount val="24"/>
                <c:pt idx="0">
                  <c:v>69.2901821745144</c:v>
                </c:pt>
                <c:pt idx="1">
                  <c:v>62.192704523726</c:v>
                </c:pt>
                <c:pt idx="2">
                  <c:v>57.6967652924003</c:v>
                </c:pt>
                <c:pt idx="3">
                  <c:v>59.6603466826339</c:v>
                </c:pt>
                <c:pt idx="4">
                  <c:v>65.3264087582491</c:v>
                </c:pt>
                <c:pt idx="5">
                  <c:v>78.0610933729489</c:v>
                </c:pt>
                <c:pt idx="6">
                  <c:v>74.4089682962332</c:v>
                </c:pt>
                <c:pt idx="7">
                  <c:v>78.2670977769614</c:v>
                </c:pt>
                <c:pt idx="8">
                  <c:v>79.7592476348269</c:v>
                </c:pt>
                <c:pt idx="9">
                  <c:v>80.699394613059</c:v>
                </c:pt>
                <c:pt idx="10">
                  <c:v>80.8684407064169</c:v>
                </c:pt>
                <c:pt idx="11">
                  <c:v>78.256384030202</c:v>
                </c:pt>
                <c:pt idx="12">
                  <c:v>77.2681068320615</c:v>
                </c:pt>
                <c:pt idx="13">
                  <c:v>76.0321323304727</c:v>
                </c:pt>
                <c:pt idx="14">
                  <c:v>74.6025944627541</c:v>
                </c:pt>
                <c:pt idx="15">
                  <c:v>72.8137253159751</c:v>
                </c:pt>
                <c:pt idx="16">
                  <c:v>75.9970394718025</c:v>
                </c:pt>
                <c:pt idx="17">
                  <c:v>94.6163632523001</c:v>
                </c:pt>
                <c:pt idx="18">
                  <c:v>92.0729599638773</c:v>
                </c:pt>
                <c:pt idx="19">
                  <c:v>85.9205940273316</c:v>
                </c:pt>
                <c:pt idx="20">
                  <c:v>82.5820498642369</c:v>
                </c:pt>
                <c:pt idx="21">
                  <c:v>75.8349014214899</c:v>
                </c:pt>
                <c:pt idx="22">
                  <c:v>89.719128760437</c:v>
                </c:pt>
                <c:pt idx="23">
                  <c:v>78.0533704350902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AVG'!$C$90:$C$113</c:f>
              <c:numCache>
                <c:formatCode>_(\$* #,##0.00_);_(\$* \(#,##0.00\);_(\$* \-??_);_(@_)</c:formatCode>
                <c:ptCount val="24"/>
                <c:pt idx="0">
                  <c:v>70.2496011160472</c:v>
                </c:pt>
                <c:pt idx="1">
                  <c:v>66.6362043045878</c:v>
                </c:pt>
                <c:pt idx="2">
                  <c:v>64.6519148745594</c:v>
                </c:pt>
                <c:pt idx="3">
                  <c:v>64.1063568000865</c:v>
                </c:pt>
                <c:pt idx="4">
                  <c:v>67.6172183073666</c:v>
                </c:pt>
                <c:pt idx="5">
                  <c:v>74.5842578686969</c:v>
                </c:pt>
                <c:pt idx="6">
                  <c:v>73.8741953038909</c:v>
                </c:pt>
                <c:pt idx="7">
                  <c:v>81.151895134228</c:v>
                </c:pt>
                <c:pt idx="8">
                  <c:v>79.5703250640002</c:v>
                </c:pt>
                <c:pt idx="9">
                  <c:v>84.91450513972</c:v>
                </c:pt>
                <c:pt idx="10">
                  <c:v>79.2537645406395</c:v>
                </c:pt>
                <c:pt idx="11">
                  <c:v>77.8529886583894</c:v>
                </c:pt>
                <c:pt idx="12">
                  <c:v>76.6609210405184</c:v>
                </c:pt>
                <c:pt idx="13">
                  <c:v>75.0917207722539</c:v>
                </c:pt>
                <c:pt idx="14">
                  <c:v>72.813868293739</c:v>
                </c:pt>
                <c:pt idx="15">
                  <c:v>71.6487659574238</c:v>
                </c:pt>
                <c:pt idx="16">
                  <c:v>77.0964444765236</c:v>
                </c:pt>
                <c:pt idx="17">
                  <c:v>92.5800581154855</c:v>
                </c:pt>
                <c:pt idx="18">
                  <c:v>94.2101408642373</c:v>
                </c:pt>
                <c:pt idx="19">
                  <c:v>87.3875699409739</c:v>
                </c:pt>
                <c:pt idx="20">
                  <c:v>81.3668636711421</c:v>
                </c:pt>
                <c:pt idx="21">
                  <c:v>74.5259730268349</c:v>
                </c:pt>
                <c:pt idx="22">
                  <c:v>79.2754956677204</c:v>
                </c:pt>
                <c:pt idx="23">
                  <c:v>72.8789510609352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AVG'!$C$119:$C$142</c:f>
              <c:numCache>
                <c:formatCode>_(\$* #,##0.00_);_(\$* \(#,##0.00\);_(\$* \-??_);_(@_)</c:formatCode>
                <c:ptCount val="24"/>
                <c:pt idx="0">
                  <c:v>70.6500956794984</c:v>
                </c:pt>
                <c:pt idx="1">
                  <c:v>64.2308319648566</c:v>
                </c:pt>
                <c:pt idx="2">
                  <c:v>60.9735429218761</c:v>
                </c:pt>
                <c:pt idx="3">
                  <c:v>60.0078715870761</c:v>
                </c:pt>
                <c:pt idx="4">
                  <c:v>65.1061365684135</c:v>
                </c:pt>
                <c:pt idx="5">
                  <c:v>75.1578948039318</c:v>
                </c:pt>
                <c:pt idx="6">
                  <c:v>73.6473118611294</c:v>
                </c:pt>
                <c:pt idx="7">
                  <c:v>78.4707379717391</c:v>
                </c:pt>
                <c:pt idx="8">
                  <c:v>79.818060688879</c:v>
                </c:pt>
                <c:pt idx="9">
                  <c:v>81.6847150778308</c:v>
                </c:pt>
                <c:pt idx="10">
                  <c:v>79.9302352164276</c:v>
                </c:pt>
                <c:pt idx="11">
                  <c:v>77.9580417500934</c:v>
                </c:pt>
                <c:pt idx="12">
                  <c:v>76.8141404766811</c:v>
                </c:pt>
                <c:pt idx="13">
                  <c:v>75.623054438419</c:v>
                </c:pt>
                <c:pt idx="14">
                  <c:v>73.8097813630364</c:v>
                </c:pt>
                <c:pt idx="15">
                  <c:v>72.2663911424134</c:v>
                </c:pt>
                <c:pt idx="16">
                  <c:v>76.6742027254421</c:v>
                </c:pt>
                <c:pt idx="17">
                  <c:v>94.329506371023</c:v>
                </c:pt>
                <c:pt idx="18">
                  <c:v>94.0330758340895</c:v>
                </c:pt>
                <c:pt idx="19">
                  <c:v>87.4293630673081</c:v>
                </c:pt>
                <c:pt idx="20">
                  <c:v>82.4210874385815</c:v>
                </c:pt>
                <c:pt idx="21">
                  <c:v>75.0902945769072</c:v>
                </c:pt>
                <c:pt idx="22">
                  <c:v>87.5978743131488</c:v>
                </c:pt>
                <c:pt idx="23">
                  <c:v>76.2757521611987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40134"/>
        <c:axId val="83698798"/>
      </c:lineChart>
      <c:catAx>
        <c:axId val="582401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74606803852283"/>
              <c:y val="0.86724539487613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98798"/>
        <c:crossesAt val="0"/>
        <c:auto val="1"/>
        <c:lblAlgn val="ctr"/>
        <c:lblOffset val="100"/>
        <c:noMultiLvlLbl val="0"/>
      </c:catAx>
      <c:valAx>
        <c:axId val="83698798"/>
        <c:scaling>
          <c:orientation val="minMax"/>
          <c:max val="96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3214161989884"/>
              <c:y val="0.24433622697438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401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9055636388831"/>
          <c:y val="0.867033665043405"/>
          <c:w val="0.845700824499411"/>
          <c:h val="0.11200508151598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Price-October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1902199822925"/>
          <c:y val="0.02844221105527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1110808417898"/>
          <c:y val="0.0747738693467337"/>
          <c:w val="0.944561738064428"/>
          <c:h val="0.83738693467336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AVG'!$L$31:$L$54</c:f>
              <c:numCache>
                <c:formatCode>_(\$* #,##0.00_);_(\$* \(#,##0.00\);_(\$* \-??_);_(@_)</c:formatCode>
                <c:ptCount val="24"/>
                <c:pt idx="0">
                  <c:v>50.5091398058305</c:v>
                </c:pt>
                <c:pt idx="1">
                  <c:v>46.7972128064355</c:v>
                </c:pt>
                <c:pt idx="2">
                  <c:v>45.7951345227497</c:v>
                </c:pt>
                <c:pt idx="3">
                  <c:v>44.888421072808</c:v>
                </c:pt>
                <c:pt idx="4">
                  <c:v>46.7986067499156</c:v>
                </c:pt>
                <c:pt idx="5">
                  <c:v>53.186498281971</c:v>
                </c:pt>
                <c:pt idx="6">
                  <c:v>64.6551418887958</c:v>
                </c:pt>
                <c:pt idx="7">
                  <c:v>67.9759001763603</c:v>
                </c:pt>
                <c:pt idx="8">
                  <c:v>71.9841730591963</c:v>
                </c:pt>
                <c:pt idx="9">
                  <c:v>85.4192088051615</c:v>
                </c:pt>
                <c:pt idx="10">
                  <c:v>79.6477862446686</c:v>
                </c:pt>
                <c:pt idx="11">
                  <c:v>79.6793359949105</c:v>
                </c:pt>
                <c:pt idx="12">
                  <c:v>78.8915317596588</c:v>
                </c:pt>
                <c:pt idx="13">
                  <c:v>79.6209040416828</c:v>
                </c:pt>
                <c:pt idx="14">
                  <c:v>80.8641070511122</c:v>
                </c:pt>
                <c:pt idx="15">
                  <c:v>83.2923861558331</c:v>
                </c:pt>
                <c:pt idx="16">
                  <c:v>80.6077557859061</c:v>
                </c:pt>
                <c:pt idx="17">
                  <c:v>77.1342060387605</c:v>
                </c:pt>
                <c:pt idx="18">
                  <c:v>94.8542682218734</c:v>
                </c:pt>
                <c:pt idx="19">
                  <c:v>98.5649574187082</c:v>
                </c:pt>
                <c:pt idx="20">
                  <c:v>91.9134376558624</c:v>
                </c:pt>
                <c:pt idx="21">
                  <c:v>64.89489970151</c:v>
                </c:pt>
                <c:pt idx="22">
                  <c:v>59.920371488232</c:v>
                </c:pt>
                <c:pt idx="23">
                  <c:v>52.1046152720578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AVG'!$L$60:$L$83</c:f>
              <c:numCache>
                <c:formatCode>_(\$* #,##0.00_);_(\$* \(#,##0.00\);_(\$* \-??_);_(@_)</c:formatCode>
                <c:ptCount val="24"/>
                <c:pt idx="0">
                  <c:v>50.2858526048238</c:v>
                </c:pt>
                <c:pt idx="1">
                  <c:v>46.0417696469532</c:v>
                </c:pt>
                <c:pt idx="2">
                  <c:v>45.8082494130737</c:v>
                </c:pt>
                <c:pt idx="3">
                  <c:v>44.5224013616253</c:v>
                </c:pt>
                <c:pt idx="4">
                  <c:v>46.7231357330259</c:v>
                </c:pt>
                <c:pt idx="5">
                  <c:v>53.9558127874429</c:v>
                </c:pt>
                <c:pt idx="6">
                  <c:v>56.3358210978291</c:v>
                </c:pt>
                <c:pt idx="7">
                  <c:v>58.9751509315114</c:v>
                </c:pt>
                <c:pt idx="8">
                  <c:v>66.8031652210544</c:v>
                </c:pt>
                <c:pt idx="9">
                  <c:v>92.7011172494851</c:v>
                </c:pt>
                <c:pt idx="10">
                  <c:v>74.8297568022463</c:v>
                </c:pt>
                <c:pt idx="11">
                  <c:v>76.501209970318</c:v>
                </c:pt>
                <c:pt idx="12">
                  <c:v>76.8807029752167</c:v>
                </c:pt>
                <c:pt idx="13">
                  <c:v>76.7575984483739</c:v>
                </c:pt>
                <c:pt idx="14">
                  <c:v>81.0209713815438</c:v>
                </c:pt>
                <c:pt idx="15">
                  <c:v>87.4973576388403</c:v>
                </c:pt>
                <c:pt idx="16">
                  <c:v>81.3568461996223</c:v>
                </c:pt>
                <c:pt idx="17">
                  <c:v>75.2403931186367</c:v>
                </c:pt>
                <c:pt idx="18">
                  <c:v>106.020598446537</c:v>
                </c:pt>
                <c:pt idx="19">
                  <c:v>108.203553833368</c:v>
                </c:pt>
                <c:pt idx="20">
                  <c:v>101.156939685413</c:v>
                </c:pt>
                <c:pt idx="21">
                  <c:v>59.7188170000038</c:v>
                </c:pt>
                <c:pt idx="22">
                  <c:v>60.4122374504258</c:v>
                </c:pt>
                <c:pt idx="23">
                  <c:v>52.2505410026297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AVG'!$L$90:$L$113</c:f>
              <c:numCache>
                <c:formatCode>_(\$* #,##0.00_);_(\$* \(#,##0.00\);_(\$* \-??_);_(@_)</c:formatCode>
                <c:ptCount val="24"/>
                <c:pt idx="0">
                  <c:v>50.7241571105037</c:v>
                </c:pt>
                <c:pt idx="1">
                  <c:v>47.5246765896407</c:v>
                </c:pt>
                <c:pt idx="2">
                  <c:v>45.7825053691043</c:v>
                </c:pt>
                <c:pt idx="3">
                  <c:v>45.2408844983912</c:v>
                </c:pt>
                <c:pt idx="4">
                  <c:v>46.8712825439574</c:v>
                </c:pt>
                <c:pt idx="5">
                  <c:v>52.4456769063314</c:v>
                </c:pt>
                <c:pt idx="6">
                  <c:v>72.6663396875046</c:v>
                </c:pt>
                <c:pt idx="7">
                  <c:v>76.6432883380668</c:v>
                </c:pt>
                <c:pt idx="8">
                  <c:v>76.9732917181477</c:v>
                </c:pt>
                <c:pt idx="9">
                  <c:v>78.4070006735906</c:v>
                </c:pt>
                <c:pt idx="10">
                  <c:v>84.2873701521864</c:v>
                </c:pt>
                <c:pt idx="11">
                  <c:v>82.7397536482217</c:v>
                </c:pt>
                <c:pt idx="12">
                  <c:v>80.8278854039365</c:v>
                </c:pt>
                <c:pt idx="13">
                  <c:v>82.3781612796841</c:v>
                </c:pt>
                <c:pt idx="14">
                  <c:v>80.7130525106967</c:v>
                </c:pt>
                <c:pt idx="15">
                  <c:v>79.2431543573818</c:v>
                </c:pt>
                <c:pt idx="16">
                  <c:v>79.8864094615869</c:v>
                </c:pt>
                <c:pt idx="17">
                  <c:v>78.9578777396205</c:v>
                </c:pt>
                <c:pt idx="18">
                  <c:v>84.1015057833083</c:v>
                </c:pt>
                <c:pt idx="19">
                  <c:v>89.2833460564436</c:v>
                </c:pt>
                <c:pt idx="20">
                  <c:v>83.0122875533321</c:v>
                </c:pt>
                <c:pt idx="21">
                  <c:v>69.8792756362936</c:v>
                </c:pt>
                <c:pt idx="22">
                  <c:v>59.4467227838971</c:v>
                </c:pt>
                <c:pt idx="23">
                  <c:v>51.9640941981738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AVG'!$L$119:$L$142</c:f>
              <c:numCache>
                <c:formatCode>_(\$* #,##0.00_);_(\$* \(#,##0.00\);_(\$* \-??_);_(@_)</c:formatCode>
                <c:ptCount val="24"/>
                <c:pt idx="0">
                  <c:v>51.4535447141989</c:v>
                </c:pt>
                <c:pt idx="1">
                  <c:v>46.8211798988463</c:v>
                </c:pt>
                <c:pt idx="2">
                  <c:v>44.8284806953302</c:v>
                </c:pt>
                <c:pt idx="3">
                  <c:v>44.0188389398384</c:v>
                </c:pt>
                <c:pt idx="4">
                  <c:v>45.3819250330484</c:v>
                </c:pt>
                <c:pt idx="5">
                  <c:v>52.2446248413457</c:v>
                </c:pt>
                <c:pt idx="6">
                  <c:v>60.841484759562</c:v>
                </c:pt>
                <c:pt idx="7">
                  <c:v>64.7013310693548</c:v>
                </c:pt>
                <c:pt idx="8">
                  <c:v>65.7313347665613</c:v>
                </c:pt>
                <c:pt idx="9">
                  <c:v>74.8555342715631</c:v>
                </c:pt>
                <c:pt idx="10">
                  <c:v>76.3257068345615</c:v>
                </c:pt>
                <c:pt idx="11">
                  <c:v>77.8420554195782</c:v>
                </c:pt>
                <c:pt idx="12">
                  <c:v>79.7313295256864</c:v>
                </c:pt>
                <c:pt idx="13">
                  <c:v>83.764337297924</c:v>
                </c:pt>
                <c:pt idx="14">
                  <c:v>87.0314353396986</c:v>
                </c:pt>
                <c:pt idx="15">
                  <c:v>88.5485674860463</c:v>
                </c:pt>
                <c:pt idx="16">
                  <c:v>86.308526902486</c:v>
                </c:pt>
                <c:pt idx="17">
                  <c:v>83.0751512145623</c:v>
                </c:pt>
                <c:pt idx="18">
                  <c:v>94.5758473129281</c:v>
                </c:pt>
                <c:pt idx="19">
                  <c:v>98.6878264769348</c:v>
                </c:pt>
                <c:pt idx="20">
                  <c:v>90.3933879285447</c:v>
                </c:pt>
                <c:pt idx="21">
                  <c:v>67.5861433940087</c:v>
                </c:pt>
                <c:pt idx="22">
                  <c:v>61.9248103634466</c:v>
                </c:pt>
                <c:pt idx="23">
                  <c:v>53.3265955139457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279035"/>
        <c:axId val="36222936"/>
      </c:lineChart>
      <c:catAx>
        <c:axId val="142790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93536743172376"/>
              <c:y val="0.83979899497487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22936"/>
        <c:crossesAt val="0"/>
        <c:auto val="1"/>
        <c:lblAlgn val="ctr"/>
        <c:lblOffset val="100"/>
        <c:noMultiLvlLbl val="0"/>
      </c:catAx>
      <c:valAx>
        <c:axId val="36222936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790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0888101886535"/>
          <c:y val="0.866331658291457"/>
          <c:w val="0.831301505142001"/>
          <c:h val="0.1063316582914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 Scaled Price-November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4506151859153"/>
          <c:y val="0.127829560585886"/>
          <c:w val="0.895792264292026"/>
          <c:h val="0.76236812455188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AVG'!$M$31:$M$54</c:f>
              <c:numCache>
                <c:formatCode>_(\$* #,##0.00_);_(\$* \(#,##0.00\);_(\$* \-??_);_(@_)</c:formatCode>
                <c:ptCount val="24"/>
                <c:pt idx="0">
                  <c:v>49.1591516143204</c:v>
                </c:pt>
                <c:pt idx="1">
                  <c:v>47.245353281558</c:v>
                </c:pt>
                <c:pt idx="2">
                  <c:v>46.1866145670727</c:v>
                </c:pt>
                <c:pt idx="3">
                  <c:v>45.8096448459432</c:v>
                </c:pt>
                <c:pt idx="4">
                  <c:v>48.6501766417291</c:v>
                </c:pt>
                <c:pt idx="5">
                  <c:v>54.6733079030556</c:v>
                </c:pt>
                <c:pt idx="6">
                  <c:v>73.4231800572896</c:v>
                </c:pt>
                <c:pt idx="7">
                  <c:v>79.8963576510423</c:v>
                </c:pt>
                <c:pt idx="8">
                  <c:v>80.0468003091777</c:v>
                </c:pt>
                <c:pt idx="9">
                  <c:v>81.4448493600793</c:v>
                </c:pt>
                <c:pt idx="10">
                  <c:v>81.9134472944292</c:v>
                </c:pt>
                <c:pt idx="11">
                  <c:v>78.2159461006157</c:v>
                </c:pt>
                <c:pt idx="12">
                  <c:v>76.8455482398227</c:v>
                </c:pt>
                <c:pt idx="13">
                  <c:v>77.3270606257213</c:v>
                </c:pt>
                <c:pt idx="14">
                  <c:v>74.81449440414</c:v>
                </c:pt>
                <c:pt idx="15">
                  <c:v>74.1439116464503</c:v>
                </c:pt>
                <c:pt idx="16">
                  <c:v>78.1394455610838</c:v>
                </c:pt>
                <c:pt idx="17">
                  <c:v>93.3596291851004</c:v>
                </c:pt>
                <c:pt idx="18">
                  <c:v>93.5232979169239</c:v>
                </c:pt>
                <c:pt idx="19">
                  <c:v>86.3424822328715</c:v>
                </c:pt>
                <c:pt idx="20">
                  <c:v>78.9626219700799</c:v>
                </c:pt>
                <c:pt idx="21">
                  <c:v>71.6009274451721</c:v>
                </c:pt>
                <c:pt idx="22">
                  <c:v>56.191613705547</c:v>
                </c:pt>
                <c:pt idx="23">
                  <c:v>52.0841374407739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AVG'!$M$60:$M$83</c:f>
              <c:numCache>
                <c:formatCode>_(\$* #,##0.00_);_(\$* \(#,##0.00\);_(\$* \-??_);_(@_)</c:formatCode>
                <c:ptCount val="24"/>
                <c:pt idx="0">
                  <c:v>48.7027750275838</c:v>
                </c:pt>
                <c:pt idx="1">
                  <c:v>46.7550742126822</c:v>
                </c:pt>
                <c:pt idx="2">
                  <c:v>45.9805059349414</c:v>
                </c:pt>
                <c:pt idx="3">
                  <c:v>45.0664743485871</c:v>
                </c:pt>
                <c:pt idx="4">
                  <c:v>47.928206749843</c:v>
                </c:pt>
                <c:pt idx="5">
                  <c:v>55.5624556090938</c:v>
                </c:pt>
                <c:pt idx="6">
                  <c:v>68.319501834339</c:v>
                </c:pt>
                <c:pt idx="7">
                  <c:v>80.4450646650297</c:v>
                </c:pt>
                <c:pt idx="8">
                  <c:v>80.2615456619888</c:v>
                </c:pt>
                <c:pt idx="9">
                  <c:v>83.5119263739008</c:v>
                </c:pt>
                <c:pt idx="10">
                  <c:v>84.1624381988018</c:v>
                </c:pt>
                <c:pt idx="11">
                  <c:v>78.3692195816636</c:v>
                </c:pt>
                <c:pt idx="12">
                  <c:v>76.5659282359817</c:v>
                </c:pt>
                <c:pt idx="13">
                  <c:v>77.6540698422564</c:v>
                </c:pt>
                <c:pt idx="14">
                  <c:v>74.2592694813102</c:v>
                </c:pt>
                <c:pt idx="15">
                  <c:v>72.6975928108531</c:v>
                </c:pt>
                <c:pt idx="16">
                  <c:v>77.7678236059734</c:v>
                </c:pt>
                <c:pt idx="17">
                  <c:v>99.7785184582461</c:v>
                </c:pt>
                <c:pt idx="18">
                  <c:v>98.1982167103431</c:v>
                </c:pt>
                <c:pt idx="19">
                  <c:v>88.2037437865675</c:v>
                </c:pt>
                <c:pt idx="20">
                  <c:v>75.8955235115144</c:v>
                </c:pt>
                <c:pt idx="21">
                  <c:v>63.9096172412294</c:v>
                </c:pt>
                <c:pt idx="22">
                  <c:v>57.2999496684439</c:v>
                </c:pt>
                <c:pt idx="23">
                  <c:v>52.7045584488248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AVG'!$M$90:$M$113</c:f>
              <c:numCache>
                <c:formatCode>_(\$* #,##0.00_);_(\$* \(#,##0.00\);_(\$* \-??_);_(@_)</c:formatCode>
                <c:ptCount val="24"/>
                <c:pt idx="0">
                  <c:v>49.6155282010571</c:v>
                </c:pt>
                <c:pt idx="1">
                  <c:v>47.7356323504339</c:v>
                </c:pt>
                <c:pt idx="2">
                  <c:v>46.392723199204</c:v>
                </c:pt>
                <c:pt idx="3">
                  <c:v>46.5528153432993</c:v>
                </c:pt>
                <c:pt idx="4">
                  <c:v>49.3721465336153</c:v>
                </c:pt>
                <c:pt idx="5">
                  <c:v>53.7841601970174</c:v>
                </c:pt>
                <c:pt idx="6">
                  <c:v>78.5268582802402</c:v>
                </c:pt>
                <c:pt idx="7">
                  <c:v>79.3476506370549</c:v>
                </c:pt>
                <c:pt idx="8">
                  <c:v>79.8320549563666</c:v>
                </c:pt>
                <c:pt idx="9">
                  <c:v>79.3777723462577</c:v>
                </c:pt>
                <c:pt idx="10">
                  <c:v>79.6644563900566</c:v>
                </c:pt>
                <c:pt idx="11">
                  <c:v>78.0626726195678</c:v>
                </c:pt>
                <c:pt idx="12">
                  <c:v>77.1251682436637</c:v>
                </c:pt>
                <c:pt idx="13">
                  <c:v>77.0000514091862</c:v>
                </c:pt>
                <c:pt idx="14">
                  <c:v>75.3697193269698</c:v>
                </c:pt>
                <c:pt idx="15">
                  <c:v>75.5902304820475</c:v>
                </c:pt>
                <c:pt idx="16">
                  <c:v>78.5110675161943</c:v>
                </c:pt>
                <c:pt idx="17">
                  <c:v>86.9407399119546</c:v>
                </c:pt>
                <c:pt idx="18">
                  <c:v>88.8483791235047</c:v>
                </c:pt>
                <c:pt idx="19">
                  <c:v>84.4812206791755</c:v>
                </c:pt>
                <c:pt idx="20">
                  <c:v>82.0297204286455</c:v>
                </c:pt>
                <c:pt idx="21">
                  <c:v>79.2922376491146</c:v>
                </c:pt>
                <c:pt idx="22">
                  <c:v>55.0832777426501</c:v>
                </c:pt>
                <c:pt idx="23">
                  <c:v>51.4637164327229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AVG'!$M$119:$M$142</c:f>
              <c:numCache>
                <c:formatCode>_(\$* #,##0.00_);_(\$* \(#,##0.00\);_(\$* \-??_);_(@_)</c:formatCode>
                <c:ptCount val="24"/>
                <c:pt idx="0">
                  <c:v>50.7246948448164</c:v>
                </c:pt>
                <c:pt idx="1">
                  <c:v>45.1138266588696</c:v>
                </c:pt>
                <c:pt idx="2">
                  <c:v>41.3079122670892</c:v>
                </c:pt>
                <c:pt idx="3">
                  <c:v>41.0651902018164</c:v>
                </c:pt>
                <c:pt idx="4">
                  <c:v>46.2392030451472</c:v>
                </c:pt>
                <c:pt idx="5">
                  <c:v>57.0534721888594</c:v>
                </c:pt>
                <c:pt idx="6">
                  <c:v>67.6200748369125</c:v>
                </c:pt>
                <c:pt idx="7">
                  <c:v>75.848712745021</c:v>
                </c:pt>
                <c:pt idx="8">
                  <c:v>75.5849217925899</c:v>
                </c:pt>
                <c:pt idx="9">
                  <c:v>77.601676970296</c:v>
                </c:pt>
                <c:pt idx="10">
                  <c:v>79.6057867595993</c:v>
                </c:pt>
                <c:pt idx="11">
                  <c:v>77.3302319833546</c:v>
                </c:pt>
                <c:pt idx="12">
                  <c:v>75.6040814891377</c:v>
                </c:pt>
                <c:pt idx="13">
                  <c:v>75.8193965920615</c:v>
                </c:pt>
                <c:pt idx="14">
                  <c:v>73.6051939510354</c:v>
                </c:pt>
                <c:pt idx="15">
                  <c:v>73.6736903017292</c:v>
                </c:pt>
                <c:pt idx="16">
                  <c:v>79.8913878539437</c:v>
                </c:pt>
                <c:pt idx="17">
                  <c:v>99.7609545479027</c:v>
                </c:pt>
                <c:pt idx="18">
                  <c:v>99.2751806949731</c:v>
                </c:pt>
                <c:pt idx="19">
                  <c:v>91.9389267154996</c:v>
                </c:pt>
                <c:pt idx="20">
                  <c:v>83.0747948460525</c:v>
                </c:pt>
                <c:pt idx="21">
                  <c:v>73.764987919892</c:v>
                </c:pt>
                <c:pt idx="22">
                  <c:v>63.3858959796698</c:v>
                </c:pt>
                <c:pt idx="23">
                  <c:v>55.1098048137321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410793"/>
        <c:axId val="10488220"/>
      </c:lineChart>
      <c:catAx>
        <c:axId val="954107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91468968798858"/>
              <c:y val="0.83990576667008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88220"/>
        <c:crossesAt val="0"/>
        <c:auto val="1"/>
        <c:lblAlgn val="ctr"/>
        <c:lblOffset val="100"/>
        <c:noMultiLvlLbl val="0"/>
      </c:catAx>
      <c:valAx>
        <c:axId val="10488220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107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563523893684998"/>
          <c:y val="0.847690259141657"/>
          <c:w val="0.829719257698321"/>
          <c:h val="0.10836832940694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 Scaled Price-December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68353915049532"/>
          <c:y val="0.0285945235930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8856018455693"/>
          <c:y val="0.104577144589269"/>
          <c:w val="0.900664947754105"/>
          <c:h val="0.7921592401737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AVG'!$N$31:$N$54</c:f>
              <c:numCache>
                <c:formatCode>_(\$* #,##0.00_);_(\$* \(#,##0.00\);_(\$* \-??_);_(@_)</c:formatCode>
                <c:ptCount val="24"/>
                <c:pt idx="0">
                  <c:v>49.9816864066873</c:v>
                </c:pt>
                <c:pt idx="1">
                  <c:v>47.7854933909976</c:v>
                </c:pt>
                <c:pt idx="2">
                  <c:v>46.0709689007923</c:v>
                </c:pt>
                <c:pt idx="3">
                  <c:v>46.5101557373394</c:v>
                </c:pt>
                <c:pt idx="4">
                  <c:v>47.9113073694993</c:v>
                </c:pt>
                <c:pt idx="5">
                  <c:v>51.8653985106948</c:v>
                </c:pt>
                <c:pt idx="6">
                  <c:v>74.0015988858155</c:v>
                </c:pt>
                <c:pt idx="7">
                  <c:v>79.6363605090069</c:v>
                </c:pt>
                <c:pt idx="8">
                  <c:v>79.7527614048755</c:v>
                </c:pt>
                <c:pt idx="9">
                  <c:v>80.4713940820901</c:v>
                </c:pt>
                <c:pt idx="10">
                  <c:v>76.6956368327963</c:v>
                </c:pt>
                <c:pt idx="11">
                  <c:v>75.4791420291376</c:v>
                </c:pt>
                <c:pt idx="12">
                  <c:v>75.2879230053206</c:v>
                </c:pt>
                <c:pt idx="13">
                  <c:v>74.3404814765501</c:v>
                </c:pt>
                <c:pt idx="14">
                  <c:v>72.8514123441453</c:v>
                </c:pt>
                <c:pt idx="15">
                  <c:v>71.5503755372863</c:v>
                </c:pt>
                <c:pt idx="16">
                  <c:v>79.0593226735588</c:v>
                </c:pt>
                <c:pt idx="17">
                  <c:v>92.453389192252</c:v>
                </c:pt>
                <c:pt idx="18">
                  <c:v>92.7964889047985</c:v>
                </c:pt>
                <c:pt idx="19">
                  <c:v>88.6472047439284</c:v>
                </c:pt>
                <c:pt idx="20">
                  <c:v>84.7450884281557</c:v>
                </c:pt>
                <c:pt idx="21">
                  <c:v>82.2314199502824</c:v>
                </c:pt>
                <c:pt idx="22">
                  <c:v>56.0682555190124</c:v>
                </c:pt>
                <c:pt idx="23">
                  <c:v>53.8067341649768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AVG'!$N$60:$N$83</c:f>
              <c:numCache>
                <c:formatCode>_(\$* #,##0.00_);_(\$* \(#,##0.00\);_(\$* \-??_);_(@_)</c:formatCode>
                <c:ptCount val="24"/>
                <c:pt idx="0">
                  <c:v>49.7323716975771</c:v>
                </c:pt>
                <c:pt idx="1">
                  <c:v>46.6866423871215</c:v>
                </c:pt>
                <c:pt idx="2">
                  <c:v>45.371914032075</c:v>
                </c:pt>
                <c:pt idx="3">
                  <c:v>45.1469880993684</c:v>
                </c:pt>
                <c:pt idx="4">
                  <c:v>46.9682206321692</c:v>
                </c:pt>
                <c:pt idx="5">
                  <c:v>51.8046796166805</c:v>
                </c:pt>
                <c:pt idx="6">
                  <c:v>72.9468018482167</c:v>
                </c:pt>
                <c:pt idx="7">
                  <c:v>77.192514208526</c:v>
                </c:pt>
                <c:pt idx="8">
                  <c:v>78.0615788890784</c:v>
                </c:pt>
                <c:pt idx="9">
                  <c:v>78.0533741185289</c:v>
                </c:pt>
                <c:pt idx="10">
                  <c:v>77.2103156303433</c:v>
                </c:pt>
                <c:pt idx="11">
                  <c:v>74.6050995244434</c:v>
                </c:pt>
                <c:pt idx="12">
                  <c:v>73.5499074262681</c:v>
                </c:pt>
                <c:pt idx="13">
                  <c:v>72.1946551479952</c:v>
                </c:pt>
                <c:pt idx="14">
                  <c:v>70.9886637625321</c:v>
                </c:pt>
                <c:pt idx="15">
                  <c:v>70.1627565413547</c:v>
                </c:pt>
                <c:pt idx="16">
                  <c:v>76.7099711405809</c:v>
                </c:pt>
                <c:pt idx="17">
                  <c:v>100.825357651498</c:v>
                </c:pt>
                <c:pt idx="18">
                  <c:v>99.8284597155087</c:v>
                </c:pt>
                <c:pt idx="19">
                  <c:v>91.3741487616729</c:v>
                </c:pt>
                <c:pt idx="20">
                  <c:v>86.2306824952177</c:v>
                </c:pt>
                <c:pt idx="21">
                  <c:v>80.0657131382343</c:v>
                </c:pt>
                <c:pt idx="22">
                  <c:v>60.0665211190304</c:v>
                </c:pt>
                <c:pt idx="23">
                  <c:v>54.2226624159777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AVG'!$N$90:$N$113</c:f>
              <c:numCache>
                <c:formatCode>_(\$* #,##0.00_);_(\$* \(#,##0.00\);_(\$* \-??_);_(@_)</c:formatCode>
                <c:ptCount val="24"/>
                <c:pt idx="0">
                  <c:v>50.240590143071</c:v>
                </c:pt>
                <c:pt idx="1">
                  <c:v>48.9266078950228</c:v>
                </c:pt>
                <c:pt idx="2">
                  <c:v>46.7969104952294</c:v>
                </c:pt>
                <c:pt idx="3">
                  <c:v>47.9257528998477</c:v>
                </c:pt>
                <c:pt idx="4">
                  <c:v>48.8906666736498</c:v>
                </c:pt>
                <c:pt idx="5">
                  <c:v>51.9284527467866</c:v>
                </c:pt>
                <c:pt idx="6">
                  <c:v>75.096965040245</c:v>
                </c:pt>
                <c:pt idx="7">
                  <c:v>82.174200897968</c:v>
                </c:pt>
                <c:pt idx="8">
                  <c:v>81.5089894020494</c:v>
                </c:pt>
                <c:pt idx="9">
                  <c:v>82.9824148134807</c:v>
                </c:pt>
                <c:pt idx="10">
                  <c:v>76.1611626968822</c:v>
                </c:pt>
                <c:pt idx="11">
                  <c:v>76.3868015532431</c:v>
                </c:pt>
                <c:pt idx="12">
                  <c:v>77.0927853374136</c:v>
                </c:pt>
                <c:pt idx="13">
                  <c:v>76.5688395869725</c:v>
                </c:pt>
                <c:pt idx="14">
                  <c:v>74.7858051019744</c:v>
                </c:pt>
                <c:pt idx="15">
                  <c:v>72.9913644946</c:v>
                </c:pt>
                <c:pt idx="16">
                  <c:v>81.4990338808819</c:v>
                </c:pt>
                <c:pt idx="17">
                  <c:v>83.7594219461116</c:v>
                </c:pt>
                <c:pt idx="18">
                  <c:v>85.4940576782916</c:v>
                </c:pt>
                <c:pt idx="19">
                  <c:v>85.8153782639629</c:v>
                </c:pt>
                <c:pt idx="20">
                  <c:v>83.202356127745</c:v>
                </c:pt>
                <c:pt idx="21">
                  <c:v>84.4804231781784</c:v>
                </c:pt>
                <c:pt idx="22">
                  <c:v>51.9162104728398</c:v>
                </c:pt>
                <c:pt idx="23">
                  <c:v>53.3748086735529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AVG'!$N$119:$N$142</c:f>
              <c:numCache>
                <c:formatCode>_(\$* #,##0.00_);_(\$* \(#,##0.00\);_(\$* \-??_);_(@_)</c:formatCode>
                <c:ptCount val="24"/>
                <c:pt idx="0">
                  <c:v>50.7645472482018</c:v>
                </c:pt>
                <c:pt idx="1">
                  <c:v>46.7842310627083</c:v>
                </c:pt>
                <c:pt idx="2">
                  <c:v>44.0162182664495</c:v>
                </c:pt>
                <c:pt idx="3">
                  <c:v>44.1760174425222</c:v>
                </c:pt>
                <c:pt idx="4">
                  <c:v>46.6159703173443</c:v>
                </c:pt>
                <c:pt idx="5">
                  <c:v>52.2799273562255</c:v>
                </c:pt>
                <c:pt idx="6">
                  <c:v>73.0723708229385</c:v>
                </c:pt>
                <c:pt idx="7">
                  <c:v>78.8762465722012</c:v>
                </c:pt>
                <c:pt idx="8">
                  <c:v>79.098025480334</c:v>
                </c:pt>
                <c:pt idx="9">
                  <c:v>79.7274653515283</c:v>
                </c:pt>
                <c:pt idx="10">
                  <c:v>75.6260518902454</c:v>
                </c:pt>
                <c:pt idx="11">
                  <c:v>73.8314087068367</c:v>
                </c:pt>
                <c:pt idx="12">
                  <c:v>72.9476839238335</c:v>
                </c:pt>
                <c:pt idx="13">
                  <c:v>72.1228311402671</c:v>
                </c:pt>
                <c:pt idx="14">
                  <c:v>70.5306950377594</c:v>
                </c:pt>
                <c:pt idx="15">
                  <c:v>69.5221965826288</c:v>
                </c:pt>
                <c:pt idx="16">
                  <c:v>79.2000943739741</c:v>
                </c:pt>
                <c:pt idx="17">
                  <c:v>95.287935215893</c:v>
                </c:pt>
                <c:pt idx="18">
                  <c:v>96.9703978938519</c:v>
                </c:pt>
                <c:pt idx="19">
                  <c:v>92.4103979861863</c:v>
                </c:pt>
                <c:pt idx="20">
                  <c:v>87.3573113946774</c:v>
                </c:pt>
                <c:pt idx="21">
                  <c:v>83.4188876268447</c:v>
                </c:pt>
                <c:pt idx="22">
                  <c:v>59.4921314242539</c:v>
                </c:pt>
                <c:pt idx="23">
                  <c:v>55.8709568822945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947577"/>
        <c:axId val="84145826"/>
      </c:lineChart>
      <c:catAx>
        <c:axId val="759475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6775681910707"/>
              <c:y val="0.8352025866424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45826"/>
        <c:crossesAt val="0"/>
        <c:auto val="1"/>
        <c:lblAlgn val="ctr"/>
        <c:lblOffset val="100"/>
        <c:noMultiLvlLbl val="0"/>
      </c:catAx>
      <c:valAx>
        <c:axId val="84145826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69629529108427"/>
              <c:y val="0.244417500252602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475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95223232460307"/>
          <c:y val="0.873193897140548"/>
          <c:w val="0.828199212918985"/>
          <c:h val="0.10690108113569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Price-January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1276934802189"/>
          <c:y val="0.02636036417531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0749670893092"/>
          <c:y val="0.0814101206860047"/>
          <c:w val="0.943809325850482"/>
          <c:h val="0.85020114334109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AVG'!$C$31:$C$54</c:f>
              <c:numCache>
                <c:formatCode>_(\$* #,##0.00_);_(\$* \(#,##0.00\);_(\$* \-??_);_(@_)</c:formatCode>
                <c:ptCount val="24"/>
                <c:pt idx="0">
                  <c:v>46.6019259892951</c:v>
                </c:pt>
                <c:pt idx="1">
                  <c:v>43.5932890777441</c:v>
                </c:pt>
                <c:pt idx="2">
                  <c:v>41.047906791553</c:v>
                </c:pt>
                <c:pt idx="3">
                  <c:v>39.4696723529849</c:v>
                </c:pt>
                <c:pt idx="4">
                  <c:v>40.0768703279831</c:v>
                </c:pt>
                <c:pt idx="5">
                  <c:v>40.7138698685155</c:v>
                </c:pt>
                <c:pt idx="6">
                  <c:v>41.1382376967198</c:v>
                </c:pt>
                <c:pt idx="7">
                  <c:v>47.7107863962473</c:v>
                </c:pt>
                <c:pt idx="8">
                  <c:v>53.0828943481248</c:v>
                </c:pt>
                <c:pt idx="9">
                  <c:v>54.274791451662</c:v>
                </c:pt>
                <c:pt idx="10">
                  <c:v>54.963957715061</c:v>
                </c:pt>
                <c:pt idx="11">
                  <c:v>54.9256607199358</c:v>
                </c:pt>
                <c:pt idx="12">
                  <c:v>53.4718811071264</c:v>
                </c:pt>
                <c:pt idx="13">
                  <c:v>51.5151363947456</c:v>
                </c:pt>
                <c:pt idx="14">
                  <c:v>49.7012982830349</c:v>
                </c:pt>
                <c:pt idx="15">
                  <c:v>47.1274719369653</c:v>
                </c:pt>
                <c:pt idx="16">
                  <c:v>50.8091632139294</c:v>
                </c:pt>
                <c:pt idx="17">
                  <c:v>61.4801683818477</c:v>
                </c:pt>
                <c:pt idx="18">
                  <c:v>62.0449461663223</c:v>
                </c:pt>
                <c:pt idx="19">
                  <c:v>59.1855309540802</c:v>
                </c:pt>
                <c:pt idx="20">
                  <c:v>56.8221702535526</c:v>
                </c:pt>
                <c:pt idx="21">
                  <c:v>53.8543692061142</c:v>
                </c:pt>
                <c:pt idx="22">
                  <c:v>52.1241429063088</c:v>
                </c:pt>
                <c:pt idx="23">
                  <c:v>44.2638584601462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AVG'!$C$60:$C$83</c:f>
              <c:numCache>
                <c:formatCode>_(\$* #,##0.00_);_(\$* \(#,##0.00\);_(\$* \-??_);_(@_)</c:formatCode>
                <c:ptCount val="24"/>
                <c:pt idx="0">
                  <c:v>46.0012450780087</c:v>
                </c:pt>
                <c:pt idx="1">
                  <c:v>43.2052815119058</c:v>
                </c:pt>
                <c:pt idx="2">
                  <c:v>39.0355032776553</c:v>
                </c:pt>
                <c:pt idx="3">
                  <c:v>36.9837105837236</c:v>
                </c:pt>
                <c:pt idx="4">
                  <c:v>37.6522722480384</c:v>
                </c:pt>
                <c:pt idx="5">
                  <c:v>37.0064397320976</c:v>
                </c:pt>
                <c:pt idx="6">
                  <c:v>35.3964274649288</c:v>
                </c:pt>
                <c:pt idx="7">
                  <c:v>45.589058930149</c:v>
                </c:pt>
                <c:pt idx="8">
                  <c:v>53.7792524236211</c:v>
                </c:pt>
                <c:pt idx="9">
                  <c:v>56.296714343117</c:v>
                </c:pt>
                <c:pt idx="10">
                  <c:v>56.650686039529</c:v>
                </c:pt>
                <c:pt idx="11">
                  <c:v>57.6124073318512</c:v>
                </c:pt>
                <c:pt idx="12">
                  <c:v>55.891625255872</c:v>
                </c:pt>
                <c:pt idx="13">
                  <c:v>52.9339136481771</c:v>
                </c:pt>
                <c:pt idx="14">
                  <c:v>50.7629088903247</c:v>
                </c:pt>
                <c:pt idx="15">
                  <c:v>46.4844018320157</c:v>
                </c:pt>
                <c:pt idx="16">
                  <c:v>51.724166322476</c:v>
                </c:pt>
                <c:pt idx="17">
                  <c:v>64.0042149427529</c:v>
                </c:pt>
                <c:pt idx="18">
                  <c:v>63.9583855578682</c:v>
                </c:pt>
                <c:pt idx="19">
                  <c:v>61.1549538430139</c:v>
                </c:pt>
                <c:pt idx="20">
                  <c:v>57.717749976662</c:v>
                </c:pt>
                <c:pt idx="21">
                  <c:v>54.3213194193321</c:v>
                </c:pt>
                <c:pt idx="22">
                  <c:v>53.592177616698</c:v>
                </c:pt>
                <c:pt idx="23">
                  <c:v>42.2451837301818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AVG'!$C$90:$C$113</c:f>
              <c:numCache>
                <c:formatCode>_(\$* #,##0.00_);_(\$* \(#,##0.00\);_(\$* \-??_);_(@_)</c:formatCode>
                <c:ptCount val="24"/>
                <c:pt idx="0">
                  <c:v>47.3227430828387</c:v>
                </c:pt>
                <c:pt idx="1">
                  <c:v>44.05889815675</c:v>
                </c:pt>
                <c:pt idx="2">
                  <c:v>43.4627910082304</c:v>
                </c:pt>
                <c:pt idx="3">
                  <c:v>42.4528264760985</c:v>
                </c:pt>
                <c:pt idx="4">
                  <c:v>42.9863880239167</c:v>
                </c:pt>
                <c:pt idx="5">
                  <c:v>45.1627860322171</c:v>
                </c:pt>
                <c:pt idx="6">
                  <c:v>48.0284099748689</c:v>
                </c:pt>
                <c:pt idx="7">
                  <c:v>50.2568593555652</c:v>
                </c:pt>
                <c:pt idx="8">
                  <c:v>52.2472646575292</c:v>
                </c:pt>
                <c:pt idx="9">
                  <c:v>51.848483981916</c:v>
                </c:pt>
                <c:pt idx="10">
                  <c:v>52.9398837256994</c:v>
                </c:pt>
                <c:pt idx="11">
                  <c:v>51.7015647856374</c:v>
                </c:pt>
                <c:pt idx="12">
                  <c:v>50.5681881286316</c:v>
                </c:pt>
                <c:pt idx="13">
                  <c:v>49.8126036906277</c:v>
                </c:pt>
                <c:pt idx="14">
                  <c:v>48.4273655542872</c:v>
                </c:pt>
                <c:pt idx="15">
                  <c:v>47.8991560629048</c:v>
                </c:pt>
                <c:pt idx="16">
                  <c:v>49.7111594836735</c:v>
                </c:pt>
                <c:pt idx="17">
                  <c:v>58.4513125087616</c:v>
                </c:pt>
                <c:pt idx="18">
                  <c:v>59.7488188964672</c:v>
                </c:pt>
                <c:pt idx="19">
                  <c:v>56.8222234873597</c:v>
                </c:pt>
                <c:pt idx="20">
                  <c:v>55.7474745858212</c:v>
                </c:pt>
                <c:pt idx="21">
                  <c:v>53.2940289502527</c:v>
                </c:pt>
                <c:pt idx="22">
                  <c:v>50.3625012538416</c:v>
                </c:pt>
                <c:pt idx="23">
                  <c:v>46.6862681361035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AVG'!$C$119:$C$142</c:f>
              <c:numCache>
                <c:formatCode>_(\$* #,##0.00_);_(\$* \(#,##0.00\);_(\$* \-??_);_(@_)</c:formatCode>
                <c:ptCount val="24"/>
                <c:pt idx="0">
                  <c:v>45.4179186511061</c:v>
                </c:pt>
                <c:pt idx="1">
                  <c:v>41.291249120265</c:v>
                </c:pt>
                <c:pt idx="2">
                  <c:v>39.1972775926347</c:v>
                </c:pt>
                <c:pt idx="3">
                  <c:v>38.5764888774061</c:v>
                </c:pt>
                <c:pt idx="4">
                  <c:v>41.8539449368372</c:v>
                </c:pt>
                <c:pt idx="5">
                  <c:v>48.3157895168133</c:v>
                </c:pt>
                <c:pt idx="6">
                  <c:v>37.4220334072949</c:v>
                </c:pt>
                <c:pt idx="7">
                  <c:v>43.1811155449353</c:v>
                </c:pt>
                <c:pt idx="8">
                  <c:v>48.9322806933085</c:v>
                </c:pt>
                <c:pt idx="9">
                  <c:v>50.1735095834972</c:v>
                </c:pt>
                <c:pt idx="10">
                  <c:v>51.2029500967094</c:v>
                </c:pt>
                <c:pt idx="11">
                  <c:v>50.5923437897829</c:v>
                </c:pt>
                <c:pt idx="12">
                  <c:v>49.8707138985833</c:v>
                </c:pt>
                <c:pt idx="13">
                  <c:v>48.1097877575738</c:v>
                </c:pt>
                <c:pt idx="14">
                  <c:v>46.6530700823753</c:v>
                </c:pt>
                <c:pt idx="15">
                  <c:v>44.1693055275492</c:v>
                </c:pt>
                <c:pt idx="16">
                  <c:v>48.6319528903814</c:v>
                </c:pt>
                <c:pt idx="17">
                  <c:v>58.9647307633843</c:v>
                </c:pt>
                <c:pt idx="18">
                  <c:v>59.5249787001232</c:v>
                </c:pt>
                <c:pt idx="19">
                  <c:v>56.7774733645863</c:v>
                </c:pt>
                <c:pt idx="20">
                  <c:v>54.4173285158831</c:v>
                </c:pt>
                <c:pt idx="21">
                  <c:v>51.3764253840318</c:v>
                </c:pt>
                <c:pt idx="22">
                  <c:v>56.3129192013099</c:v>
                </c:pt>
                <c:pt idx="23">
                  <c:v>49.0344121036277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363393"/>
        <c:axId val="91128393"/>
      </c:lineChart>
      <c:catAx>
        <c:axId val="233633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51049677821659"/>
              <c:y val="0.86724539487613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28393"/>
        <c:crossesAt val="0"/>
        <c:auto val="1"/>
        <c:lblAlgn val="ctr"/>
        <c:lblOffset val="100"/>
        <c:noMultiLvlLbl val="0"/>
      </c:catAx>
      <c:valAx>
        <c:axId val="91128393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3214161989884"/>
              <c:y val="0.24433622697438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633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5892052934248"/>
          <c:y val="0.877620156680076"/>
          <c:w val="0.845700824499411"/>
          <c:h val="0.11200508151598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Scaled Price-February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8990457751348"/>
          <c:y val="0.025957844460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2749273959342"/>
          <c:y val="0.0849340670750701"/>
          <c:w val="0.937353063200111"/>
          <c:h val="0.842695462568788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AVG'!$D$31:$D$54</c:f>
              <c:numCache>
                <c:formatCode>_(\$* #,##0.00_);_(\$* \(#,##0.00\);_(\$* \-??_);_(@_)</c:formatCode>
                <c:ptCount val="24"/>
                <c:pt idx="0">
                  <c:v>44.8096549372666</c:v>
                </c:pt>
                <c:pt idx="1">
                  <c:v>43.1373830744787</c:v>
                </c:pt>
                <c:pt idx="2">
                  <c:v>42.4294599569952</c:v>
                </c:pt>
                <c:pt idx="3">
                  <c:v>41.63847963226</c:v>
                </c:pt>
                <c:pt idx="4">
                  <c:v>41.9293156409496</c:v>
                </c:pt>
                <c:pt idx="5">
                  <c:v>41.5789730286007</c:v>
                </c:pt>
                <c:pt idx="6">
                  <c:v>43.2870134309968</c:v>
                </c:pt>
                <c:pt idx="7">
                  <c:v>49.6208990770924</c:v>
                </c:pt>
                <c:pt idx="8">
                  <c:v>53.1855551219851</c:v>
                </c:pt>
                <c:pt idx="9">
                  <c:v>54.547908572069</c:v>
                </c:pt>
                <c:pt idx="10">
                  <c:v>55.0381154137572</c:v>
                </c:pt>
                <c:pt idx="11">
                  <c:v>54.3825061181657</c:v>
                </c:pt>
                <c:pt idx="12">
                  <c:v>52.8847627427417</c:v>
                </c:pt>
                <c:pt idx="13">
                  <c:v>52.2369695813081</c:v>
                </c:pt>
                <c:pt idx="14">
                  <c:v>50.236801601112</c:v>
                </c:pt>
                <c:pt idx="15">
                  <c:v>49.3147513328518</c:v>
                </c:pt>
                <c:pt idx="16">
                  <c:v>50.6881767734757</c:v>
                </c:pt>
                <c:pt idx="17">
                  <c:v>57.4960567450832</c:v>
                </c:pt>
                <c:pt idx="18">
                  <c:v>59.8012258412683</c:v>
                </c:pt>
                <c:pt idx="19">
                  <c:v>58.2650787187108</c:v>
                </c:pt>
                <c:pt idx="20">
                  <c:v>56.1489173203346</c:v>
                </c:pt>
                <c:pt idx="21">
                  <c:v>54.4778889229154</c:v>
                </c:pt>
                <c:pt idx="22">
                  <c:v>49.7006296153953</c:v>
                </c:pt>
                <c:pt idx="23">
                  <c:v>43.1634768001862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AVG'!$D$60:$D$83</c:f>
              <c:numCache>
                <c:formatCode>_(\$* #,##0.00_);_(\$* \(#,##0.00\);_(\$* \-??_);_(@_)</c:formatCode>
                <c:ptCount val="24"/>
                <c:pt idx="0">
                  <c:v>40.6521698373168</c:v>
                </c:pt>
                <c:pt idx="1">
                  <c:v>38.6491957835158</c:v>
                </c:pt>
                <c:pt idx="2">
                  <c:v>38.3275682682313</c:v>
                </c:pt>
                <c:pt idx="3">
                  <c:v>36.8425548553294</c:v>
                </c:pt>
                <c:pt idx="4">
                  <c:v>37.9708554302042</c:v>
                </c:pt>
                <c:pt idx="5">
                  <c:v>35.9057405676697</c:v>
                </c:pt>
                <c:pt idx="6">
                  <c:v>36.2032062318285</c:v>
                </c:pt>
                <c:pt idx="7">
                  <c:v>48.5573632668607</c:v>
                </c:pt>
                <c:pt idx="8">
                  <c:v>54.7441716316116</c:v>
                </c:pt>
                <c:pt idx="9">
                  <c:v>57.4685288573464</c:v>
                </c:pt>
                <c:pt idx="10">
                  <c:v>57.9333912984662</c:v>
                </c:pt>
                <c:pt idx="11">
                  <c:v>57.2441998144095</c:v>
                </c:pt>
                <c:pt idx="12">
                  <c:v>54.8623042749898</c:v>
                </c:pt>
                <c:pt idx="13">
                  <c:v>54.5924004829235</c:v>
                </c:pt>
                <c:pt idx="14">
                  <c:v>51.7915789558717</c:v>
                </c:pt>
                <c:pt idx="15">
                  <c:v>51.1117194442557</c:v>
                </c:pt>
                <c:pt idx="16">
                  <c:v>52.8175895382561</c:v>
                </c:pt>
                <c:pt idx="17">
                  <c:v>61.857160175892</c:v>
                </c:pt>
                <c:pt idx="18">
                  <c:v>63.9365985310101</c:v>
                </c:pt>
                <c:pt idx="19">
                  <c:v>63.1579937296138</c:v>
                </c:pt>
                <c:pt idx="20">
                  <c:v>59.7751175493951</c:v>
                </c:pt>
                <c:pt idx="21">
                  <c:v>56.6938304630183</c:v>
                </c:pt>
                <c:pt idx="22">
                  <c:v>49.4917903057565</c:v>
                </c:pt>
                <c:pt idx="23">
                  <c:v>39.4129707062272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AVG'!$D$90:$D$113</c:f>
              <c:numCache>
                <c:formatCode>_(\$* #,##0.00_);_(\$* \(#,##0.00\);_(\$* \-??_);_(@_)</c:formatCode>
                <c:ptCount val="24"/>
                <c:pt idx="0">
                  <c:v>48.9671400372163</c:v>
                </c:pt>
                <c:pt idx="1">
                  <c:v>47.6255703654415</c:v>
                </c:pt>
                <c:pt idx="2">
                  <c:v>46.5313516457591</c:v>
                </c:pt>
                <c:pt idx="3">
                  <c:v>46.4344044091906</c:v>
                </c:pt>
                <c:pt idx="4">
                  <c:v>45.8877758516949</c:v>
                </c:pt>
                <c:pt idx="5">
                  <c:v>47.2522054895316</c:v>
                </c:pt>
                <c:pt idx="6">
                  <c:v>50.3708206301651</c:v>
                </c:pt>
                <c:pt idx="7">
                  <c:v>50.6844348873242</c:v>
                </c:pt>
                <c:pt idx="8">
                  <c:v>51.6269386123585</c:v>
                </c:pt>
                <c:pt idx="9">
                  <c:v>51.6272882867916</c:v>
                </c:pt>
                <c:pt idx="10">
                  <c:v>52.1428395290483</c:v>
                </c:pt>
                <c:pt idx="11">
                  <c:v>51.520812421922</c:v>
                </c:pt>
                <c:pt idx="12">
                  <c:v>50.9072212104935</c:v>
                </c:pt>
                <c:pt idx="13">
                  <c:v>49.8815386796927</c:v>
                </c:pt>
                <c:pt idx="14">
                  <c:v>48.6820242463524</c:v>
                </c:pt>
                <c:pt idx="15">
                  <c:v>47.5177832214478</c:v>
                </c:pt>
                <c:pt idx="16">
                  <c:v>48.5587640086954</c:v>
                </c:pt>
                <c:pt idx="17">
                  <c:v>53.1349533142744</c:v>
                </c:pt>
                <c:pt idx="18">
                  <c:v>55.6658531515264</c:v>
                </c:pt>
                <c:pt idx="19">
                  <c:v>53.3721637078078</c:v>
                </c:pt>
                <c:pt idx="20">
                  <c:v>52.522717091274</c:v>
                </c:pt>
                <c:pt idx="21">
                  <c:v>52.2619473828125</c:v>
                </c:pt>
                <c:pt idx="22">
                  <c:v>49.9094689250341</c:v>
                </c:pt>
                <c:pt idx="23">
                  <c:v>46.9139828941453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00"</c:f>
              <c:strCache>
                <c:ptCount val="1"/>
                <c:pt idx="0">
                  <c:v>Generator 99 &amp; 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AVG'!$D$119:$D$142</c:f>
              <c:numCache>
                <c:formatCode>_(\$* #,##0.00_);_(\$* \(#,##0.00\);_(\$* \-??_);_(@_)</c:formatCode>
                <c:ptCount val="24"/>
                <c:pt idx="0">
                  <c:v>43.9662200541929</c:v>
                </c:pt>
                <c:pt idx="1">
                  <c:v>41.763020664448</c:v>
                </c:pt>
                <c:pt idx="2">
                  <c:v>40.1643311931487</c:v>
                </c:pt>
                <c:pt idx="3">
                  <c:v>40.2326312925254</c:v>
                </c:pt>
                <c:pt idx="4">
                  <c:v>42.7914377597966</c:v>
                </c:pt>
                <c:pt idx="5">
                  <c:v>49.0540299104836</c:v>
                </c:pt>
                <c:pt idx="6">
                  <c:v>40.9690330349326</c:v>
                </c:pt>
                <c:pt idx="7">
                  <c:v>46.7200826094209</c:v>
                </c:pt>
                <c:pt idx="8">
                  <c:v>49.9886599202377</c:v>
                </c:pt>
                <c:pt idx="9">
                  <c:v>51.2233209150779</c:v>
                </c:pt>
                <c:pt idx="10">
                  <c:v>51.680145932964</c:v>
                </c:pt>
                <c:pt idx="11">
                  <c:v>51.063323693854</c:v>
                </c:pt>
                <c:pt idx="12">
                  <c:v>49.6836004919842</c:v>
                </c:pt>
                <c:pt idx="13">
                  <c:v>49.0395718274974</c:v>
                </c:pt>
                <c:pt idx="14">
                  <c:v>47.1329595782074</c:v>
                </c:pt>
                <c:pt idx="15">
                  <c:v>46.2558421509699</c:v>
                </c:pt>
                <c:pt idx="16">
                  <c:v>47.6220311169837</c:v>
                </c:pt>
                <c:pt idx="17">
                  <c:v>53.9517406058148</c:v>
                </c:pt>
                <c:pt idx="18">
                  <c:v>56.1287199289713</c:v>
                </c:pt>
                <c:pt idx="19">
                  <c:v>54.6569136276014</c:v>
                </c:pt>
                <c:pt idx="20">
                  <c:v>52.7042833142005</c:v>
                </c:pt>
                <c:pt idx="21">
                  <c:v>51.1797712512822</c:v>
                </c:pt>
                <c:pt idx="22">
                  <c:v>54.6227259911371</c:v>
                </c:pt>
                <c:pt idx="23">
                  <c:v>47.405603134268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979361"/>
        <c:axId val="98750084"/>
      </c:lineChart>
      <c:catAx>
        <c:axId val="939793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26469367998894"/>
              <c:y val="0.86242342435884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50084"/>
        <c:crossesAt val="0"/>
        <c:auto val="1"/>
        <c:lblAlgn val="ctr"/>
        <c:lblOffset val="100"/>
        <c:noMultiLvlLbl val="0"/>
      </c:catAx>
      <c:valAx>
        <c:axId val="98750084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2866823399253"/>
              <c:y val="0.250752777489357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793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952150463283087"/>
          <c:y val="0.87498702107777"/>
          <c:w val="0.844004978564514"/>
          <c:h val="0.10985359775724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Price-March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4859548623093"/>
          <c:y val="0.025885276454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346538753537"/>
          <c:y val="0.0922551252847381"/>
          <c:w val="0.950376147422182"/>
          <c:h val="0.829260716504452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AVG'!$E$31:$E$54</c:f>
              <c:numCache>
                <c:formatCode>_(\$* #,##0.00_);_(\$* \(#,##0.00\);_(\$* \-??_);_(@_)</c:formatCode>
                <c:ptCount val="24"/>
                <c:pt idx="0">
                  <c:v>44.3507395774995</c:v>
                </c:pt>
                <c:pt idx="1">
                  <c:v>39.362066179414</c:v>
                </c:pt>
                <c:pt idx="2">
                  <c:v>35.2826077131841</c:v>
                </c:pt>
                <c:pt idx="3">
                  <c:v>34.9337644072265</c:v>
                </c:pt>
                <c:pt idx="4">
                  <c:v>38.016794499865</c:v>
                </c:pt>
                <c:pt idx="5">
                  <c:v>42.2911434621089</c:v>
                </c:pt>
                <c:pt idx="6">
                  <c:v>43.1192255060758</c:v>
                </c:pt>
                <c:pt idx="7">
                  <c:v>47.9497086958322</c:v>
                </c:pt>
                <c:pt idx="8">
                  <c:v>52.2945952189012</c:v>
                </c:pt>
                <c:pt idx="9">
                  <c:v>55.0597083664935</c:v>
                </c:pt>
                <c:pt idx="10">
                  <c:v>56.4454850126733</c:v>
                </c:pt>
                <c:pt idx="11">
                  <c:v>56.2166549481641</c:v>
                </c:pt>
                <c:pt idx="12">
                  <c:v>55.4421107454168</c:v>
                </c:pt>
                <c:pt idx="13">
                  <c:v>54.7363338270518</c:v>
                </c:pt>
                <c:pt idx="14">
                  <c:v>52.9965127940236</c:v>
                </c:pt>
                <c:pt idx="15">
                  <c:v>51.6287579840768</c:v>
                </c:pt>
                <c:pt idx="16">
                  <c:v>51.5283640238809</c:v>
                </c:pt>
                <c:pt idx="17">
                  <c:v>54.8639555468897</c:v>
                </c:pt>
                <c:pt idx="18">
                  <c:v>63.3647183646212</c:v>
                </c:pt>
                <c:pt idx="19">
                  <c:v>62.500150436144</c:v>
                </c:pt>
                <c:pt idx="20">
                  <c:v>58.8288659327933</c:v>
                </c:pt>
                <c:pt idx="21">
                  <c:v>54.4968964272672</c:v>
                </c:pt>
                <c:pt idx="22">
                  <c:v>51.7593363081313</c:v>
                </c:pt>
                <c:pt idx="23">
                  <c:v>42.5315040222652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AVG'!$E$60:$E$83</c:f>
              <c:numCache>
                <c:formatCode>_(\$* #,##0.00_);_(\$* \(#,##0.00\);_(\$* \-??_);_(@_)</c:formatCode>
                <c:ptCount val="24"/>
                <c:pt idx="0">
                  <c:v>43.5065367897227</c:v>
                </c:pt>
                <c:pt idx="1">
                  <c:v>37.5945035917828</c:v>
                </c:pt>
                <c:pt idx="2">
                  <c:v>34.8264609177623</c:v>
                </c:pt>
                <c:pt idx="3">
                  <c:v>34.4029567904437</c:v>
                </c:pt>
                <c:pt idx="4">
                  <c:v>36.6053189515459</c:v>
                </c:pt>
                <c:pt idx="5">
                  <c:v>39.2453958435743</c:v>
                </c:pt>
                <c:pt idx="6">
                  <c:v>39.4630572671497</c:v>
                </c:pt>
                <c:pt idx="7">
                  <c:v>46.5879162383407</c:v>
                </c:pt>
                <c:pt idx="8">
                  <c:v>53.9912186208152</c:v>
                </c:pt>
                <c:pt idx="9">
                  <c:v>56.1173922487137</c:v>
                </c:pt>
                <c:pt idx="10">
                  <c:v>57.6707097123672</c:v>
                </c:pt>
                <c:pt idx="11">
                  <c:v>57.9680067957639</c:v>
                </c:pt>
                <c:pt idx="12">
                  <c:v>56.9911333220188</c:v>
                </c:pt>
                <c:pt idx="13">
                  <c:v>56.4742753779308</c:v>
                </c:pt>
                <c:pt idx="14">
                  <c:v>54.3125048914903</c:v>
                </c:pt>
                <c:pt idx="15">
                  <c:v>52.5799368437159</c:v>
                </c:pt>
                <c:pt idx="16">
                  <c:v>52.4680107529246</c:v>
                </c:pt>
                <c:pt idx="17">
                  <c:v>56.4457134716698</c:v>
                </c:pt>
                <c:pt idx="18">
                  <c:v>64.8789328680885</c:v>
                </c:pt>
                <c:pt idx="19">
                  <c:v>63.8769446147001</c:v>
                </c:pt>
                <c:pt idx="20">
                  <c:v>59.7747935901032</c:v>
                </c:pt>
                <c:pt idx="21">
                  <c:v>54.1701878068448</c:v>
                </c:pt>
                <c:pt idx="22">
                  <c:v>50.0915335228667</c:v>
                </c:pt>
                <c:pt idx="23">
                  <c:v>39.9565591696646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AVG'!$E$90:$E$113</c:f>
              <c:numCache>
                <c:formatCode>_(\$* #,##0.00_);_(\$* \(#,##0.00\);_(\$* \-??_);_(@_)</c:formatCode>
                <c:ptCount val="24"/>
                <c:pt idx="0">
                  <c:v>45.1949423652763</c:v>
                </c:pt>
                <c:pt idx="1">
                  <c:v>41.1296287670452</c:v>
                </c:pt>
                <c:pt idx="2">
                  <c:v>35.738754508606</c:v>
                </c:pt>
                <c:pt idx="3">
                  <c:v>35.4645720240093</c:v>
                </c:pt>
                <c:pt idx="4">
                  <c:v>39.4282700481841</c:v>
                </c:pt>
                <c:pt idx="5">
                  <c:v>45.3368910806435</c:v>
                </c:pt>
                <c:pt idx="6">
                  <c:v>46.775393745002</c:v>
                </c:pt>
                <c:pt idx="7">
                  <c:v>49.3115011533237</c:v>
                </c:pt>
                <c:pt idx="8">
                  <c:v>50.5979718169873</c:v>
                </c:pt>
                <c:pt idx="9">
                  <c:v>54.0020244842733</c:v>
                </c:pt>
                <c:pt idx="10">
                  <c:v>55.2202603129793</c:v>
                </c:pt>
                <c:pt idx="11">
                  <c:v>54.4653031005642</c:v>
                </c:pt>
                <c:pt idx="12">
                  <c:v>53.8930881688148</c:v>
                </c:pt>
                <c:pt idx="13">
                  <c:v>52.9983922761727</c:v>
                </c:pt>
                <c:pt idx="14">
                  <c:v>51.680520696557</c:v>
                </c:pt>
                <c:pt idx="15">
                  <c:v>50.6775791244378</c:v>
                </c:pt>
                <c:pt idx="16">
                  <c:v>50.5887172948372</c:v>
                </c:pt>
                <c:pt idx="17">
                  <c:v>53.2821976221096</c:v>
                </c:pt>
                <c:pt idx="18">
                  <c:v>61.8505038611539</c:v>
                </c:pt>
                <c:pt idx="19">
                  <c:v>61.1233562575879</c:v>
                </c:pt>
                <c:pt idx="20">
                  <c:v>57.8829382754835</c:v>
                </c:pt>
                <c:pt idx="21">
                  <c:v>54.8236050476896</c:v>
                </c:pt>
                <c:pt idx="22">
                  <c:v>53.427139093396</c:v>
                </c:pt>
                <c:pt idx="23">
                  <c:v>45.1064488748657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AVG'!$E$119:$E$142</c:f>
              <c:numCache>
                <c:formatCode>_(\$* #,##0.00_);_(\$* \(#,##0.00\);_(\$* \-??_);_(@_)</c:formatCode>
                <c:ptCount val="24"/>
                <c:pt idx="0">
                  <c:v>45.1999179193157</c:v>
                </c:pt>
                <c:pt idx="1">
                  <c:v>39.9104404363853</c:v>
                </c:pt>
                <c:pt idx="2">
                  <c:v>36.4593359243588</c:v>
                </c:pt>
                <c:pt idx="3">
                  <c:v>36.7723258508555</c:v>
                </c:pt>
                <c:pt idx="4">
                  <c:v>42.1919269714149</c:v>
                </c:pt>
                <c:pt idx="5">
                  <c:v>50.6255785565219</c:v>
                </c:pt>
                <c:pt idx="6">
                  <c:v>37.9074292093055</c:v>
                </c:pt>
                <c:pt idx="7">
                  <c:v>43.4361368406874</c:v>
                </c:pt>
                <c:pt idx="8">
                  <c:v>48.2507131054525</c:v>
                </c:pt>
                <c:pt idx="9">
                  <c:v>50.8858836641461</c:v>
                </c:pt>
                <c:pt idx="10">
                  <c:v>52.2000165808736</c:v>
                </c:pt>
                <c:pt idx="11">
                  <c:v>51.755817474743</c:v>
                </c:pt>
                <c:pt idx="12">
                  <c:v>51.1625001854573</c:v>
                </c:pt>
                <c:pt idx="13">
                  <c:v>50.5642458845688</c:v>
                </c:pt>
                <c:pt idx="14">
                  <c:v>48.4550162013937</c:v>
                </c:pt>
                <c:pt idx="15">
                  <c:v>46.4249715316632</c:v>
                </c:pt>
                <c:pt idx="16">
                  <c:v>46.9937599408316</c:v>
                </c:pt>
                <c:pt idx="17">
                  <c:v>50.729619051747</c:v>
                </c:pt>
                <c:pt idx="18">
                  <c:v>58.5960522856863</c:v>
                </c:pt>
                <c:pt idx="19">
                  <c:v>57.7988857188476</c:v>
                </c:pt>
                <c:pt idx="20">
                  <c:v>54.4107582945832</c:v>
                </c:pt>
                <c:pt idx="21">
                  <c:v>50.4281940300133</c:v>
                </c:pt>
                <c:pt idx="22">
                  <c:v>59.0436072634289</c:v>
                </c:pt>
                <c:pt idx="23">
                  <c:v>49.7968670777193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267333"/>
        <c:axId val="32641691"/>
      </c:lineChart>
      <c:catAx>
        <c:axId val="23267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98157222720685"/>
              <c:y val="0.84872644439842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41691"/>
        <c:crossesAt val="0"/>
        <c:auto val="1"/>
        <c:lblAlgn val="ctr"/>
        <c:lblOffset val="100"/>
        <c:noMultiLvlLbl val="0"/>
      </c:catAx>
      <c:valAx>
        <c:axId val="32641691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673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67430464490303"/>
          <c:y val="0.869538206668047"/>
          <c:w val="0.842432189937194"/>
          <c:h val="0.10954648995651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Price-April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2404077977544"/>
          <c:y val="0.02624947501049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8847558035407"/>
          <c:y val="0.112242755144897"/>
          <c:w val="0.89708617482951"/>
          <c:h val="0.80648887022259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AVG'!$F$31:$F$54</c:f>
              <c:numCache>
                <c:formatCode>_(\$* #,##0.00_);_(\$* \(#,##0.00\);_(\$* \-??_);_(@_)</c:formatCode>
                <c:ptCount val="24"/>
                <c:pt idx="0">
                  <c:v>44.9538183825266</c:v>
                </c:pt>
                <c:pt idx="1">
                  <c:v>38.4155876597526</c:v>
                </c:pt>
                <c:pt idx="2">
                  <c:v>32.3206116675586</c:v>
                </c:pt>
                <c:pt idx="3">
                  <c:v>31.9703682409308</c:v>
                </c:pt>
                <c:pt idx="4">
                  <c:v>33.2481673603123</c:v>
                </c:pt>
                <c:pt idx="5">
                  <c:v>37.6583589686795</c:v>
                </c:pt>
                <c:pt idx="6">
                  <c:v>43.4001031111096</c:v>
                </c:pt>
                <c:pt idx="7">
                  <c:v>49.3900813837018</c:v>
                </c:pt>
                <c:pt idx="8">
                  <c:v>55.224082612098</c:v>
                </c:pt>
                <c:pt idx="9">
                  <c:v>57.8581113540993</c:v>
                </c:pt>
                <c:pt idx="10">
                  <c:v>58.9637536416211</c:v>
                </c:pt>
                <c:pt idx="11">
                  <c:v>59.0197384758458</c:v>
                </c:pt>
                <c:pt idx="12">
                  <c:v>56.6613446441749</c:v>
                </c:pt>
                <c:pt idx="13">
                  <c:v>56.0800730047357</c:v>
                </c:pt>
                <c:pt idx="14">
                  <c:v>55.4482810325259</c:v>
                </c:pt>
                <c:pt idx="15">
                  <c:v>53.9862085474419</c:v>
                </c:pt>
                <c:pt idx="16">
                  <c:v>52.9854481377112</c:v>
                </c:pt>
                <c:pt idx="17">
                  <c:v>52.8118477326126</c:v>
                </c:pt>
                <c:pt idx="18">
                  <c:v>54.2341316386125</c:v>
                </c:pt>
                <c:pt idx="19">
                  <c:v>59.0647327714092</c:v>
                </c:pt>
                <c:pt idx="20">
                  <c:v>61.5694090729219</c:v>
                </c:pt>
                <c:pt idx="21">
                  <c:v>57.5158397903449</c:v>
                </c:pt>
                <c:pt idx="22">
                  <c:v>53.4531114139982</c:v>
                </c:pt>
                <c:pt idx="23">
                  <c:v>43.7667893552751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AVG'!$F$60:$F$83</c:f>
              <c:numCache>
                <c:formatCode>_(\$* #,##0.00_);_(\$* \(#,##0.00\);_(\$* \-??_);_(@_)</c:formatCode>
                <c:ptCount val="24"/>
                <c:pt idx="0">
                  <c:v>46.6201110456557</c:v>
                </c:pt>
                <c:pt idx="1">
                  <c:v>43.064294048001</c:v>
                </c:pt>
                <c:pt idx="2">
                  <c:v>39.4364877332195</c:v>
                </c:pt>
                <c:pt idx="3">
                  <c:v>38.9967553589597</c:v>
                </c:pt>
                <c:pt idx="4">
                  <c:v>39.363360245071</c:v>
                </c:pt>
                <c:pt idx="5">
                  <c:v>41.0340814879234</c:v>
                </c:pt>
                <c:pt idx="6">
                  <c:v>44.1449874331692</c:v>
                </c:pt>
                <c:pt idx="7">
                  <c:v>48.6754202767634</c:v>
                </c:pt>
                <c:pt idx="8">
                  <c:v>54.6167868274915</c:v>
                </c:pt>
                <c:pt idx="9">
                  <c:v>55.8610353884876</c:v>
                </c:pt>
                <c:pt idx="10">
                  <c:v>56.0063229194163</c:v>
                </c:pt>
                <c:pt idx="11">
                  <c:v>55.9753646676242</c:v>
                </c:pt>
                <c:pt idx="12">
                  <c:v>53.7704428557052</c:v>
                </c:pt>
                <c:pt idx="13">
                  <c:v>53.4818595931361</c:v>
                </c:pt>
                <c:pt idx="14">
                  <c:v>52.4003125797016</c:v>
                </c:pt>
                <c:pt idx="15">
                  <c:v>51.312221082892</c:v>
                </c:pt>
                <c:pt idx="16">
                  <c:v>50.8185394022003</c:v>
                </c:pt>
                <c:pt idx="17">
                  <c:v>50.4305938094309</c:v>
                </c:pt>
                <c:pt idx="18">
                  <c:v>53.0544763744624</c:v>
                </c:pt>
                <c:pt idx="19">
                  <c:v>57.1617941407146</c:v>
                </c:pt>
                <c:pt idx="20">
                  <c:v>60.8413872369865</c:v>
                </c:pt>
                <c:pt idx="21">
                  <c:v>55.9721777887632</c:v>
                </c:pt>
                <c:pt idx="22">
                  <c:v>52.0922665926603</c:v>
                </c:pt>
                <c:pt idx="23">
                  <c:v>44.8689211115644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AVG'!$F$90:$F$113</c:f>
              <c:numCache>
                <c:formatCode>_(\$* #,##0.00_);_(\$* \(#,##0.00\);_(\$* \-??_);_(@_)</c:formatCode>
                <c:ptCount val="24"/>
                <c:pt idx="0">
                  <c:v>43.6207842520233</c:v>
                </c:pt>
                <c:pt idx="1">
                  <c:v>34.6966225491539</c:v>
                </c:pt>
                <c:pt idx="2">
                  <c:v>26.6279108150298</c:v>
                </c:pt>
                <c:pt idx="3">
                  <c:v>26.3492585465077</c:v>
                </c:pt>
                <c:pt idx="4">
                  <c:v>28.3560130525054</c:v>
                </c:pt>
                <c:pt idx="5">
                  <c:v>34.9577809532844</c:v>
                </c:pt>
                <c:pt idx="6">
                  <c:v>42.804195653462</c:v>
                </c:pt>
                <c:pt idx="7">
                  <c:v>49.9618102692524</c:v>
                </c:pt>
                <c:pt idx="8">
                  <c:v>55.7099192397833</c:v>
                </c:pt>
                <c:pt idx="9">
                  <c:v>59.4557721265885</c:v>
                </c:pt>
                <c:pt idx="10">
                  <c:v>61.3296982193849</c:v>
                </c:pt>
                <c:pt idx="11">
                  <c:v>61.4552375224231</c:v>
                </c:pt>
                <c:pt idx="12">
                  <c:v>58.9740660749506</c:v>
                </c:pt>
                <c:pt idx="13">
                  <c:v>58.1586437340154</c:v>
                </c:pt>
                <c:pt idx="14">
                  <c:v>57.8866557947853</c:v>
                </c:pt>
                <c:pt idx="15">
                  <c:v>56.1253985190819</c:v>
                </c:pt>
                <c:pt idx="16">
                  <c:v>54.7189751261198</c:v>
                </c:pt>
                <c:pt idx="17">
                  <c:v>54.716850871158</c:v>
                </c:pt>
                <c:pt idx="18">
                  <c:v>55.1778558499326</c:v>
                </c:pt>
                <c:pt idx="19">
                  <c:v>60.5870836759649</c:v>
                </c:pt>
                <c:pt idx="20">
                  <c:v>62.1518265416702</c:v>
                </c:pt>
                <c:pt idx="21">
                  <c:v>58.7507693916103</c:v>
                </c:pt>
                <c:pt idx="22">
                  <c:v>54.5417872710686</c:v>
                </c:pt>
                <c:pt idx="23">
                  <c:v>42.8850839502437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AVG'!$F$119:$F$142</c:f>
              <c:numCache>
                <c:formatCode>_(\$* #,##0.00_);_(\$* \(#,##0.00\);_(\$* \-??_);_(@_)</c:formatCode>
                <c:ptCount val="24"/>
                <c:pt idx="0">
                  <c:v>47.240011663448</c:v>
                </c:pt>
                <c:pt idx="1">
                  <c:v>40.4726537600193</c:v>
                </c:pt>
                <c:pt idx="2">
                  <c:v>34.2237697267104</c:v>
                </c:pt>
                <c:pt idx="3">
                  <c:v>35.0681995378798</c:v>
                </c:pt>
                <c:pt idx="4">
                  <c:v>37.2526188983494</c:v>
                </c:pt>
                <c:pt idx="5">
                  <c:v>45.9326239579291</c:v>
                </c:pt>
                <c:pt idx="6">
                  <c:v>39.0634858256961</c:v>
                </c:pt>
                <c:pt idx="7">
                  <c:v>44.4091655927724</c:v>
                </c:pt>
                <c:pt idx="8">
                  <c:v>49.6604347568924</c:v>
                </c:pt>
                <c:pt idx="9">
                  <c:v>52.1483339099549</c:v>
                </c:pt>
                <c:pt idx="10">
                  <c:v>53.7969725969589</c:v>
                </c:pt>
                <c:pt idx="11">
                  <c:v>53.5375162420149</c:v>
                </c:pt>
                <c:pt idx="12">
                  <c:v>51.1917454045648</c:v>
                </c:pt>
                <c:pt idx="13">
                  <c:v>50.8971861008205</c:v>
                </c:pt>
                <c:pt idx="14">
                  <c:v>50.017343785074</c:v>
                </c:pt>
                <c:pt idx="15">
                  <c:v>48.68620609891</c:v>
                </c:pt>
                <c:pt idx="16">
                  <c:v>47.800801491922</c:v>
                </c:pt>
                <c:pt idx="17">
                  <c:v>47.6383556178809</c:v>
                </c:pt>
                <c:pt idx="18">
                  <c:v>49.0852641430649</c:v>
                </c:pt>
                <c:pt idx="19">
                  <c:v>53.157980382466</c:v>
                </c:pt>
                <c:pt idx="20">
                  <c:v>56.6875596878142</c:v>
                </c:pt>
                <c:pt idx="21">
                  <c:v>52.2216483631933</c:v>
                </c:pt>
                <c:pt idx="22">
                  <c:v>66.709383309441</c:v>
                </c:pt>
                <c:pt idx="23">
                  <c:v>53.100739146223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459782"/>
        <c:axId val="96675683"/>
      </c:lineChart>
      <c:catAx>
        <c:axId val="444597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546256113522078"/>
              <c:y val="0.8475430491390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75683"/>
        <c:crossesAt val="0"/>
        <c:auto val="1"/>
        <c:lblAlgn val="ctr"/>
        <c:lblOffset val="100"/>
        <c:noMultiLvlLbl val="0"/>
      </c:catAx>
      <c:valAx>
        <c:axId val="96675683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523041950816"/>
              <c:y val="0.247690046199076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597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44644210236275"/>
          <c:y val="0.868542629147417"/>
          <c:w val="0.840807329338018"/>
          <c:h val="0.11108777824443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Price-May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6703334479202"/>
          <c:y val="0.02574400164761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0202818838089"/>
          <c:y val="0.10637421480795"/>
          <c:w val="0.918872464764524"/>
          <c:h val="0.814643188137164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AVG'!$G$31:$G$54</c:f>
              <c:numCache>
                <c:formatCode>_(\$* #,##0.00_);_(\$* \(#,##0.00\);_(\$* \-??_);_(@_)</c:formatCode>
                <c:ptCount val="24"/>
                <c:pt idx="0">
                  <c:v>47.6851691110872</c:v>
                </c:pt>
                <c:pt idx="1">
                  <c:v>38.3903164112104</c:v>
                </c:pt>
                <c:pt idx="2">
                  <c:v>31.7074291235151</c:v>
                </c:pt>
                <c:pt idx="3">
                  <c:v>30.2170181569142</c:v>
                </c:pt>
                <c:pt idx="4">
                  <c:v>28.8443313197467</c:v>
                </c:pt>
                <c:pt idx="5">
                  <c:v>28.6475979206801</c:v>
                </c:pt>
                <c:pt idx="6">
                  <c:v>30.9344060505582</c:v>
                </c:pt>
                <c:pt idx="7">
                  <c:v>43.2920171870418</c:v>
                </c:pt>
                <c:pt idx="8">
                  <c:v>53.8470538645229</c:v>
                </c:pt>
                <c:pt idx="9">
                  <c:v>58.6804091804373</c:v>
                </c:pt>
                <c:pt idx="10">
                  <c:v>59.9070424035593</c:v>
                </c:pt>
                <c:pt idx="11">
                  <c:v>60.3891813199321</c:v>
                </c:pt>
                <c:pt idx="12">
                  <c:v>60.1726876277243</c:v>
                </c:pt>
                <c:pt idx="13">
                  <c:v>59.6396071442022</c:v>
                </c:pt>
                <c:pt idx="14">
                  <c:v>59.743995921702</c:v>
                </c:pt>
                <c:pt idx="15">
                  <c:v>59.672870383682</c:v>
                </c:pt>
                <c:pt idx="16">
                  <c:v>59.3598784291273</c:v>
                </c:pt>
                <c:pt idx="17">
                  <c:v>58.1605996495492</c:v>
                </c:pt>
                <c:pt idx="18">
                  <c:v>56.7225658479728</c:v>
                </c:pt>
                <c:pt idx="19">
                  <c:v>58.1909622515808</c:v>
                </c:pt>
                <c:pt idx="20">
                  <c:v>63.2975359784946</c:v>
                </c:pt>
                <c:pt idx="21">
                  <c:v>57.7848412986632</c:v>
                </c:pt>
                <c:pt idx="22">
                  <c:v>52.5196027754997</c:v>
                </c:pt>
                <c:pt idx="23">
                  <c:v>42.1928806425966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AVG'!$G$60:$G$83</c:f>
              <c:numCache>
                <c:formatCode>_(\$* #,##0.00_);_(\$* \(#,##0.00\);_(\$* \-??_);_(@_)</c:formatCode>
                <c:ptCount val="24"/>
                <c:pt idx="0">
                  <c:v>46.1698915052591</c:v>
                </c:pt>
                <c:pt idx="1">
                  <c:v>37.0410860858592</c:v>
                </c:pt>
                <c:pt idx="2">
                  <c:v>29.8199059962341</c:v>
                </c:pt>
                <c:pt idx="3">
                  <c:v>27.5009239549841</c:v>
                </c:pt>
                <c:pt idx="4">
                  <c:v>25.3101299430408</c:v>
                </c:pt>
                <c:pt idx="5">
                  <c:v>25.3889456996123</c:v>
                </c:pt>
                <c:pt idx="6">
                  <c:v>26.5167447388412</c:v>
                </c:pt>
                <c:pt idx="7">
                  <c:v>42.7077259677918</c:v>
                </c:pt>
                <c:pt idx="8">
                  <c:v>55.6648943377743</c:v>
                </c:pt>
                <c:pt idx="9">
                  <c:v>60.5096255221988</c:v>
                </c:pt>
                <c:pt idx="10">
                  <c:v>62.1520701502837</c:v>
                </c:pt>
                <c:pt idx="11">
                  <c:v>62.4882560380739</c:v>
                </c:pt>
                <c:pt idx="12">
                  <c:v>62.348375821456</c:v>
                </c:pt>
                <c:pt idx="13">
                  <c:v>61.7145361935327</c:v>
                </c:pt>
                <c:pt idx="14">
                  <c:v>60.7209369560337</c:v>
                </c:pt>
                <c:pt idx="15">
                  <c:v>60.4091295154713</c:v>
                </c:pt>
                <c:pt idx="16">
                  <c:v>60.4819334996196</c:v>
                </c:pt>
                <c:pt idx="17">
                  <c:v>60.4396617454945</c:v>
                </c:pt>
                <c:pt idx="18">
                  <c:v>59.6293505617161</c:v>
                </c:pt>
                <c:pt idx="19">
                  <c:v>60.1862679046973</c:v>
                </c:pt>
                <c:pt idx="20">
                  <c:v>65.0775784912037</c:v>
                </c:pt>
                <c:pt idx="21">
                  <c:v>59.6745571968667</c:v>
                </c:pt>
                <c:pt idx="22">
                  <c:v>50.5834791996816</c:v>
                </c:pt>
                <c:pt idx="23">
                  <c:v>37.4639929742735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AVG'!$G$90:$G$113</c:f>
              <c:numCache>
                <c:formatCode>_(\$* #,##0.00_);_(\$* \(#,##0.00\);_(\$* \-??_);_(@_)</c:formatCode>
                <c:ptCount val="24"/>
                <c:pt idx="0">
                  <c:v>49.5792661183723</c:v>
                </c:pt>
                <c:pt idx="1">
                  <c:v>40.0768543178993</c:v>
                </c:pt>
                <c:pt idx="2">
                  <c:v>34.0668330326163</c:v>
                </c:pt>
                <c:pt idx="3">
                  <c:v>33.6121359093269</c:v>
                </c:pt>
                <c:pt idx="4">
                  <c:v>33.2620830406291</c:v>
                </c:pt>
                <c:pt idx="5">
                  <c:v>32.7209131970148</c:v>
                </c:pt>
                <c:pt idx="6">
                  <c:v>36.4564826902046</c:v>
                </c:pt>
                <c:pt idx="7">
                  <c:v>44.0223812111042</c:v>
                </c:pt>
                <c:pt idx="8">
                  <c:v>51.5747532729587</c:v>
                </c:pt>
                <c:pt idx="9">
                  <c:v>56.3938887532355</c:v>
                </c:pt>
                <c:pt idx="10">
                  <c:v>57.1007577201537</c:v>
                </c:pt>
                <c:pt idx="11">
                  <c:v>57.7653379222547</c:v>
                </c:pt>
                <c:pt idx="12">
                  <c:v>57.4530773855596</c:v>
                </c:pt>
                <c:pt idx="13">
                  <c:v>57.0459458325391</c:v>
                </c:pt>
                <c:pt idx="14">
                  <c:v>58.5228196287872</c:v>
                </c:pt>
                <c:pt idx="15">
                  <c:v>58.7525464689454</c:v>
                </c:pt>
                <c:pt idx="16">
                  <c:v>57.9573095910119</c:v>
                </c:pt>
                <c:pt idx="17">
                  <c:v>55.3117720296176</c:v>
                </c:pt>
                <c:pt idx="18">
                  <c:v>53.0890849557936</c:v>
                </c:pt>
                <c:pt idx="19">
                  <c:v>55.6968301851852</c:v>
                </c:pt>
                <c:pt idx="20">
                  <c:v>61.0724828376083</c:v>
                </c:pt>
                <c:pt idx="21">
                  <c:v>55.4226964259088</c:v>
                </c:pt>
                <c:pt idx="22">
                  <c:v>54.9397572452722</c:v>
                </c:pt>
                <c:pt idx="23">
                  <c:v>48.1039902280004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AVG'!$G$119:$G$142</c:f>
              <c:numCache>
                <c:formatCode>_(\$* #,##0.00_);_(\$* \(#,##0.00\);_(\$* \-??_);_(@_)</c:formatCode>
                <c:ptCount val="24"/>
                <c:pt idx="0">
                  <c:v>50.4910941420054</c:v>
                </c:pt>
                <c:pt idx="1">
                  <c:v>41.7249598706188</c:v>
                </c:pt>
                <c:pt idx="2">
                  <c:v>35.2281768368604</c:v>
                </c:pt>
                <c:pt idx="3">
                  <c:v>33.6831336468541</c:v>
                </c:pt>
                <c:pt idx="4">
                  <c:v>35.360718954854</c:v>
                </c:pt>
                <c:pt idx="5">
                  <c:v>41.7282228049891</c:v>
                </c:pt>
                <c:pt idx="6">
                  <c:v>25.2194341255637</c:v>
                </c:pt>
                <c:pt idx="7">
                  <c:v>36.6313866129786</c:v>
                </c:pt>
                <c:pt idx="8">
                  <c:v>46.2480153558386</c:v>
                </c:pt>
                <c:pt idx="9">
                  <c:v>51.1949665812817</c:v>
                </c:pt>
                <c:pt idx="10">
                  <c:v>52.8013892306307</c:v>
                </c:pt>
                <c:pt idx="11">
                  <c:v>53.2355612763926</c:v>
                </c:pt>
                <c:pt idx="12">
                  <c:v>53.5459262798421</c:v>
                </c:pt>
                <c:pt idx="13">
                  <c:v>53.6277094510694</c:v>
                </c:pt>
                <c:pt idx="14">
                  <c:v>53.5439270340085</c:v>
                </c:pt>
                <c:pt idx="15">
                  <c:v>54.211298434922</c:v>
                </c:pt>
                <c:pt idx="16">
                  <c:v>53.7290608092893</c:v>
                </c:pt>
                <c:pt idx="17">
                  <c:v>53.4312852871147</c:v>
                </c:pt>
                <c:pt idx="18">
                  <c:v>51.9535560587011</c:v>
                </c:pt>
                <c:pt idx="19">
                  <c:v>52.5262344055691</c:v>
                </c:pt>
                <c:pt idx="20">
                  <c:v>56.5144842911889</c:v>
                </c:pt>
                <c:pt idx="21">
                  <c:v>51.585764765609</c:v>
                </c:pt>
                <c:pt idx="22">
                  <c:v>67.2688859095215</c:v>
                </c:pt>
                <c:pt idx="23">
                  <c:v>54.5148078342968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067494"/>
        <c:axId val="50740756"/>
      </c:lineChart>
      <c:catAx>
        <c:axId val="900674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45823306978343"/>
              <c:y val="0.85665739882607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40756"/>
        <c:crossesAt val="0"/>
        <c:auto val="1"/>
        <c:lblAlgn val="ctr"/>
        <c:lblOffset val="100"/>
        <c:noMultiLvlLbl val="0"/>
      </c:catAx>
      <c:valAx>
        <c:axId val="50740756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880371261602"/>
              <c:y val="0.25517454433117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674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543829494671709"/>
          <c:y val="0.870353207702605"/>
          <c:w val="0.839188724647645"/>
          <c:h val="0.10894861497271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Price-June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0780209977355"/>
          <c:y val="0.02566998665160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652302202704"/>
          <c:y val="0.101550467193757"/>
          <c:w val="0.900775406573801"/>
          <c:h val="0.79032754902967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AVG'!$H$31:$H$54</c:f>
              <c:numCache>
                <c:formatCode>_(\$* #,##0.00_);_(\$* \(#,##0.00\);_(\$* \-??_);_(@_)</c:formatCode>
                <c:ptCount val="24"/>
                <c:pt idx="0">
                  <c:v>38.6909646045631</c:v>
                </c:pt>
                <c:pt idx="1">
                  <c:v>32.8401522468713</c:v>
                </c:pt>
                <c:pt idx="2">
                  <c:v>29.3669015808731</c:v>
                </c:pt>
                <c:pt idx="3">
                  <c:v>27.8550101130471</c:v>
                </c:pt>
                <c:pt idx="4">
                  <c:v>25.2930036823536</c:v>
                </c:pt>
                <c:pt idx="5">
                  <c:v>22.6883353445139</c:v>
                </c:pt>
                <c:pt idx="6">
                  <c:v>24.9038496281987</c:v>
                </c:pt>
                <c:pt idx="7">
                  <c:v>32.4972902658171</c:v>
                </c:pt>
                <c:pt idx="8">
                  <c:v>43.7252077242132</c:v>
                </c:pt>
                <c:pt idx="9">
                  <c:v>52.991536663829</c:v>
                </c:pt>
                <c:pt idx="10">
                  <c:v>59.7695428448701</c:v>
                </c:pt>
                <c:pt idx="11">
                  <c:v>62.7699312325379</c:v>
                </c:pt>
                <c:pt idx="12">
                  <c:v>65.104853257708</c:v>
                </c:pt>
                <c:pt idx="13">
                  <c:v>68.7494072655449</c:v>
                </c:pt>
                <c:pt idx="14">
                  <c:v>69.5137234299108</c:v>
                </c:pt>
                <c:pt idx="15">
                  <c:v>70.6391937883875</c:v>
                </c:pt>
                <c:pt idx="16">
                  <c:v>72.4266865928988</c:v>
                </c:pt>
                <c:pt idx="17">
                  <c:v>68.3241419348536</c:v>
                </c:pt>
                <c:pt idx="18">
                  <c:v>62.7082891288581</c:v>
                </c:pt>
                <c:pt idx="19">
                  <c:v>59.1446424674508</c:v>
                </c:pt>
                <c:pt idx="20">
                  <c:v>63.6099550489646</c:v>
                </c:pt>
                <c:pt idx="21">
                  <c:v>60.059440609992</c:v>
                </c:pt>
                <c:pt idx="22">
                  <c:v>48.6160430052764</c:v>
                </c:pt>
                <c:pt idx="23">
                  <c:v>37.7118975384666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AVG'!$H$60:$H$83</c:f>
              <c:numCache>
                <c:formatCode>_(\$* #,##0.00_);_(\$* \(#,##0.00\);_(\$* \-??_);_(@_)</c:formatCode>
                <c:ptCount val="24"/>
                <c:pt idx="0">
                  <c:v>35.5247758009132</c:v>
                </c:pt>
                <c:pt idx="1">
                  <c:v>27.47225394963</c:v>
                </c:pt>
                <c:pt idx="2">
                  <c:v>22.9545979032479</c:v>
                </c:pt>
                <c:pt idx="3">
                  <c:v>20.6034803099971</c:v>
                </c:pt>
                <c:pt idx="4">
                  <c:v>17.010895749754</c:v>
                </c:pt>
                <c:pt idx="5">
                  <c:v>14.1006012722906</c:v>
                </c:pt>
                <c:pt idx="6">
                  <c:v>15.5192134454682</c:v>
                </c:pt>
                <c:pt idx="7">
                  <c:v>29.3917803052929</c:v>
                </c:pt>
                <c:pt idx="8">
                  <c:v>49.4508911604583</c:v>
                </c:pt>
                <c:pt idx="9">
                  <c:v>58.7738300141356</c:v>
                </c:pt>
                <c:pt idx="10">
                  <c:v>69.3559443115749</c:v>
                </c:pt>
                <c:pt idx="11">
                  <c:v>69.5550891271262</c:v>
                </c:pt>
                <c:pt idx="12">
                  <c:v>68.3730936316067</c:v>
                </c:pt>
                <c:pt idx="13">
                  <c:v>71.6440245626042</c:v>
                </c:pt>
                <c:pt idx="14">
                  <c:v>72.3710995644501</c:v>
                </c:pt>
                <c:pt idx="15">
                  <c:v>70.8025999428454</c:v>
                </c:pt>
                <c:pt idx="16">
                  <c:v>72.3178532571661</c:v>
                </c:pt>
                <c:pt idx="17">
                  <c:v>68.2008439428901</c:v>
                </c:pt>
                <c:pt idx="18">
                  <c:v>64.2657544752937</c:v>
                </c:pt>
                <c:pt idx="19">
                  <c:v>62.877905492136</c:v>
                </c:pt>
                <c:pt idx="20">
                  <c:v>69.4702334910006</c:v>
                </c:pt>
                <c:pt idx="21">
                  <c:v>66.8296155437314</c:v>
                </c:pt>
                <c:pt idx="22">
                  <c:v>49.1638083459306</c:v>
                </c:pt>
                <c:pt idx="23">
                  <c:v>33.9698144004568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AVG'!$H$90:$H$113</c:f>
              <c:numCache>
                <c:formatCode>_(\$* #,##0.00_);_(\$* \(#,##0.00\);_(\$* \-??_);_(@_)</c:formatCode>
                <c:ptCount val="24"/>
                <c:pt idx="0">
                  <c:v>41.8571534082131</c:v>
                </c:pt>
                <c:pt idx="1">
                  <c:v>38.2080505441126</c:v>
                </c:pt>
                <c:pt idx="2">
                  <c:v>35.7792052584983</c:v>
                </c:pt>
                <c:pt idx="3">
                  <c:v>35.1065399160971</c:v>
                </c:pt>
                <c:pt idx="4">
                  <c:v>33.5751116149532</c:v>
                </c:pt>
                <c:pt idx="5">
                  <c:v>31.2760694167371</c:v>
                </c:pt>
                <c:pt idx="6">
                  <c:v>34.2884858109291</c:v>
                </c:pt>
                <c:pt idx="7">
                  <c:v>35.6028002263412</c:v>
                </c:pt>
                <c:pt idx="8">
                  <c:v>37.9995242879682</c:v>
                </c:pt>
                <c:pt idx="9">
                  <c:v>47.2092433135223</c:v>
                </c:pt>
                <c:pt idx="10">
                  <c:v>50.1831413781653</c:v>
                </c:pt>
                <c:pt idx="11">
                  <c:v>55.9847733379496</c:v>
                </c:pt>
                <c:pt idx="12">
                  <c:v>61.8366128838094</c:v>
                </c:pt>
                <c:pt idx="13">
                  <c:v>65.8547899684855</c:v>
                </c:pt>
                <c:pt idx="14">
                  <c:v>66.6563472953716</c:v>
                </c:pt>
                <c:pt idx="15">
                  <c:v>70.4757876339297</c:v>
                </c:pt>
                <c:pt idx="16">
                  <c:v>72.5355199286316</c:v>
                </c:pt>
                <c:pt idx="17">
                  <c:v>68.4474399268171</c:v>
                </c:pt>
                <c:pt idx="18">
                  <c:v>61.1508237824224</c:v>
                </c:pt>
                <c:pt idx="19">
                  <c:v>55.4113794427656</c:v>
                </c:pt>
                <c:pt idx="20">
                  <c:v>57.7496766069287</c:v>
                </c:pt>
                <c:pt idx="21">
                  <c:v>53.2892656762526</c:v>
                </c:pt>
                <c:pt idx="22">
                  <c:v>48.0682776646222</c:v>
                </c:pt>
                <c:pt idx="23">
                  <c:v>41.4539806764765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AVG'!$H$119:$H$142</c:f>
              <c:numCache>
                <c:formatCode>_(\$* #,##0.00_);_(\$* \(#,##0.00\);_(\$* \-??_);_(@_)</c:formatCode>
                <c:ptCount val="24"/>
                <c:pt idx="0">
                  <c:v>48.9927955932878</c:v>
                </c:pt>
                <c:pt idx="1">
                  <c:v>40.3513535949147</c:v>
                </c:pt>
                <c:pt idx="2">
                  <c:v>35.8293049302631</c:v>
                </c:pt>
                <c:pt idx="3">
                  <c:v>33.7535176429894</c:v>
                </c:pt>
                <c:pt idx="4">
                  <c:v>33.1425715804223</c:v>
                </c:pt>
                <c:pt idx="5">
                  <c:v>33.7295341034051</c:v>
                </c:pt>
                <c:pt idx="6">
                  <c:v>19.2778052977419</c:v>
                </c:pt>
                <c:pt idx="7">
                  <c:v>25.9504562017677</c:v>
                </c:pt>
                <c:pt idx="8">
                  <c:v>35.6338731273091</c:v>
                </c:pt>
                <c:pt idx="9">
                  <c:v>43.018533886509</c:v>
                </c:pt>
                <c:pt idx="10">
                  <c:v>51.0737885706683</c:v>
                </c:pt>
                <c:pt idx="11">
                  <c:v>53.4012378709809</c:v>
                </c:pt>
                <c:pt idx="12">
                  <c:v>55.2803305203335</c:v>
                </c:pt>
                <c:pt idx="13">
                  <c:v>58.852699953784</c:v>
                </c:pt>
                <c:pt idx="14">
                  <c:v>60.9366121068719</c:v>
                </c:pt>
                <c:pt idx="15">
                  <c:v>63.2012036880684</c:v>
                </c:pt>
                <c:pt idx="16">
                  <c:v>65.2732712451412</c:v>
                </c:pt>
                <c:pt idx="17">
                  <c:v>59.5980975450532</c:v>
                </c:pt>
                <c:pt idx="18">
                  <c:v>53.9523848118236</c:v>
                </c:pt>
                <c:pt idx="19">
                  <c:v>50.2682973984957</c:v>
                </c:pt>
                <c:pt idx="20">
                  <c:v>54.1693820458016</c:v>
                </c:pt>
                <c:pt idx="21">
                  <c:v>50.1120257296502</c:v>
                </c:pt>
                <c:pt idx="22">
                  <c:v>76.264256356364</c:v>
                </c:pt>
                <c:pt idx="23">
                  <c:v>57.9366661983538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157964"/>
        <c:axId val="93013219"/>
      </c:lineChart>
      <c:catAx>
        <c:axId val="671579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71550126947094"/>
              <c:y val="0.87401170551391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13219"/>
        <c:crossesAt val="0"/>
        <c:auto val="1"/>
        <c:lblAlgn val="ctr"/>
        <c:lblOffset val="100"/>
        <c:noMultiLvlLbl val="0"/>
      </c:catAx>
      <c:valAx>
        <c:axId val="93013219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579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7820627187264"/>
          <c:y val="0.870417907382688"/>
          <c:w val="0.837576339806492"/>
          <c:h val="0.1086353835096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Price-July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5068493150685"/>
          <c:y val="0.114083080040527"/>
          <c:w val="0.915547945205479"/>
          <c:h val="0.807801418439716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AVG'!$I$31:$I$54</c:f>
              <c:numCache>
                <c:formatCode>_(\$* #,##0.00_);_(\$* \(#,##0.00\);_(\$* \-??_);_(@_)</c:formatCode>
                <c:ptCount val="24"/>
                <c:pt idx="0">
                  <c:v>46.6791716137219</c:v>
                </c:pt>
                <c:pt idx="1">
                  <c:v>43.7078822250337</c:v>
                </c:pt>
                <c:pt idx="2">
                  <c:v>37.4430136531516</c:v>
                </c:pt>
                <c:pt idx="3">
                  <c:v>36.067758061304</c:v>
                </c:pt>
                <c:pt idx="4">
                  <c:v>36.6935463883639</c:v>
                </c:pt>
                <c:pt idx="5">
                  <c:v>32.3843387314145</c:v>
                </c:pt>
                <c:pt idx="6">
                  <c:v>23.5234914849399</c:v>
                </c:pt>
                <c:pt idx="7">
                  <c:v>30.8325969945903</c:v>
                </c:pt>
                <c:pt idx="8">
                  <c:v>40.898309236721</c:v>
                </c:pt>
                <c:pt idx="9">
                  <c:v>45.8940432910615</c:v>
                </c:pt>
                <c:pt idx="10">
                  <c:v>50.9684493594867</c:v>
                </c:pt>
                <c:pt idx="11">
                  <c:v>55.3040644466308</c:v>
                </c:pt>
                <c:pt idx="12">
                  <c:v>57.4168400000156</c:v>
                </c:pt>
                <c:pt idx="13">
                  <c:v>59.7590037987432</c:v>
                </c:pt>
                <c:pt idx="14">
                  <c:v>67.1667511758518</c:v>
                </c:pt>
                <c:pt idx="15">
                  <c:v>61.8210060058322</c:v>
                </c:pt>
                <c:pt idx="16">
                  <c:v>77.810697891909</c:v>
                </c:pt>
                <c:pt idx="17">
                  <c:v>72.8299594158525</c:v>
                </c:pt>
                <c:pt idx="18">
                  <c:v>63.21247972808</c:v>
                </c:pt>
                <c:pt idx="19">
                  <c:v>52.0051451863203</c:v>
                </c:pt>
                <c:pt idx="20">
                  <c:v>55.0154964744827</c:v>
                </c:pt>
                <c:pt idx="21">
                  <c:v>53.5337284735189</c:v>
                </c:pt>
                <c:pt idx="22">
                  <c:v>54.3361032267877</c:v>
                </c:pt>
                <c:pt idx="23">
                  <c:v>44.6961231361861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AVG'!$I$60:$I$83</c:f>
              <c:numCache>
                <c:formatCode>_(\$* #,##0.00_);_(\$* \(#,##0.00\);_(\$* \-??_);_(@_)</c:formatCode>
                <c:ptCount val="24"/>
                <c:pt idx="0">
                  <c:v>52.1048077400984</c:v>
                </c:pt>
                <c:pt idx="1">
                  <c:v>54.9833657569901</c:v>
                </c:pt>
                <c:pt idx="2">
                  <c:v>44.624918347721</c:v>
                </c:pt>
                <c:pt idx="3">
                  <c:v>42.5714015806203</c:v>
                </c:pt>
                <c:pt idx="4">
                  <c:v>44.0761023621773</c:v>
                </c:pt>
                <c:pt idx="5">
                  <c:v>33.0670717647472</c:v>
                </c:pt>
                <c:pt idx="6">
                  <c:v>18.7278911888108</c:v>
                </c:pt>
                <c:pt idx="7">
                  <c:v>29.8639854077947</c:v>
                </c:pt>
                <c:pt idx="8">
                  <c:v>46.8399905489768</c:v>
                </c:pt>
                <c:pt idx="9">
                  <c:v>47.318041983272</c:v>
                </c:pt>
                <c:pt idx="10">
                  <c:v>47.417919223555</c:v>
                </c:pt>
                <c:pt idx="11">
                  <c:v>50.6192246544617</c:v>
                </c:pt>
                <c:pt idx="12">
                  <c:v>49.6816943003491</c:v>
                </c:pt>
                <c:pt idx="13">
                  <c:v>49.8045418520801</c:v>
                </c:pt>
                <c:pt idx="14">
                  <c:v>59.7594823029712</c:v>
                </c:pt>
                <c:pt idx="15">
                  <c:v>60.1945370941605</c:v>
                </c:pt>
                <c:pt idx="16">
                  <c:v>74.2489875753452</c:v>
                </c:pt>
                <c:pt idx="17">
                  <c:v>71.8840631682353</c:v>
                </c:pt>
                <c:pt idx="18">
                  <c:v>60.5285152458931</c:v>
                </c:pt>
                <c:pt idx="19">
                  <c:v>48.2200991981865</c:v>
                </c:pt>
                <c:pt idx="20">
                  <c:v>51.5571548082989</c:v>
                </c:pt>
                <c:pt idx="21">
                  <c:v>53.7671386494238</c:v>
                </c:pt>
                <c:pt idx="22">
                  <c:v>60.7249986378036</c:v>
                </c:pt>
                <c:pt idx="23">
                  <c:v>47.4140666080274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AVG'!$I$90:$I$113</c:f>
              <c:numCache>
                <c:formatCode>_(\$* #,##0.00_);_(\$* \(#,##0.00\);_(\$* \-??_);_(@_)</c:formatCode>
                <c:ptCount val="24"/>
                <c:pt idx="0">
                  <c:v>41.2535354873453</c:v>
                </c:pt>
                <c:pt idx="1">
                  <c:v>32.4323986930774</c:v>
                </c:pt>
                <c:pt idx="2">
                  <c:v>30.2611089585821</c:v>
                </c:pt>
                <c:pt idx="3">
                  <c:v>29.5641145419877</c:v>
                </c:pt>
                <c:pt idx="4">
                  <c:v>29.3109904145505</c:v>
                </c:pt>
                <c:pt idx="5">
                  <c:v>31.7016056980817</c:v>
                </c:pt>
                <c:pt idx="6">
                  <c:v>28.3190917810689</c:v>
                </c:pt>
                <c:pt idx="7">
                  <c:v>31.801208581386</c:v>
                </c:pt>
                <c:pt idx="8">
                  <c:v>34.9566279244651</c:v>
                </c:pt>
                <c:pt idx="9">
                  <c:v>44.470044598851</c:v>
                </c:pt>
                <c:pt idx="10">
                  <c:v>54.5189794954184</c:v>
                </c:pt>
                <c:pt idx="11">
                  <c:v>59.9889042387999</c:v>
                </c:pt>
                <c:pt idx="12">
                  <c:v>65.151985699682</c:v>
                </c:pt>
                <c:pt idx="13">
                  <c:v>69.7134657454064</c:v>
                </c:pt>
                <c:pt idx="14">
                  <c:v>74.5740200487323</c:v>
                </c:pt>
                <c:pt idx="15">
                  <c:v>63.4474749175039</c:v>
                </c:pt>
                <c:pt idx="16">
                  <c:v>81.3724082084728</c:v>
                </c:pt>
                <c:pt idx="17">
                  <c:v>73.7758556634697</c:v>
                </c:pt>
                <c:pt idx="18">
                  <c:v>65.896444210267</c:v>
                </c:pt>
                <c:pt idx="19">
                  <c:v>55.7901911744541</c:v>
                </c:pt>
                <c:pt idx="20">
                  <c:v>58.4738381406665</c:v>
                </c:pt>
                <c:pt idx="21">
                  <c:v>53.3003182976141</c:v>
                </c:pt>
                <c:pt idx="22">
                  <c:v>47.9472078157718</c:v>
                </c:pt>
                <c:pt idx="23">
                  <c:v>41.9781796643449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00"</c:f>
              <c:strCache>
                <c:ptCount val="1"/>
                <c:pt idx="0">
                  <c:v>Generator 99 &amp; 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AVG'!$I$119:$I$142</c:f>
              <c:numCache>
                <c:formatCode>_(\$* #,##0.00_);_(\$* \(#,##0.00\);_(\$* \-??_);_(@_)</c:formatCode>
                <c:ptCount val="24"/>
                <c:pt idx="0">
                  <c:v>49.3293943217744</c:v>
                </c:pt>
                <c:pt idx="1">
                  <c:v>41.9651077884127</c:v>
                </c:pt>
                <c:pt idx="2">
                  <c:v>37.9149117799624</c:v>
                </c:pt>
                <c:pt idx="3">
                  <c:v>37.1440153134754</c:v>
                </c:pt>
                <c:pt idx="4">
                  <c:v>36.9300424868193</c:v>
                </c:pt>
                <c:pt idx="5">
                  <c:v>37.0877281951018</c:v>
                </c:pt>
                <c:pt idx="6">
                  <c:v>18.3991124387025</c:v>
                </c:pt>
                <c:pt idx="7">
                  <c:v>25.2724239401299</c:v>
                </c:pt>
                <c:pt idx="8">
                  <c:v>33.9058154952706</c:v>
                </c:pt>
                <c:pt idx="9">
                  <c:v>40.0559239665737</c:v>
                </c:pt>
                <c:pt idx="10">
                  <c:v>46.7414039137618</c:v>
                </c:pt>
                <c:pt idx="11">
                  <c:v>51.7509590461923</c:v>
                </c:pt>
                <c:pt idx="12">
                  <c:v>56.5076327831645</c:v>
                </c:pt>
                <c:pt idx="13">
                  <c:v>59.0223621062954</c:v>
                </c:pt>
                <c:pt idx="14">
                  <c:v>63.765992223094</c:v>
                </c:pt>
                <c:pt idx="15">
                  <c:v>63.9352192332565</c:v>
                </c:pt>
                <c:pt idx="16">
                  <c:v>71.5348469771753</c:v>
                </c:pt>
                <c:pt idx="17">
                  <c:v>65.7861094827803</c:v>
                </c:pt>
                <c:pt idx="18">
                  <c:v>57.2783013900155</c:v>
                </c:pt>
                <c:pt idx="19">
                  <c:v>48.7220961046012</c:v>
                </c:pt>
                <c:pt idx="20">
                  <c:v>50.1507680842693</c:v>
                </c:pt>
                <c:pt idx="21">
                  <c:v>47.1710328147174</c:v>
                </c:pt>
                <c:pt idx="22">
                  <c:v>66.4582450497427</c:v>
                </c:pt>
                <c:pt idx="23">
                  <c:v>53.1705550647111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538913"/>
        <c:axId val="66590124"/>
      </c:lineChart>
      <c:catAx>
        <c:axId val="925389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21232876712329"/>
              <c:y val="0.8517730496453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90124"/>
        <c:crossesAt val="0"/>
        <c:auto val="1"/>
        <c:lblAlgn val="ctr"/>
        <c:lblOffset val="100"/>
        <c:noMultiLvlLbl val="0"/>
      </c:catAx>
      <c:valAx>
        <c:axId val="66590124"/>
        <c:scaling>
          <c:orientation val="minMax"/>
          <c:min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232876712329"/>
              <c:y val="0.25562310030395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389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6438356164384"/>
          <c:y val="0.872137791286727"/>
          <c:w val="0.836027397260274"/>
          <c:h val="0.10719351570415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Scaled Price-February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1410593278938"/>
          <c:y val="0.025957844460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674872078551"/>
          <c:y val="0.0849340670750701"/>
          <c:w val="0.937353063200111"/>
          <c:h val="0.84300695670231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AVG'!$D$31:$D$54</c:f>
              <c:numCache>
                <c:formatCode>_(\$* #,##0.00_);_(\$* \(#,##0.00\);_(\$* \-??_);_(@_)</c:formatCode>
                <c:ptCount val="24"/>
                <c:pt idx="0">
                  <c:v>53.2813422346555</c:v>
                </c:pt>
                <c:pt idx="1">
                  <c:v>50.7007226637412</c:v>
                </c:pt>
                <c:pt idx="2">
                  <c:v>48.9434750786015</c:v>
                </c:pt>
                <c:pt idx="3">
                  <c:v>49.2484082517554</c:v>
                </c:pt>
                <c:pt idx="4">
                  <c:v>52.2411643032701</c:v>
                </c:pt>
                <c:pt idx="5">
                  <c:v>60.8441408795064</c:v>
                </c:pt>
                <c:pt idx="6">
                  <c:v>57.5385780068909</c:v>
                </c:pt>
                <c:pt idx="7">
                  <c:v>60.0522045495299</c:v>
                </c:pt>
                <c:pt idx="8">
                  <c:v>60.3485014528794</c:v>
                </c:pt>
                <c:pt idx="9">
                  <c:v>60.0472104745143</c:v>
                </c:pt>
                <c:pt idx="10">
                  <c:v>60.0449805319284</c:v>
                </c:pt>
                <c:pt idx="11">
                  <c:v>59.3245896477051</c:v>
                </c:pt>
                <c:pt idx="12">
                  <c:v>58.8473046544826</c:v>
                </c:pt>
                <c:pt idx="13">
                  <c:v>58.2058388041359</c:v>
                </c:pt>
                <c:pt idx="14">
                  <c:v>57.2401203818962</c:v>
                </c:pt>
                <c:pt idx="15">
                  <c:v>56.5036877260662</c:v>
                </c:pt>
                <c:pt idx="16">
                  <c:v>57.2643526201769</c:v>
                </c:pt>
                <c:pt idx="17">
                  <c:v>63.6669465981542</c:v>
                </c:pt>
                <c:pt idx="18">
                  <c:v>67.0775621857396</c:v>
                </c:pt>
                <c:pt idx="19">
                  <c:v>64.5129097147832</c:v>
                </c:pt>
                <c:pt idx="20">
                  <c:v>61.4312151384269</c:v>
                </c:pt>
                <c:pt idx="21">
                  <c:v>57.8939975126908</c:v>
                </c:pt>
                <c:pt idx="22">
                  <c:v>66.7046604279491</c:v>
                </c:pt>
                <c:pt idx="23">
                  <c:v>58.0360861605211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AVG'!$D$60:$D$83</c:f>
              <c:numCache>
                <c:formatCode>_(\$* #,##0.00_);_(\$* \(#,##0.00\);_(\$* \-??_);_(@_)</c:formatCode>
                <c:ptCount val="24"/>
                <c:pt idx="0">
                  <c:v>51.4263177926743</c:v>
                </c:pt>
                <c:pt idx="1">
                  <c:v>48.9427247433229</c:v>
                </c:pt>
                <c:pt idx="2">
                  <c:v>46.9545505265814</c:v>
                </c:pt>
                <c:pt idx="3">
                  <c:v>47.1000641474763</c:v>
                </c:pt>
                <c:pt idx="4">
                  <c:v>51.0239849981837</c:v>
                </c:pt>
                <c:pt idx="5">
                  <c:v>63.3644001016866</c:v>
                </c:pt>
                <c:pt idx="6">
                  <c:v>55.4540270145514</c:v>
                </c:pt>
                <c:pt idx="7">
                  <c:v>59.4452318370562</c:v>
                </c:pt>
                <c:pt idx="8">
                  <c:v>60.2752408039636</c:v>
                </c:pt>
                <c:pt idx="9">
                  <c:v>59.9238602691115</c:v>
                </c:pt>
                <c:pt idx="10">
                  <c:v>59.5065557173405</c:v>
                </c:pt>
                <c:pt idx="11">
                  <c:v>58.8558957049619</c:v>
                </c:pt>
                <c:pt idx="12">
                  <c:v>58.5709240053505</c:v>
                </c:pt>
                <c:pt idx="13">
                  <c:v>57.6745062032023</c:v>
                </c:pt>
                <c:pt idx="14">
                  <c:v>56.4424249997038</c:v>
                </c:pt>
                <c:pt idx="15">
                  <c:v>55.6191922144567</c:v>
                </c:pt>
                <c:pt idx="16">
                  <c:v>56.4115882994689</c:v>
                </c:pt>
                <c:pt idx="17">
                  <c:v>64.6431269128112</c:v>
                </c:pt>
                <c:pt idx="18">
                  <c:v>71.2357992009823</c:v>
                </c:pt>
                <c:pt idx="19">
                  <c:v>67.4554001496994</c:v>
                </c:pt>
                <c:pt idx="20">
                  <c:v>61.7689322288699</c:v>
                </c:pt>
                <c:pt idx="21">
                  <c:v>56.7172944384703</c:v>
                </c:pt>
                <c:pt idx="22">
                  <c:v>72.4581041733116</c:v>
                </c:pt>
                <c:pt idx="23">
                  <c:v>58.7298535167635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AVG'!$D$90:$D$113</c:f>
              <c:numCache>
                <c:formatCode>_(\$* #,##0.00_);_(\$* \(#,##0.00\);_(\$* \-??_);_(@_)</c:formatCode>
                <c:ptCount val="24"/>
                <c:pt idx="0">
                  <c:v>55.0621656989574</c:v>
                </c:pt>
                <c:pt idx="1">
                  <c:v>52.3884006673428</c:v>
                </c:pt>
                <c:pt idx="2">
                  <c:v>50.8528426485408</c:v>
                </c:pt>
                <c:pt idx="3">
                  <c:v>51.3108185918633</c:v>
                </c:pt>
                <c:pt idx="4">
                  <c:v>53.4096564361529</c:v>
                </c:pt>
                <c:pt idx="5">
                  <c:v>58.4246920262134</c:v>
                </c:pt>
                <c:pt idx="6">
                  <c:v>59.5397469595367</c:v>
                </c:pt>
                <c:pt idx="7">
                  <c:v>60.6348983535047</c:v>
                </c:pt>
                <c:pt idx="8">
                  <c:v>60.4188316758386</c:v>
                </c:pt>
                <c:pt idx="9">
                  <c:v>60.165626671701</c:v>
                </c:pt>
                <c:pt idx="10">
                  <c:v>60.5618683539328</c:v>
                </c:pt>
                <c:pt idx="11">
                  <c:v>59.7745358327386</c:v>
                </c:pt>
                <c:pt idx="12">
                  <c:v>59.1126300776495</c:v>
                </c:pt>
                <c:pt idx="13">
                  <c:v>58.7159181010322</c:v>
                </c:pt>
                <c:pt idx="14">
                  <c:v>58.005907948801</c:v>
                </c:pt>
                <c:pt idx="15">
                  <c:v>57.3528034172113</c:v>
                </c:pt>
                <c:pt idx="16">
                  <c:v>58.0830063680566</c:v>
                </c:pt>
                <c:pt idx="17">
                  <c:v>62.7298134960834</c:v>
                </c:pt>
                <c:pt idx="18">
                  <c:v>63.0856546511065</c:v>
                </c:pt>
                <c:pt idx="19">
                  <c:v>61.6881188972636</c:v>
                </c:pt>
                <c:pt idx="20">
                  <c:v>61.1070067316016</c:v>
                </c:pt>
                <c:pt idx="21">
                  <c:v>59.0236324639424</c:v>
                </c:pt>
                <c:pt idx="22">
                  <c:v>61.1813544324011</c:v>
                </c:pt>
                <c:pt idx="23">
                  <c:v>57.3700694985283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AVG'!$D$119:$D$142</c:f>
              <c:numCache>
                <c:formatCode>_(\$* #,##0.00_);_(\$* \(#,##0.00\);_(\$* \-??_);_(@_)</c:formatCode>
                <c:ptCount val="24"/>
                <c:pt idx="0">
                  <c:v>53.7364911773469</c:v>
                </c:pt>
                <c:pt idx="1">
                  <c:v>51.0436919232143</c:v>
                </c:pt>
                <c:pt idx="2">
                  <c:v>49.0897381249595</c:v>
                </c:pt>
                <c:pt idx="3">
                  <c:v>49.1732160241977</c:v>
                </c:pt>
                <c:pt idx="4">
                  <c:v>52.3006461508625</c:v>
                </c:pt>
                <c:pt idx="5">
                  <c:v>59.9549254461467</c:v>
                </c:pt>
                <c:pt idx="6">
                  <c:v>57.7414557022155</c:v>
                </c:pt>
                <c:pt idx="7">
                  <c:v>59.8903242938334</c:v>
                </c:pt>
                <c:pt idx="8">
                  <c:v>60.2277394430169</c:v>
                </c:pt>
                <c:pt idx="9">
                  <c:v>59.8306082876495</c:v>
                </c:pt>
                <c:pt idx="10">
                  <c:v>59.8278967652809</c:v>
                </c:pt>
                <c:pt idx="11">
                  <c:v>59.1439008514802</c:v>
                </c:pt>
                <c:pt idx="12">
                  <c:v>58.6778821756537</c:v>
                </c:pt>
                <c:pt idx="13">
                  <c:v>58.0362078355521</c:v>
                </c:pt>
                <c:pt idx="14">
                  <c:v>57.0511363426733</c:v>
                </c:pt>
                <c:pt idx="15">
                  <c:v>56.26089309438</c:v>
                </c:pt>
                <c:pt idx="16">
                  <c:v>57.0517427520914</c:v>
                </c:pt>
                <c:pt idx="17">
                  <c:v>63.5216053816798</c:v>
                </c:pt>
                <c:pt idx="18">
                  <c:v>68.2886580333154</c:v>
                </c:pt>
                <c:pt idx="19">
                  <c:v>65.0307175823374</c:v>
                </c:pt>
                <c:pt idx="20">
                  <c:v>61.5875212831292</c:v>
                </c:pt>
                <c:pt idx="21">
                  <c:v>57.8317101757119</c:v>
                </c:pt>
                <c:pt idx="22">
                  <c:v>66.7611095447231</c:v>
                </c:pt>
                <c:pt idx="23">
                  <c:v>57.9401816085497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656881"/>
        <c:axId val="49366230"/>
      </c:lineChart>
      <c:catAx>
        <c:axId val="726568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26469367998894"/>
              <c:y val="0.86242342435884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66230"/>
        <c:crossesAt val="0"/>
        <c:auto val="1"/>
        <c:lblAlgn val="ctr"/>
        <c:lblOffset val="100"/>
        <c:noMultiLvlLbl val="0"/>
      </c:catAx>
      <c:valAx>
        <c:axId val="49366230"/>
        <c:scaling>
          <c:orientation val="minMax"/>
          <c:min val="4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2866823399253"/>
              <c:y val="0.250752777489357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568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1023371594524"/>
          <c:y val="0.877063648634617"/>
          <c:w val="0.844004978564514"/>
          <c:h val="0.10985359775724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 Scaled Price-August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97648345638502"/>
          <c:y val="0.02581044806937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065354115395"/>
          <c:y val="0.0788767293000207"/>
          <c:w val="0.941892261416462"/>
          <c:h val="0.81416477390047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AVG'!$J$31:$J$54</c:f>
              <c:numCache>
                <c:formatCode>_(\$* #,##0.00_);_(\$* \(#,##0.00\);_(\$* \-??_);_(@_)</c:formatCode>
                <c:ptCount val="24"/>
                <c:pt idx="0">
                  <c:v>41.3170137973475</c:v>
                </c:pt>
                <c:pt idx="1">
                  <c:v>37.0907990520712</c:v>
                </c:pt>
                <c:pt idx="2">
                  <c:v>34.4780333058894</c:v>
                </c:pt>
                <c:pt idx="3">
                  <c:v>33.4549092502041</c:v>
                </c:pt>
                <c:pt idx="4">
                  <c:v>33.3430459161015</c:v>
                </c:pt>
                <c:pt idx="5">
                  <c:v>33.3309443513673</c:v>
                </c:pt>
                <c:pt idx="6">
                  <c:v>27.5561846656955</c:v>
                </c:pt>
                <c:pt idx="7">
                  <c:v>34.2534122542361</c:v>
                </c:pt>
                <c:pt idx="8">
                  <c:v>43.4604083999598</c:v>
                </c:pt>
                <c:pt idx="9">
                  <c:v>49.0541174327488</c:v>
                </c:pt>
                <c:pt idx="10">
                  <c:v>56.2756736982464</c:v>
                </c:pt>
                <c:pt idx="11">
                  <c:v>59.8590883572025</c:v>
                </c:pt>
                <c:pt idx="12">
                  <c:v>64.9288849053749</c:v>
                </c:pt>
                <c:pt idx="13">
                  <c:v>64.8122499059386</c:v>
                </c:pt>
                <c:pt idx="14">
                  <c:v>68.3238925169153</c:v>
                </c:pt>
                <c:pt idx="15">
                  <c:v>66.6671078202598</c:v>
                </c:pt>
                <c:pt idx="16">
                  <c:v>65.2978503429475</c:v>
                </c:pt>
                <c:pt idx="17">
                  <c:v>63.0148155385686</c:v>
                </c:pt>
                <c:pt idx="18">
                  <c:v>59.538619818226</c:v>
                </c:pt>
                <c:pt idx="19">
                  <c:v>55.994808673874</c:v>
                </c:pt>
                <c:pt idx="20">
                  <c:v>59.3970198907713</c:v>
                </c:pt>
                <c:pt idx="21">
                  <c:v>55.2240707194822</c:v>
                </c:pt>
                <c:pt idx="22">
                  <c:v>50.7219278763674</c:v>
                </c:pt>
                <c:pt idx="23">
                  <c:v>42.605121510204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AVG'!$J$60:$J$83</c:f>
              <c:numCache>
                <c:formatCode>_(\$* #,##0.00_);_(\$* \(#,##0.00\);_(\$* \-??_);_(@_)</c:formatCode>
                <c:ptCount val="24"/>
                <c:pt idx="0">
                  <c:v>43.3197072167411</c:v>
                </c:pt>
                <c:pt idx="1">
                  <c:v>39.7310215562315</c:v>
                </c:pt>
                <c:pt idx="2">
                  <c:v>35.6393610423023</c:v>
                </c:pt>
                <c:pt idx="3">
                  <c:v>34.2062818964481</c:v>
                </c:pt>
                <c:pt idx="4">
                  <c:v>34.0066887006466</c:v>
                </c:pt>
                <c:pt idx="5">
                  <c:v>34.1156665855542</c:v>
                </c:pt>
                <c:pt idx="6">
                  <c:v>28.2839925092674</c:v>
                </c:pt>
                <c:pt idx="7">
                  <c:v>38.9996322495367</c:v>
                </c:pt>
                <c:pt idx="8">
                  <c:v>51.3960862102891</c:v>
                </c:pt>
                <c:pt idx="9">
                  <c:v>52.74042622129</c:v>
                </c:pt>
                <c:pt idx="10">
                  <c:v>57.7742464566802</c:v>
                </c:pt>
                <c:pt idx="11">
                  <c:v>53.8749937835036</c:v>
                </c:pt>
                <c:pt idx="12">
                  <c:v>52.9965841287815</c:v>
                </c:pt>
                <c:pt idx="13">
                  <c:v>56.3151802767326</c:v>
                </c:pt>
                <c:pt idx="14">
                  <c:v>66.7349031449068</c:v>
                </c:pt>
                <c:pt idx="15">
                  <c:v>68.0647926085317</c:v>
                </c:pt>
                <c:pt idx="16">
                  <c:v>68.1570445836311</c:v>
                </c:pt>
                <c:pt idx="17">
                  <c:v>66.1956023298514</c:v>
                </c:pt>
                <c:pt idx="18">
                  <c:v>53.4476647512928</c:v>
                </c:pt>
                <c:pt idx="19">
                  <c:v>50.3955255197365</c:v>
                </c:pt>
                <c:pt idx="20">
                  <c:v>54.4714980084757</c:v>
                </c:pt>
                <c:pt idx="21">
                  <c:v>52.8071302673268</c:v>
                </c:pt>
                <c:pt idx="22">
                  <c:v>60.028332254144</c:v>
                </c:pt>
                <c:pt idx="23">
                  <c:v>46.2976376980983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AVG'!$J$90:$J$113</c:f>
              <c:numCache>
                <c:formatCode>_(\$* #,##0.00_);_(\$* \(#,##0.00\);_(\$* \-??_);_(@_)</c:formatCode>
                <c:ptCount val="24"/>
                <c:pt idx="0">
                  <c:v>39.314320377954</c:v>
                </c:pt>
                <c:pt idx="1">
                  <c:v>34.4505765479108</c:v>
                </c:pt>
                <c:pt idx="2">
                  <c:v>33.3167055694766</c:v>
                </c:pt>
                <c:pt idx="3">
                  <c:v>32.7035366039601</c:v>
                </c:pt>
                <c:pt idx="4">
                  <c:v>32.6794031315564</c:v>
                </c:pt>
                <c:pt idx="5">
                  <c:v>32.5462221171804</c:v>
                </c:pt>
                <c:pt idx="6">
                  <c:v>26.8283768221237</c:v>
                </c:pt>
                <c:pt idx="7">
                  <c:v>29.5071922589355</c:v>
                </c:pt>
                <c:pt idx="8">
                  <c:v>35.5247305896306</c:v>
                </c:pt>
                <c:pt idx="9">
                  <c:v>45.3678086442076</c:v>
                </c:pt>
                <c:pt idx="10">
                  <c:v>54.7771009398125</c:v>
                </c:pt>
                <c:pt idx="11">
                  <c:v>65.8431829309014</c:v>
                </c:pt>
                <c:pt idx="12">
                  <c:v>76.8611856819683</c:v>
                </c:pt>
                <c:pt idx="13">
                  <c:v>73.3093195351446</c:v>
                </c:pt>
                <c:pt idx="14">
                  <c:v>69.9128818889239</c:v>
                </c:pt>
                <c:pt idx="15">
                  <c:v>65.2694230319879</c:v>
                </c:pt>
                <c:pt idx="16">
                  <c:v>62.4386561022639</c:v>
                </c:pt>
                <c:pt idx="17">
                  <c:v>59.8340287472858</c:v>
                </c:pt>
                <c:pt idx="18">
                  <c:v>65.6295748851593</c:v>
                </c:pt>
                <c:pt idx="19">
                  <c:v>61.5940918280114</c:v>
                </c:pt>
                <c:pt idx="20">
                  <c:v>64.3225417730668</c:v>
                </c:pt>
                <c:pt idx="21">
                  <c:v>57.6410111716376</c:v>
                </c:pt>
                <c:pt idx="22">
                  <c:v>41.4155234985907</c:v>
                </c:pt>
                <c:pt idx="23">
                  <c:v>38.9126053223096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AVG'!$J$119:$J$142</c:f>
              <c:numCache>
                <c:formatCode>_(\$* #,##0.00_);_(\$* \(#,##0.00\);_(\$* \-??_);_(@_)</c:formatCode>
                <c:ptCount val="24"/>
                <c:pt idx="0">
                  <c:v>46.7367303225291</c:v>
                </c:pt>
                <c:pt idx="1">
                  <c:v>42.3630604971352</c:v>
                </c:pt>
                <c:pt idx="2">
                  <c:v>37.2612450091688</c:v>
                </c:pt>
                <c:pt idx="3">
                  <c:v>36.3702034384643</c:v>
                </c:pt>
                <c:pt idx="4">
                  <c:v>37.5514600302169</c:v>
                </c:pt>
                <c:pt idx="5">
                  <c:v>43.8253867449649</c:v>
                </c:pt>
                <c:pt idx="6">
                  <c:v>20.817342148815</c:v>
                </c:pt>
                <c:pt idx="7">
                  <c:v>26.3976068278542</c:v>
                </c:pt>
                <c:pt idx="8">
                  <c:v>35.9666886782399</c:v>
                </c:pt>
                <c:pt idx="9">
                  <c:v>42.3051490145867</c:v>
                </c:pt>
                <c:pt idx="10">
                  <c:v>48.2093470839796</c:v>
                </c:pt>
                <c:pt idx="11">
                  <c:v>52.1174801567705</c:v>
                </c:pt>
                <c:pt idx="12">
                  <c:v>58.2316487935607</c:v>
                </c:pt>
                <c:pt idx="13">
                  <c:v>59.1002747508719</c:v>
                </c:pt>
                <c:pt idx="14">
                  <c:v>64.0326859157035</c:v>
                </c:pt>
                <c:pt idx="15">
                  <c:v>64.0691402544644</c:v>
                </c:pt>
                <c:pt idx="16">
                  <c:v>63.3773698174989</c:v>
                </c:pt>
                <c:pt idx="17">
                  <c:v>60.762812404605</c:v>
                </c:pt>
                <c:pt idx="18">
                  <c:v>54.3568897713296</c:v>
                </c:pt>
                <c:pt idx="19">
                  <c:v>49.8833958093593</c:v>
                </c:pt>
                <c:pt idx="20">
                  <c:v>52.2116698872019</c:v>
                </c:pt>
                <c:pt idx="21">
                  <c:v>48.1604986851589</c:v>
                </c:pt>
                <c:pt idx="22">
                  <c:v>63.1421713143551</c:v>
                </c:pt>
                <c:pt idx="23">
                  <c:v>52.7497426431658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875146"/>
        <c:axId val="55116004"/>
      </c:lineChart>
      <c:catAx>
        <c:axId val="458751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542794640415641"/>
              <c:y val="0.8284121412347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16004"/>
        <c:crossesAt val="0"/>
        <c:auto val="1"/>
        <c:lblAlgn val="ctr"/>
        <c:lblOffset val="100"/>
        <c:noMultiLvlLbl val="0"/>
      </c:catAx>
      <c:valAx>
        <c:axId val="55116004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751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01203171998906"/>
          <c:y val="0.87290935370638"/>
          <c:w val="0.834427126059612"/>
          <c:h val="0.1092298162296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Scaled Price-September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72057318321392"/>
          <c:y val="0.02882460786310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3981576253838"/>
          <c:y val="0.0755754736198818"/>
          <c:w val="0.94575230296827"/>
          <c:h val="0.845487879405174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AVG'!$K$31:$K$54</c:f>
              <c:numCache>
                <c:formatCode>_(\$* #,##0.00_);_(\$* \(#,##0.00\);_(\$* \-??_);_(@_)</c:formatCode>
                <c:ptCount val="24"/>
                <c:pt idx="0">
                  <c:v>49.4968658958803</c:v>
                </c:pt>
                <c:pt idx="1">
                  <c:v>46.3549085131117</c:v>
                </c:pt>
                <c:pt idx="2">
                  <c:v>42.7365430257556</c:v>
                </c:pt>
                <c:pt idx="3">
                  <c:v>41.721996623868</c:v>
                </c:pt>
                <c:pt idx="4">
                  <c:v>41.9970696720866</c:v>
                </c:pt>
                <c:pt idx="5">
                  <c:v>42.9795936583151</c:v>
                </c:pt>
                <c:pt idx="6">
                  <c:v>35.7327474891669</c:v>
                </c:pt>
                <c:pt idx="7">
                  <c:v>41.0219402161094</c:v>
                </c:pt>
                <c:pt idx="8">
                  <c:v>46.7405287217805</c:v>
                </c:pt>
                <c:pt idx="9">
                  <c:v>49.8072663219803</c:v>
                </c:pt>
                <c:pt idx="10">
                  <c:v>53.6725955328527</c:v>
                </c:pt>
                <c:pt idx="11">
                  <c:v>54.0115938280316</c:v>
                </c:pt>
                <c:pt idx="12">
                  <c:v>55.8761906416966</c:v>
                </c:pt>
                <c:pt idx="13">
                  <c:v>57.5254644823107</c:v>
                </c:pt>
                <c:pt idx="14">
                  <c:v>56.949240246306</c:v>
                </c:pt>
                <c:pt idx="15">
                  <c:v>57.6263544485667</c:v>
                </c:pt>
                <c:pt idx="16">
                  <c:v>57.5486702711454</c:v>
                </c:pt>
                <c:pt idx="17">
                  <c:v>56.6512664525196</c:v>
                </c:pt>
                <c:pt idx="18">
                  <c:v>54.3253815102908</c:v>
                </c:pt>
                <c:pt idx="19">
                  <c:v>57.1572431864127</c:v>
                </c:pt>
                <c:pt idx="20">
                  <c:v>54.7309376594777</c:v>
                </c:pt>
                <c:pt idx="21">
                  <c:v>48.2367878124346</c:v>
                </c:pt>
                <c:pt idx="22">
                  <c:v>49.7489601575049</c:v>
                </c:pt>
                <c:pt idx="23">
                  <c:v>47.3498536323957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AVG'!$K$60:$K$83</c:f>
              <c:numCache>
                <c:formatCode>_(\$* #,##0.00_);_(\$* \(#,##0.00\);_(\$* \-??_);_(@_)</c:formatCode>
                <c:ptCount val="24"/>
                <c:pt idx="0">
                  <c:v>46.876004323272</c:v>
                </c:pt>
                <c:pt idx="1">
                  <c:v>43.9408585645405</c:v>
                </c:pt>
                <c:pt idx="2">
                  <c:v>39.5456466930894</c:v>
                </c:pt>
                <c:pt idx="3">
                  <c:v>38.809983561745</c:v>
                </c:pt>
                <c:pt idx="4">
                  <c:v>39.1816435784069</c:v>
                </c:pt>
                <c:pt idx="5">
                  <c:v>40.5027594405019</c:v>
                </c:pt>
                <c:pt idx="6">
                  <c:v>38.1306211802483</c:v>
                </c:pt>
                <c:pt idx="7">
                  <c:v>50.1114207478585</c:v>
                </c:pt>
                <c:pt idx="8">
                  <c:v>56.1656280481578</c:v>
                </c:pt>
                <c:pt idx="9">
                  <c:v>54.6605213355601</c:v>
                </c:pt>
                <c:pt idx="10">
                  <c:v>54.705336732439</c:v>
                </c:pt>
                <c:pt idx="11">
                  <c:v>51.9330502761004</c:v>
                </c:pt>
                <c:pt idx="12">
                  <c:v>54.1007417467401</c:v>
                </c:pt>
                <c:pt idx="13">
                  <c:v>55.1020318158665</c:v>
                </c:pt>
                <c:pt idx="14">
                  <c:v>55.0229855630802</c:v>
                </c:pt>
                <c:pt idx="15">
                  <c:v>55.1758608658336</c:v>
                </c:pt>
                <c:pt idx="16">
                  <c:v>56.3541604924814</c:v>
                </c:pt>
                <c:pt idx="17">
                  <c:v>54.9735535047139</c:v>
                </c:pt>
                <c:pt idx="18">
                  <c:v>55.2512663367964</c:v>
                </c:pt>
                <c:pt idx="19">
                  <c:v>56.7536330795681</c:v>
                </c:pt>
                <c:pt idx="20">
                  <c:v>55.0358596678788</c:v>
                </c:pt>
                <c:pt idx="21">
                  <c:v>49.2865021610886</c:v>
                </c:pt>
                <c:pt idx="22">
                  <c:v>50.0138327814557</c:v>
                </c:pt>
                <c:pt idx="23">
                  <c:v>48.3660975025769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AVG'!$K$90:$K$113</c:f>
              <c:numCache>
                <c:formatCode>_(\$* #,##0.00_);_(\$* \(#,##0.00\);_(\$* \-??_);_(@_)</c:formatCode>
                <c:ptCount val="24"/>
                <c:pt idx="0">
                  <c:v>51.593555153967</c:v>
                </c:pt>
                <c:pt idx="1">
                  <c:v>48.2861484719686</c:v>
                </c:pt>
                <c:pt idx="2">
                  <c:v>45.2892600918885</c:v>
                </c:pt>
                <c:pt idx="3">
                  <c:v>44.0516070735664</c:v>
                </c:pt>
                <c:pt idx="4">
                  <c:v>44.2494105470304</c:v>
                </c:pt>
                <c:pt idx="5">
                  <c:v>44.9610610325656</c:v>
                </c:pt>
                <c:pt idx="6">
                  <c:v>33.8144485363017</c:v>
                </c:pt>
                <c:pt idx="7">
                  <c:v>33.75035579071</c:v>
                </c:pt>
                <c:pt idx="8">
                  <c:v>39.2004492606787</c:v>
                </c:pt>
                <c:pt idx="9">
                  <c:v>45.9246623111164</c:v>
                </c:pt>
                <c:pt idx="10">
                  <c:v>52.8464025731837</c:v>
                </c:pt>
                <c:pt idx="11">
                  <c:v>55.6744286695765</c:v>
                </c:pt>
                <c:pt idx="12">
                  <c:v>57.2965497576617</c:v>
                </c:pt>
                <c:pt idx="13">
                  <c:v>59.464210615466</c:v>
                </c:pt>
                <c:pt idx="14">
                  <c:v>58.4902439928867</c:v>
                </c:pt>
                <c:pt idx="15">
                  <c:v>59.5867493147532</c:v>
                </c:pt>
                <c:pt idx="16">
                  <c:v>58.5042780940766</c:v>
                </c:pt>
                <c:pt idx="17">
                  <c:v>57.9934368107641</c:v>
                </c:pt>
                <c:pt idx="18">
                  <c:v>53.5846736490863</c:v>
                </c:pt>
                <c:pt idx="19">
                  <c:v>57.4801312718884</c:v>
                </c:pt>
                <c:pt idx="20">
                  <c:v>54.4870000527568</c:v>
                </c:pt>
                <c:pt idx="21">
                  <c:v>47.3970163335113</c:v>
                </c:pt>
                <c:pt idx="22">
                  <c:v>49.5370620583442</c:v>
                </c:pt>
                <c:pt idx="23">
                  <c:v>46.5368585362508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AVG'!$K$119:$K$142</c:f>
              <c:numCache>
                <c:formatCode>_(\$* #,##0.00_);_(\$* \(#,##0.00\);_(\$* \-??_);_(@_)</c:formatCode>
                <c:ptCount val="24"/>
                <c:pt idx="0">
                  <c:v>49.6625089824763</c:v>
                </c:pt>
                <c:pt idx="1">
                  <c:v>43.2542080373058</c:v>
                </c:pt>
                <c:pt idx="2">
                  <c:v>37.8720448033667</c:v>
                </c:pt>
                <c:pt idx="3">
                  <c:v>36.8078071808205</c:v>
                </c:pt>
                <c:pt idx="4">
                  <c:v>38.695858485139</c:v>
                </c:pt>
                <c:pt idx="5">
                  <c:v>44.511809837541</c:v>
                </c:pt>
                <c:pt idx="6">
                  <c:v>27.2498914172178</c:v>
                </c:pt>
                <c:pt idx="7">
                  <c:v>33.1147781173124</c:v>
                </c:pt>
                <c:pt idx="8">
                  <c:v>39.4283217417295</c:v>
                </c:pt>
                <c:pt idx="9">
                  <c:v>42.7264628575124</c:v>
                </c:pt>
                <c:pt idx="10">
                  <c:v>50.1682438115861</c:v>
                </c:pt>
                <c:pt idx="11">
                  <c:v>52.9210753959797</c:v>
                </c:pt>
                <c:pt idx="12">
                  <c:v>55.7664393674772</c:v>
                </c:pt>
                <c:pt idx="13">
                  <c:v>57.1621696903609</c:v>
                </c:pt>
                <c:pt idx="14">
                  <c:v>57.4111388835641</c:v>
                </c:pt>
                <c:pt idx="15">
                  <c:v>57.8659191208094</c:v>
                </c:pt>
                <c:pt idx="16">
                  <c:v>57.5197088490019</c:v>
                </c:pt>
                <c:pt idx="17">
                  <c:v>57.299693092845</c:v>
                </c:pt>
                <c:pt idx="18">
                  <c:v>53.9579622409723</c:v>
                </c:pt>
                <c:pt idx="19">
                  <c:v>56.0366700736909</c:v>
                </c:pt>
                <c:pt idx="20">
                  <c:v>53.7228089266544</c:v>
                </c:pt>
                <c:pt idx="21">
                  <c:v>47.6487164132861</c:v>
                </c:pt>
                <c:pt idx="22">
                  <c:v>57.6124159563978</c:v>
                </c:pt>
                <c:pt idx="23">
                  <c:v>51.5833467169529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157502"/>
        <c:axId val="70720481"/>
      </c:lineChart>
      <c:catAx>
        <c:axId val="331575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21084953940635"/>
              <c:y val="0.85475656956610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20481"/>
        <c:crossesAt val="0"/>
        <c:auto val="1"/>
        <c:lblAlgn val="ctr"/>
        <c:lblOffset val="100"/>
        <c:noMultiLvlLbl val="0"/>
      </c:catAx>
      <c:valAx>
        <c:axId val="70720481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575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3947458205391"/>
          <c:y val="0.871766143817478"/>
          <c:w val="0.832889798703514"/>
          <c:h val="0.10776125483805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Weekend  Scaled Price-October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89450384798747"/>
          <c:y val="0.02844221105527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9316897091875"/>
          <c:y val="0.0751758793969849"/>
          <c:w val="0.946741129197031"/>
          <c:h val="0.84281407035175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AVG'!$L$31:$L$54</c:f>
              <c:numCache>
                <c:formatCode>_(\$* #,##0.00_);_(\$* \(#,##0.00\);_(\$* \-??_);_(@_)</c:formatCode>
                <c:ptCount val="24"/>
                <c:pt idx="0">
                  <c:v>48.3599553388571</c:v>
                </c:pt>
                <c:pt idx="1">
                  <c:v>44.6766340652107</c:v>
                </c:pt>
                <c:pt idx="2">
                  <c:v>41.9715906007161</c:v>
                </c:pt>
                <c:pt idx="3">
                  <c:v>40.8917127087199</c:v>
                </c:pt>
                <c:pt idx="4">
                  <c:v>41.0118060736972</c:v>
                </c:pt>
                <c:pt idx="5">
                  <c:v>42.2897247077203</c:v>
                </c:pt>
                <c:pt idx="6">
                  <c:v>44.9166254222795</c:v>
                </c:pt>
                <c:pt idx="7">
                  <c:v>43.2356642384619</c:v>
                </c:pt>
                <c:pt idx="8">
                  <c:v>47.0114485858658</c:v>
                </c:pt>
                <c:pt idx="9">
                  <c:v>50.3895974523544</c:v>
                </c:pt>
                <c:pt idx="10">
                  <c:v>55.3030807051516</c:v>
                </c:pt>
                <c:pt idx="11">
                  <c:v>52.7791246004505</c:v>
                </c:pt>
                <c:pt idx="12">
                  <c:v>52.1962340872651</c:v>
                </c:pt>
                <c:pt idx="13">
                  <c:v>54.2272909365586</c:v>
                </c:pt>
                <c:pt idx="14">
                  <c:v>54.2146149941312</c:v>
                </c:pt>
                <c:pt idx="15">
                  <c:v>54.0120699919474</c:v>
                </c:pt>
                <c:pt idx="16">
                  <c:v>55.0392125362468</c:v>
                </c:pt>
                <c:pt idx="17">
                  <c:v>54.985831662554</c:v>
                </c:pt>
                <c:pt idx="18">
                  <c:v>56.8956897187904</c:v>
                </c:pt>
                <c:pt idx="19">
                  <c:v>60.6034370315111</c:v>
                </c:pt>
                <c:pt idx="20">
                  <c:v>56.9937690584685</c:v>
                </c:pt>
                <c:pt idx="21">
                  <c:v>48.6819523119899</c:v>
                </c:pt>
                <c:pt idx="22">
                  <c:v>52.8960324501228</c:v>
                </c:pt>
                <c:pt idx="23">
                  <c:v>46.4169007209289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AVG'!$L$60:$L$83</c:f>
              <c:numCache>
                <c:formatCode>_(\$* #,##0.00_);_(\$* \(#,##0.00\);_(\$* \-??_);_(@_)</c:formatCode>
                <c:ptCount val="24"/>
                <c:pt idx="0">
                  <c:v>45.1790857161888</c:v>
                </c:pt>
                <c:pt idx="1">
                  <c:v>40.7257951317927</c:v>
                </c:pt>
                <c:pt idx="2">
                  <c:v>38.0937439961907</c:v>
                </c:pt>
                <c:pt idx="3">
                  <c:v>37.7500750832544</c:v>
                </c:pt>
                <c:pt idx="4">
                  <c:v>38.3550970018369</c:v>
                </c:pt>
                <c:pt idx="5">
                  <c:v>39.1144612465883</c:v>
                </c:pt>
                <c:pt idx="6">
                  <c:v>44.2797844290441</c:v>
                </c:pt>
                <c:pt idx="7">
                  <c:v>42.9647878100842</c:v>
                </c:pt>
                <c:pt idx="8">
                  <c:v>47.9387265080905</c:v>
                </c:pt>
                <c:pt idx="9">
                  <c:v>49.6179710168091</c:v>
                </c:pt>
                <c:pt idx="10">
                  <c:v>55.791664063569</c:v>
                </c:pt>
                <c:pt idx="11">
                  <c:v>51.9804375560359</c:v>
                </c:pt>
                <c:pt idx="12">
                  <c:v>53.1719603140606</c:v>
                </c:pt>
                <c:pt idx="13">
                  <c:v>57.2321924411463</c:v>
                </c:pt>
                <c:pt idx="14">
                  <c:v>57.8536775411868</c:v>
                </c:pt>
                <c:pt idx="15">
                  <c:v>58.0882778769637</c:v>
                </c:pt>
                <c:pt idx="16">
                  <c:v>59.6728590922987</c:v>
                </c:pt>
                <c:pt idx="17">
                  <c:v>59.1851373416047</c:v>
                </c:pt>
                <c:pt idx="18">
                  <c:v>59.2427584767078</c:v>
                </c:pt>
                <c:pt idx="19">
                  <c:v>65.3732356721403</c:v>
                </c:pt>
                <c:pt idx="20">
                  <c:v>58.0676989001412</c:v>
                </c:pt>
                <c:pt idx="21">
                  <c:v>47.4448310643496</c:v>
                </c:pt>
                <c:pt idx="22">
                  <c:v>49.844339761857</c:v>
                </c:pt>
                <c:pt idx="23">
                  <c:v>43.0314019580588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AVG'!$L$90:$L$113</c:f>
              <c:numCache>
                <c:formatCode>_(\$* #,##0.00_);_(\$* \(#,##0.00\);_(\$* \-??_);_(@_)</c:formatCode>
                <c:ptCount val="24"/>
                <c:pt idx="0">
                  <c:v>52.3360423671926</c:v>
                </c:pt>
                <c:pt idx="1">
                  <c:v>49.6151827319833</c:v>
                </c:pt>
                <c:pt idx="2">
                  <c:v>46.818898856373</c:v>
                </c:pt>
                <c:pt idx="3">
                  <c:v>44.8187597405518</c:v>
                </c:pt>
                <c:pt idx="4">
                  <c:v>44.3326924135226</c:v>
                </c:pt>
                <c:pt idx="5">
                  <c:v>46.2588040341353</c:v>
                </c:pt>
                <c:pt idx="6">
                  <c:v>45.7126766638238</c:v>
                </c:pt>
                <c:pt idx="7">
                  <c:v>43.574259773934</c:v>
                </c:pt>
                <c:pt idx="8">
                  <c:v>45.8523511830851</c:v>
                </c:pt>
                <c:pt idx="9">
                  <c:v>51.3541304967859</c:v>
                </c:pt>
                <c:pt idx="10">
                  <c:v>54.69235150713</c:v>
                </c:pt>
                <c:pt idx="11">
                  <c:v>53.7774834059687</c:v>
                </c:pt>
                <c:pt idx="12">
                  <c:v>50.9765763037708</c:v>
                </c:pt>
                <c:pt idx="13">
                  <c:v>50.471164055824</c:v>
                </c:pt>
                <c:pt idx="14">
                  <c:v>49.6657868103117</c:v>
                </c:pt>
                <c:pt idx="15">
                  <c:v>48.916810135677</c:v>
                </c:pt>
                <c:pt idx="16">
                  <c:v>49.2471543411818</c:v>
                </c:pt>
                <c:pt idx="17">
                  <c:v>49.7366995637406</c:v>
                </c:pt>
                <c:pt idx="18">
                  <c:v>53.9618537713936</c:v>
                </c:pt>
                <c:pt idx="19">
                  <c:v>54.6411887307246</c:v>
                </c:pt>
                <c:pt idx="20">
                  <c:v>55.6513567563777</c:v>
                </c:pt>
                <c:pt idx="21">
                  <c:v>50.2283538715402</c:v>
                </c:pt>
                <c:pt idx="22">
                  <c:v>56.7106483104551</c:v>
                </c:pt>
                <c:pt idx="23">
                  <c:v>50.6487741745166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00"</c:f>
              <c:strCache>
                <c:ptCount val="1"/>
                <c:pt idx="0">
                  <c:v>Generator 99 &amp; 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AVG'!$L$119:$L$142</c:f>
              <c:numCache>
                <c:formatCode>_(\$* #,##0.00_);_(\$* \(#,##0.00\);_(\$* \-??_);_(@_)</c:formatCode>
                <c:ptCount val="24"/>
                <c:pt idx="0">
                  <c:v>46.308190242779</c:v>
                </c:pt>
                <c:pt idx="1">
                  <c:v>42.1390619089616</c:v>
                </c:pt>
                <c:pt idx="2">
                  <c:v>40.3456326257972</c:v>
                </c:pt>
                <c:pt idx="3">
                  <c:v>39.6169550458545</c:v>
                </c:pt>
                <c:pt idx="4">
                  <c:v>40.8437325297436</c:v>
                </c:pt>
                <c:pt idx="5">
                  <c:v>47.0201623572111</c:v>
                </c:pt>
                <c:pt idx="6">
                  <c:v>37.0730499108058</c:v>
                </c:pt>
                <c:pt idx="7">
                  <c:v>36.353513293709</c:v>
                </c:pt>
                <c:pt idx="8">
                  <c:v>37.7563549432461</c:v>
                </c:pt>
                <c:pt idx="9">
                  <c:v>43.8519245433624</c:v>
                </c:pt>
                <c:pt idx="10">
                  <c:v>49.2602499734669</c:v>
                </c:pt>
                <c:pt idx="11">
                  <c:v>49.0331515021451</c:v>
                </c:pt>
                <c:pt idx="12">
                  <c:v>51.1551309980081</c:v>
                </c:pt>
                <c:pt idx="13">
                  <c:v>53.7241836666468</c:v>
                </c:pt>
                <c:pt idx="14">
                  <c:v>53.9117901202708</c:v>
                </c:pt>
                <c:pt idx="15">
                  <c:v>53.6299202822926</c:v>
                </c:pt>
                <c:pt idx="16">
                  <c:v>54.3774717480452</c:v>
                </c:pt>
                <c:pt idx="17">
                  <c:v>54.4644050189372</c:v>
                </c:pt>
                <c:pt idx="18">
                  <c:v>56.8481861385591</c:v>
                </c:pt>
                <c:pt idx="19">
                  <c:v>60.2425120034123</c:v>
                </c:pt>
                <c:pt idx="20">
                  <c:v>58.0681755527714</c:v>
                </c:pt>
                <c:pt idx="21">
                  <c:v>50.2499803043213</c:v>
                </c:pt>
                <c:pt idx="22">
                  <c:v>55.732329327102</c:v>
                </c:pt>
                <c:pt idx="23">
                  <c:v>47.9939359625512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201452"/>
        <c:axId val="2886732"/>
      </c:lineChart>
      <c:catAx>
        <c:axId val="372014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70264932234557"/>
              <c:y val="0.84311557788944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6732"/>
        <c:crossesAt val="0"/>
        <c:auto val="1"/>
        <c:lblAlgn val="ctr"/>
        <c:lblOffset val="100"/>
        <c:noMultiLvlLbl val="0"/>
      </c:catAx>
      <c:valAx>
        <c:axId val="2886732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014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5904787849894"/>
          <c:y val="0.873467336683417"/>
          <c:w val="0.831301505142001"/>
          <c:h val="0.1063316582914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 Scaled Price-November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960301814968"/>
          <c:y val="0.12567858240295"/>
          <c:w val="0.92114744069064"/>
          <c:h val="0.767284646112875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AVG'!$M$31:$M$54</c:f>
              <c:numCache>
                <c:formatCode>_(\$* #,##0.00_);_(\$* \(#,##0.00\);_(\$* \-??_);_(@_)</c:formatCode>
                <c:ptCount val="24"/>
                <c:pt idx="0">
                  <c:v>47.1338880022714</c:v>
                </c:pt>
                <c:pt idx="1">
                  <c:v>45.379851780338</c:v>
                </c:pt>
                <c:pt idx="2">
                  <c:v>44.0616995166503</c:v>
                </c:pt>
                <c:pt idx="3">
                  <c:v>43.5919332442388</c:v>
                </c:pt>
                <c:pt idx="4">
                  <c:v>44.5041962471034</c:v>
                </c:pt>
                <c:pt idx="5">
                  <c:v>45.4684817534414</c:v>
                </c:pt>
                <c:pt idx="6">
                  <c:v>43.465857290346</c:v>
                </c:pt>
                <c:pt idx="7">
                  <c:v>47.0949387776846</c:v>
                </c:pt>
                <c:pt idx="8">
                  <c:v>50.4170626143604</c:v>
                </c:pt>
                <c:pt idx="9">
                  <c:v>52.7449267354266</c:v>
                </c:pt>
                <c:pt idx="10">
                  <c:v>53.3863842728329</c:v>
                </c:pt>
                <c:pt idx="11">
                  <c:v>52.5648589633885</c:v>
                </c:pt>
                <c:pt idx="12">
                  <c:v>50.7787970107225</c:v>
                </c:pt>
                <c:pt idx="13">
                  <c:v>49.781494103266</c:v>
                </c:pt>
                <c:pt idx="14">
                  <c:v>48.4251562243788</c:v>
                </c:pt>
                <c:pt idx="15">
                  <c:v>47.6792509862047</c:v>
                </c:pt>
                <c:pt idx="16">
                  <c:v>53.4619785536659</c:v>
                </c:pt>
                <c:pt idx="17">
                  <c:v>61.648017012017</c:v>
                </c:pt>
                <c:pt idx="18">
                  <c:v>59.658122425168</c:v>
                </c:pt>
                <c:pt idx="19">
                  <c:v>57.1690134612856</c:v>
                </c:pt>
                <c:pt idx="20">
                  <c:v>52.9589121043769</c:v>
                </c:pt>
                <c:pt idx="21">
                  <c:v>51.0399774742529</c:v>
                </c:pt>
                <c:pt idx="22">
                  <c:v>50.1992016525831</c:v>
                </c:pt>
                <c:pt idx="23">
                  <c:v>47.3859997939963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AVG'!$M$60:$M$83</c:f>
              <c:numCache>
                <c:formatCode>_(\$* #,##0.00_);_(\$* \(#,##0.00\);_(\$* \-??_);_(@_)</c:formatCode>
                <c:ptCount val="24"/>
                <c:pt idx="0">
                  <c:v>45.0832485700104</c:v>
                </c:pt>
                <c:pt idx="1">
                  <c:v>44.1266956829478</c:v>
                </c:pt>
                <c:pt idx="2">
                  <c:v>43.0942259000865</c:v>
                </c:pt>
                <c:pt idx="3">
                  <c:v>42.5931743878157</c:v>
                </c:pt>
                <c:pt idx="4">
                  <c:v>43.0221048490779</c:v>
                </c:pt>
                <c:pt idx="5">
                  <c:v>44.0242078736196</c:v>
                </c:pt>
                <c:pt idx="6">
                  <c:v>42.8816585918504</c:v>
                </c:pt>
                <c:pt idx="7">
                  <c:v>46.8810745378654</c:v>
                </c:pt>
                <c:pt idx="8">
                  <c:v>49.9836841938113</c:v>
                </c:pt>
                <c:pt idx="9">
                  <c:v>54.0366974682601</c:v>
                </c:pt>
                <c:pt idx="10">
                  <c:v>53.8462219767014</c:v>
                </c:pt>
                <c:pt idx="11">
                  <c:v>53.2954448976824</c:v>
                </c:pt>
                <c:pt idx="12">
                  <c:v>50.0997231690395</c:v>
                </c:pt>
                <c:pt idx="13">
                  <c:v>48.9270728380861</c:v>
                </c:pt>
                <c:pt idx="14">
                  <c:v>48.4586655910086</c:v>
                </c:pt>
                <c:pt idx="15">
                  <c:v>47.9019669941173</c:v>
                </c:pt>
                <c:pt idx="16">
                  <c:v>54.8248666804414</c:v>
                </c:pt>
                <c:pt idx="17">
                  <c:v>67.6388036053946</c:v>
                </c:pt>
                <c:pt idx="18">
                  <c:v>62.9792902504106</c:v>
                </c:pt>
                <c:pt idx="19">
                  <c:v>60.3302081299657</c:v>
                </c:pt>
                <c:pt idx="20">
                  <c:v>52.8011120306897</c:v>
                </c:pt>
                <c:pt idx="21">
                  <c:v>49.4504439177218</c:v>
                </c:pt>
                <c:pt idx="22">
                  <c:v>49.0764772890178</c:v>
                </c:pt>
                <c:pt idx="23">
                  <c:v>44.6429305743784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AVG'!$M$90:$M$113</c:f>
              <c:numCache>
                <c:formatCode>_(\$* #,##0.00_);_(\$* \(#,##0.00\);_(\$* \-??_);_(@_)</c:formatCode>
                <c:ptCount val="24"/>
                <c:pt idx="0">
                  <c:v>49.1845274345323</c:v>
                </c:pt>
                <c:pt idx="1">
                  <c:v>46.6330078777282</c:v>
                </c:pt>
                <c:pt idx="2">
                  <c:v>45.0291731332142</c:v>
                </c:pt>
                <c:pt idx="3">
                  <c:v>44.5906921006621</c:v>
                </c:pt>
                <c:pt idx="4">
                  <c:v>45.986287645129</c:v>
                </c:pt>
                <c:pt idx="5">
                  <c:v>46.9127556332633</c:v>
                </c:pt>
                <c:pt idx="6">
                  <c:v>44.0500559888415</c:v>
                </c:pt>
                <c:pt idx="7">
                  <c:v>47.3088030175039</c:v>
                </c:pt>
                <c:pt idx="8">
                  <c:v>50.8504410349095</c:v>
                </c:pt>
                <c:pt idx="9">
                  <c:v>51.4531560025932</c:v>
                </c:pt>
                <c:pt idx="10">
                  <c:v>52.9265465689645</c:v>
                </c:pt>
                <c:pt idx="11">
                  <c:v>51.8342730290946</c:v>
                </c:pt>
                <c:pt idx="12">
                  <c:v>51.4578708524056</c:v>
                </c:pt>
                <c:pt idx="13">
                  <c:v>50.6359153684459</c:v>
                </c:pt>
                <c:pt idx="14">
                  <c:v>48.3916468577491</c:v>
                </c:pt>
                <c:pt idx="15">
                  <c:v>47.456534978292</c:v>
                </c:pt>
                <c:pt idx="16">
                  <c:v>52.0990904268904</c:v>
                </c:pt>
                <c:pt idx="17">
                  <c:v>55.6572304186394</c:v>
                </c:pt>
                <c:pt idx="18">
                  <c:v>56.3369545999254</c:v>
                </c:pt>
                <c:pt idx="19">
                  <c:v>54.0078187926056</c:v>
                </c:pt>
                <c:pt idx="20">
                  <c:v>53.1167121780642</c:v>
                </c:pt>
                <c:pt idx="21">
                  <c:v>52.629511030784</c:v>
                </c:pt>
                <c:pt idx="22">
                  <c:v>51.3219260161484</c:v>
                </c:pt>
                <c:pt idx="23">
                  <c:v>50.1290690136141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AVG'!$M$119:$M$142</c:f>
              <c:numCache>
                <c:formatCode>_(\$* #,##0.00_);_(\$* \(#,##0.00\);_(\$* \-??_);_(@_)</c:formatCode>
                <c:ptCount val="24"/>
                <c:pt idx="0">
                  <c:v>45.6522253603348</c:v>
                </c:pt>
                <c:pt idx="1">
                  <c:v>40.6024439929826</c:v>
                </c:pt>
                <c:pt idx="2">
                  <c:v>37.1771210403802</c:v>
                </c:pt>
                <c:pt idx="3">
                  <c:v>36.9586711816348</c:v>
                </c:pt>
                <c:pt idx="4">
                  <c:v>41.6152827406325</c:v>
                </c:pt>
                <c:pt idx="5">
                  <c:v>51.3481249699735</c:v>
                </c:pt>
                <c:pt idx="6">
                  <c:v>39.1153211349501</c:v>
                </c:pt>
                <c:pt idx="7">
                  <c:v>43.8511323535729</c:v>
                </c:pt>
                <c:pt idx="8">
                  <c:v>45.902342646175</c:v>
                </c:pt>
                <c:pt idx="9">
                  <c:v>46.8419803624897</c:v>
                </c:pt>
                <c:pt idx="10">
                  <c:v>48.5852468089637</c:v>
                </c:pt>
                <c:pt idx="11">
                  <c:v>47.2787158144301</c:v>
                </c:pt>
                <c:pt idx="12">
                  <c:v>45.194287972058</c:v>
                </c:pt>
                <c:pt idx="13">
                  <c:v>43.9584898290982</c:v>
                </c:pt>
                <c:pt idx="14">
                  <c:v>42.7001312550915</c:v>
                </c:pt>
                <c:pt idx="15">
                  <c:v>41.8637513908217</c:v>
                </c:pt>
                <c:pt idx="16">
                  <c:v>48.1911165597814</c:v>
                </c:pt>
                <c:pt idx="17">
                  <c:v>67.1070190822547</c:v>
                </c:pt>
                <c:pt idx="18">
                  <c:v>66.1084285795771</c:v>
                </c:pt>
                <c:pt idx="19">
                  <c:v>63.3864866342152</c:v>
                </c:pt>
                <c:pt idx="20">
                  <c:v>57.1924854634888</c:v>
                </c:pt>
                <c:pt idx="21">
                  <c:v>52.7230641130319</c:v>
                </c:pt>
                <c:pt idx="22">
                  <c:v>57.0473063817028</c:v>
                </c:pt>
                <c:pt idx="23">
                  <c:v>49.5988243323589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852117"/>
        <c:axId val="75098230"/>
      </c:lineChart>
      <c:catAx>
        <c:axId val="468521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94412344504113"/>
              <c:y val="0.84318344771074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98230"/>
        <c:crossesAt val="0"/>
        <c:auto val="1"/>
        <c:lblAlgn val="ctr"/>
        <c:lblOffset val="100"/>
        <c:noMultiLvlLbl val="0"/>
      </c:catAx>
      <c:valAx>
        <c:axId val="75098230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521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532254775338182"/>
          <c:y val="0.852914063300215"/>
          <c:w val="0.829719257698321"/>
          <c:h val="0.10836832940694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Weekend  Scaled Price-December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65979101642014"/>
          <c:y val="0.0285945235930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732121047632"/>
          <c:y val="0.10427402243104"/>
          <c:w val="0.900936355000679"/>
          <c:h val="0.79579670607254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AVG'!$N$31:$N$54</c:f>
              <c:numCache>
                <c:formatCode>_(\$* #,##0.00_);_(\$* \(#,##0.00\);_(\$* \-??_);_(@_)</c:formatCode>
                <c:ptCount val="24"/>
                <c:pt idx="0">
                  <c:v>49.1301981108023</c:v>
                </c:pt>
                <c:pt idx="1">
                  <c:v>46.4932942380997</c:v>
                </c:pt>
                <c:pt idx="2">
                  <c:v>44.6184830382982</c:v>
                </c:pt>
                <c:pt idx="3">
                  <c:v>44.5417502340287</c:v>
                </c:pt>
                <c:pt idx="4">
                  <c:v>44.5764510365865</c:v>
                </c:pt>
                <c:pt idx="5">
                  <c:v>46.9478850451888</c:v>
                </c:pt>
                <c:pt idx="6">
                  <c:v>45.9327793964192</c:v>
                </c:pt>
                <c:pt idx="7">
                  <c:v>47.7782635775392</c:v>
                </c:pt>
                <c:pt idx="8">
                  <c:v>50.5373281477838</c:v>
                </c:pt>
                <c:pt idx="9">
                  <c:v>51.8163425762196</c:v>
                </c:pt>
                <c:pt idx="10">
                  <c:v>51.1699863649224</c:v>
                </c:pt>
                <c:pt idx="11">
                  <c:v>50.4401846706799</c:v>
                </c:pt>
                <c:pt idx="12">
                  <c:v>49.9169808551918</c:v>
                </c:pt>
                <c:pt idx="13">
                  <c:v>47.9877822659277</c:v>
                </c:pt>
                <c:pt idx="14">
                  <c:v>47.0700940439301</c:v>
                </c:pt>
                <c:pt idx="15">
                  <c:v>46.1311428244118</c:v>
                </c:pt>
                <c:pt idx="16">
                  <c:v>49.2609481581178</c:v>
                </c:pt>
                <c:pt idx="17">
                  <c:v>57.473075183635</c:v>
                </c:pt>
                <c:pt idx="18">
                  <c:v>56.8743361158043</c:v>
                </c:pt>
                <c:pt idx="19">
                  <c:v>54.7869636667462</c:v>
                </c:pt>
                <c:pt idx="20">
                  <c:v>55.4397133496025</c:v>
                </c:pt>
                <c:pt idx="21">
                  <c:v>54.6925789130019</c:v>
                </c:pt>
                <c:pt idx="22">
                  <c:v>54.4459618589455</c:v>
                </c:pt>
                <c:pt idx="23">
                  <c:v>51.9374763281169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AVG'!$N$60:$N$83</c:f>
              <c:numCache>
                <c:formatCode>_(\$* #,##0.00_);_(\$* \(#,##0.00\);_(\$* \-??_);_(@_)</c:formatCode>
                <c:ptCount val="24"/>
                <c:pt idx="0">
                  <c:v>45.6956578388652</c:v>
                </c:pt>
                <c:pt idx="1">
                  <c:v>41.5728797275347</c:v>
                </c:pt>
                <c:pt idx="2">
                  <c:v>39.7001445809817</c:v>
                </c:pt>
                <c:pt idx="3">
                  <c:v>39.2952288736188</c:v>
                </c:pt>
                <c:pt idx="4">
                  <c:v>40.2937141974567</c:v>
                </c:pt>
                <c:pt idx="5">
                  <c:v>43.0913136301452</c:v>
                </c:pt>
                <c:pt idx="6">
                  <c:v>45.8244946548443</c:v>
                </c:pt>
                <c:pt idx="7">
                  <c:v>48.7187216995171</c:v>
                </c:pt>
                <c:pt idx="8">
                  <c:v>50.7340976066184</c:v>
                </c:pt>
                <c:pt idx="9">
                  <c:v>52.6298393274534</c:v>
                </c:pt>
                <c:pt idx="10">
                  <c:v>51.9212368395685</c:v>
                </c:pt>
                <c:pt idx="11">
                  <c:v>50.4442147706655</c:v>
                </c:pt>
                <c:pt idx="12">
                  <c:v>49.1880558148695</c:v>
                </c:pt>
                <c:pt idx="13">
                  <c:v>47.6926284865409</c:v>
                </c:pt>
                <c:pt idx="14">
                  <c:v>47.0438430917891</c:v>
                </c:pt>
                <c:pt idx="15">
                  <c:v>46.542299772442</c:v>
                </c:pt>
                <c:pt idx="16">
                  <c:v>50.1441630288799</c:v>
                </c:pt>
                <c:pt idx="17">
                  <c:v>66.1531036904002</c:v>
                </c:pt>
                <c:pt idx="18">
                  <c:v>64.9429578831682</c:v>
                </c:pt>
                <c:pt idx="19">
                  <c:v>61.4469248684273</c:v>
                </c:pt>
                <c:pt idx="20">
                  <c:v>60.2684821205558</c:v>
                </c:pt>
                <c:pt idx="21">
                  <c:v>54.8242984087657</c:v>
                </c:pt>
                <c:pt idx="22">
                  <c:v>53.3016312964872</c:v>
                </c:pt>
                <c:pt idx="23">
                  <c:v>48.5300677904049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AVG'!$N$90:$N$113</c:f>
              <c:numCache>
                <c:formatCode>_(\$* #,##0.00_);_(\$* \(#,##0.00\);_(\$* \-??_);_(@_)</c:formatCode>
                <c:ptCount val="24"/>
                <c:pt idx="0">
                  <c:v>51.877830328352</c:v>
                </c:pt>
                <c:pt idx="1">
                  <c:v>50.4296258465517</c:v>
                </c:pt>
                <c:pt idx="2">
                  <c:v>48.5531538041515</c:v>
                </c:pt>
                <c:pt idx="3">
                  <c:v>48.7389673223566</c:v>
                </c:pt>
                <c:pt idx="4">
                  <c:v>48.0026405078903</c:v>
                </c:pt>
                <c:pt idx="5">
                  <c:v>50.0331421772237</c:v>
                </c:pt>
                <c:pt idx="6">
                  <c:v>46.0194071896792</c:v>
                </c:pt>
                <c:pt idx="7">
                  <c:v>47.0258970799569</c:v>
                </c:pt>
                <c:pt idx="8">
                  <c:v>50.3799125807161</c:v>
                </c:pt>
                <c:pt idx="9">
                  <c:v>51.1655451752325</c:v>
                </c:pt>
                <c:pt idx="10">
                  <c:v>50.5689859852055</c:v>
                </c:pt>
                <c:pt idx="11">
                  <c:v>50.4369605906914</c:v>
                </c:pt>
                <c:pt idx="12">
                  <c:v>50.5001208874497</c:v>
                </c:pt>
                <c:pt idx="13">
                  <c:v>48.2239052894371</c:v>
                </c:pt>
                <c:pt idx="14">
                  <c:v>47.0910948056429</c:v>
                </c:pt>
                <c:pt idx="15">
                  <c:v>45.8022172659877</c:v>
                </c:pt>
                <c:pt idx="16">
                  <c:v>48.5543762615081</c:v>
                </c:pt>
                <c:pt idx="17">
                  <c:v>50.5290523782229</c:v>
                </c:pt>
                <c:pt idx="18">
                  <c:v>50.4194387019133</c:v>
                </c:pt>
                <c:pt idx="19">
                  <c:v>49.4589947054014</c:v>
                </c:pt>
                <c:pt idx="20">
                  <c:v>51.5766983328398</c:v>
                </c:pt>
                <c:pt idx="21">
                  <c:v>54.587203316391</c:v>
                </c:pt>
                <c:pt idx="22">
                  <c:v>55.3614263089122</c:v>
                </c:pt>
                <c:pt idx="23">
                  <c:v>54.6634031582865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'Weekend 99 &amp; 00 vs AVG'!$N$119:$N$142</c:f>
              <c:numCache>
                <c:formatCode>_(\$* #,##0.00_);_(\$* \(#,##0.00\);_(\$* \-??_);_(@_)</c:formatCode>
                <c:ptCount val="24"/>
                <c:pt idx="0">
                  <c:v>45.6880925233816</c:v>
                </c:pt>
                <c:pt idx="1">
                  <c:v>42.1058079564375</c:v>
                </c:pt>
                <c:pt idx="2">
                  <c:v>39.6145964398045</c:v>
                </c:pt>
                <c:pt idx="3">
                  <c:v>39.75841569827</c:v>
                </c:pt>
                <c:pt idx="4">
                  <c:v>41.9543732856099</c:v>
                </c:pt>
                <c:pt idx="5">
                  <c:v>47.051934620603</c:v>
                </c:pt>
                <c:pt idx="6">
                  <c:v>39.9821880888729</c:v>
                </c:pt>
                <c:pt idx="7">
                  <c:v>43.7738954049455</c:v>
                </c:pt>
                <c:pt idx="8">
                  <c:v>48.9630168811247</c:v>
                </c:pt>
                <c:pt idx="9">
                  <c:v>49.9774022604474</c:v>
                </c:pt>
                <c:pt idx="10">
                  <c:v>49.8339360483065</c:v>
                </c:pt>
                <c:pt idx="11">
                  <c:v>49.2957027062032</c:v>
                </c:pt>
                <c:pt idx="12">
                  <c:v>48.537023159987</c:v>
                </c:pt>
                <c:pt idx="13">
                  <c:v>46.1682939166673</c:v>
                </c:pt>
                <c:pt idx="14">
                  <c:v>41.9263144965365</c:v>
                </c:pt>
                <c:pt idx="15">
                  <c:v>40.7653084644269</c:v>
                </c:pt>
                <c:pt idx="16">
                  <c:v>48.8615903764527</c:v>
                </c:pt>
                <c:pt idx="17">
                  <c:v>60.9130577463323</c:v>
                </c:pt>
                <c:pt idx="18">
                  <c:v>61.0227223730088</c:v>
                </c:pt>
                <c:pt idx="19">
                  <c:v>57.6684707348517</c:v>
                </c:pt>
                <c:pt idx="20">
                  <c:v>56.5841942350525</c:v>
                </c:pt>
                <c:pt idx="21">
                  <c:v>55.7268831067841</c:v>
                </c:pt>
                <c:pt idx="22">
                  <c:v>53.5429182818285</c:v>
                </c:pt>
                <c:pt idx="23">
                  <c:v>50.283861194065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926908"/>
        <c:axId val="13229901"/>
      </c:lineChart>
      <c:catAx>
        <c:axId val="999269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316867960374542"/>
              <c:y val="0.8387390118217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29901"/>
        <c:crossesAt val="0"/>
        <c:auto val="1"/>
        <c:lblAlgn val="ctr"/>
        <c:lblOffset val="100"/>
        <c:noMultiLvlLbl val="0"/>
      </c:catAx>
      <c:valAx>
        <c:axId val="13229901"/>
        <c:scaling>
          <c:orientation val="minMax"/>
          <c:min val="3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69629529108427"/>
              <c:y val="0.24795392543194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269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68761025919392"/>
          <c:y val="0.848438920885117"/>
          <c:w val="0.828199212918985"/>
          <c:h val="0.10690108113569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Price-March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7551245772655"/>
          <c:y val="0.025885276454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346538753537"/>
          <c:y val="0.0922551252847381"/>
          <c:w val="0.950376147422182"/>
          <c:h val="0.8294677987160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AVG'!$E$31:$E$54</c:f>
              <c:numCache>
                <c:formatCode>_(\$* #,##0.00_);_(\$* \(#,##0.00\);_(\$* \-??_);_(@_)</c:formatCode>
                <c:ptCount val="24"/>
                <c:pt idx="0">
                  <c:v>49.8082959351335</c:v>
                </c:pt>
                <c:pt idx="1">
                  <c:v>44.7366762408974</c:v>
                </c:pt>
                <c:pt idx="2">
                  <c:v>41.173468028521</c:v>
                </c:pt>
                <c:pt idx="3">
                  <c:v>41.5066202531748</c:v>
                </c:pt>
                <c:pt idx="4">
                  <c:v>47.4858151473176</c:v>
                </c:pt>
                <c:pt idx="5">
                  <c:v>56.3880653147291</c:v>
                </c:pt>
                <c:pt idx="6">
                  <c:v>55.8985635785114</c:v>
                </c:pt>
                <c:pt idx="7">
                  <c:v>59.2317672099466</c:v>
                </c:pt>
                <c:pt idx="8">
                  <c:v>59.3611225697687</c:v>
                </c:pt>
                <c:pt idx="9">
                  <c:v>60.4800621924877</c:v>
                </c:pt>
                <c:pt idx="10">
                  <c:v>61.3343774545199</c:v>
                </c:pt>
                <c:pt idx="11">
                  <c:v>60.5995148682889</c:v>
                </c:pt>
                <c:pt idx="12">
                  <c:v>59.9935444185747</c:v>
                </c:pt>
                <c:pt idx="13">
                  <c:v>59.6187038505148</c:v>
                </c:pt>
                <c:pt idx="14">
                  <c:v>58.4596754213734</c:v>
                </c:pt>
                <c:pt idx="15">
                  <c:v>57.5715202387612</c:v>
                </c:pt>
                <c:pt idx="16">
                  <c:v>57.1181195469767</c:v>
                </c:pt>
                <c:pt idx="17">
                  <c:v>58.7729855749764</c:v>
                </c:pt>
                <c:pt idx="18">
                  <c:v>67.8151473773091</c:v>
                </c:pt>
                <c:pt idx="19">
                  <c:v>64.8080740984605</c:v>
                </c:pt>
                <c:pt idx="20">
                  <c:v>60.2849799683194</c:v>
                </c:pt>
                <c:pt idx="21">
                  <c:v>58.6518416312107</c:v>
                </c:pt>
                <c:pt idx="22">
                  <c:v>64.2314915430724</c:v>
                </c:pt>
                <c:pt idx="23">
                  <c:v>54.6695675371544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AVG'!$E$60:$E$83</c:f>
              <c:numCache>
                <c:formatCode>_(\$* #,##0.00_);_(\$* \(#,##0.00\);_(\$* \-??_);_(@_)</c:formatCode>
                <c:ptCount val="24"/>
                <c:pt idx="0">
                  <c:v>49.0911697422126</c:v>
                </c:pt>
                <c:pt idx="1">
                  <c:v>44.1398795572587</c:v>
                </c:pt>
                <c:pt idx="2">
                  <c:v>41.9960018812841</c:v>
                </c:pt>
                <c:pt idx="3">
                  <c:v>41.7350680873534</c:v>
                </c:pt>
                <c:pt idx="4">
                  <c:v>48.3312557571428</c:v>
                </c:pt>
                <c:pt idx="5">
                  <c:v>54.8371542691968</c:v>
                </c:pt>
                <c:pt idx="6">
                  <c:v>53.3268016760526</c:v>
                </c:pt>
                <c:pt idx="7">
                  <c:v>57.3155136153063</c:v>
                </c:pt>
                <c:pt idx="8">
                  <c:v>58.4434218666917</c:v>
                </c:pt>
                <c:pt idx="9">
                  <c:v>60.6355281118371</c:v>
                </c:pt>
                <c:pt idx="10">
                  <c:v>61.5918301767743</c:v>
                </c:pt>
                <c:pt idx="11">
                  <c:v>60.6763549256106</c:v>
                </c:pt>
                <c:pt idx="12">
                  <c:v>60.2428069662122</c:v>
                </c:pt>
                <c:pt idx="13">
                  <c:v>59.5002735874898</c:v>
                </c:pt>
                <c:pt idx="14">
                  <c:v>57.8503772857676</c:v>
                </c:pt>
                <c:pt idx="15">
                  <c:v>56.579707772652</c:v>
                </c:pt>
                <c:pt idx="16">
                  <c:v>55.6055605499986</c:v>
                </c:pt>
                <c:pt idx="17">
                  <c:v>57.8750383705367</c:v>
                </c:pt>
                <c:pt idx="18">
                  <c:v>73.0850349407824</c:v>
                </c:pt>
                <c:pt idx="19">
                  <c:v>68.1769192621501</c:v>
                </c:pt>
                <c:pt idx="20">
                  <c:v>61.7269505289264</c:v>
                </c:pt>
                <c:pt idx="21">
                  <c:v>57.3678803632112</c:v>
                </c:pt>
                <c:pt idx="22">
                  <c:v>65.438461652457</c:v>
                </c:pt>
                <c:pt idx="23">
                  <c:v>54.4310090530949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AVG'!$E$90:$E$113</c:f>
              <c:numCache>
                <c:formatCode>_(\$* #,##0.00_);_(\$* \(#,##0.00\);_(\$* \-??_);_(@_)</c:formatCode>
                <c:ptCount val="24"/>
                <c:pt idx="0">
                  <c:v>50.5254221280542</c:v>
                </c:pt>
                <c:pt idx="1">
                  <c:v>45.3334729245361</c:v>
                </c:pt>
                <c:pt idx="2">
                  <c:v>40.3509341757578</c:v>
                </c:pt>
                <c:pt idx="3">
                  <c:v>41.2781724189962</c:v>
                </c:pt>
                <c:pt idx="4">
                  <c:v>46.6403745374925</c:v>
                </c:pt>
                <c:pt idx="5">
                  <c:v>57.9389763602614</c:v>
                </c:pt>
                <c:pt idx="6">
                  <c:v>58.4703254809701</c:v>
                </c:pt>
                <c:pt idx="7">
                  <c:v>61.1480208045869</c:v>
                </c:pt>
                <c:pt idx="8">
                  <c:v>60.2788232728456</c:v>
                </c:pt>
                <c:pt idx="9">
                  <c:v>60.3245962731383</c:v>
                </c:pt>
                <c:pt idx="10">
                  <c:v>61.0769247322656</c:v>
                </c:pt>
                <c:pt idx="11">
                  <c:v>60.5226748109672</c:v>
                </c:pt>
                <c:pt idx="12">
                  <c:v>59.7442818709372</c:v>
                </c:pt>
                <c:pt idx="13">
                  <c:v>59.7371341135397</c:v>
                </c:pt>
                <c:pt idx="14">
                  <c:v>59.0689735569792</c:v>
                </c:pt>
                <c:pt idx="15">
                  <c:v>58.5633327048704</c:v>
                </c:pt>
                <c:pt idx="16">
                  <c:v>58.6306785439549</c:v>
                </c:pt>
                <c:pt idx="17">
                  <c:v>59.6709327794162</c:v>
                </c:pt>
                <c:pt idx="18">
                  <c:v>62.5452598138358</c:v>
                </c:pt>
                <c:pt idx="19">
                  <c:v>61.439228934771</c:v>
                </c:pt>
                <c:pt idx="20">
                  <c:v>58.8430094077123</c:v>
                </c:pt>
                <c:pt idx="21">
                  <c:v>59.9358028992101</c:v>
                </c:pt>
                <c:pt idx="22">
                  <c:v>63.0245214336878</c:v>
                </c:pt>
                <c:pt idx="23">
                  <c:v>54.908126021214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AVG'!$E$119:$E$142</c:f>
              <c:numCache>
                <c:formatCode>_(\$* #,##0.00_);_(\$* \(#,##0.00\);_(\$* \-??_);_(@_)</c:formatCode>
                <c:ptCount val="24"/>
                <c:pt idx="0">
                  <c:v>50.2221310214619</c:v>
                </c:pt>
                <c:pt idx="1">
                  <c:v>44.3449338182059</c:v>
                </c:pt>
                <c:pt idx="2">
                  <c:v>40.5103732492875</c:v>
                </c:pt>
                <c:pt idx="3">
                  <c:v>40.8581398342838</c:v>
                </c:pt>
                <c:pt idx="4">
                  <c:v>46.8799188571276</c:v>
                </c:pt>
                <c:pt idx="5">
                  <c:v>56.2506428405799</c:v>
                </c:pt>
                <c:pt idx="6">
                  <c:v>54.6034119227165</c:v>
                </c:pt>
                <c:pt idx="7">
                  <c:v>58.1523840366968</c:v>
                </c:pt>
                <c:pt idx="8">
                  <c:v>58.8297490079745</c:v>
                </c:pt>
                <c:pt idx="9">
                  <c:v>59.8362119251828</c:v>
                </c:pt>
                <c:pt idx="10">
                  <c:v>60.8137754745658</c:v>
                </c:pt>
                <c:pt idx="11">
                  <c:v>60.0143865073782</c:v>
                </c:pt>
                <c:pt idx="12">
                  <c:v>59.5283744821658</c:v>
                </c:pt>
                <c:pt idx="13">
                  <c:v>59.0666606385668</c:v>
                </c:pt>
                <c:pt idx="14">
                  <c:v>57.8722710224189</c:v>
                </c:pt>
                <c:pt idx="15">
                  <c:v>56.9043693730246</c:v>
                </c:pt>
                <c:pt idx="16">
                  <c:v>56.420405876682</c:v>
                </c:pt>
                <c:pt idx="17">
                  <c:v>58.6167434977573</c:v>
                </c:pt>
                <c:pt idx="18">
                  <c:v>71.8097848261787</c:v>
                </c:pt>
                <c:pt idx="19">
                  <c:v>67.3648956115322</c:v>
                </c:pt>
                <c:pt idx="20">
                  <c:v>61.8992054835972</c:v>
                </c:pt>
                <c:pt idx="21">
                  <c:v>58.2673703135623</c:v>
                </c:pt>
                <c:pt idx="22">
                  <c:v>65.6040080704766</c:v>
                </c:pt>
                <c:pt idx="23">
                  <c:v>55.329852308577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299904"/>
        <c:axId val="63755081"/>
      </c:lineChart>
      <c:catAx>
        <c:axId val="172999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98157222720685"/>
              <c:y val="0.85203975978463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55081"/>
        <c:crossesAt val="0"/>
        <c:auto val="1"/>
        <c:lblAlgn val="ctr"/>
        <c:lblOffset val="100"/>
        <c:noMultiLvlLbl val="0"/>
      </c:catAx>
      <c:valAx>
        <c:axId val="63755081"/>
        <c:scaling>
          <c:orientation val="minMax"/>
          <c:min val="3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999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536268893643454"/>
          <c:y val="0.876889625181197"/>
          <c:w val="0.842432189937194"/>
          <c:h val="0.10954648995651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Price-April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5021698698078"/>
          <c:y val="0.02624947501049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295240063374"/>
          <c:y val="0.103422931541369"/>
          <c:w val="0.925328924708962"/>
          <c:h val="0.8124737505249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AVG'!$F$119:$F$142</c:f>
              <c:numCache>
                <c:formatCode>_(\$* #,##0.00_);_(\$* \(#,##0.00\);_(\$* \-??_);_(@_)</c:formatCode>
                <c:ptCount val="24"/>
                <c:pt idx="0">
                  <c:v>62.9866822179307</c:v>
                </c:pt>
                <c:pt idx="1">
                  <c:v>53.9635383466924</c:v>
                </c:pt>
                <c:pt idx="2">
                  <c:v>45.6316929689472</c:v>
                </c:pt>
                <c:pt idx="3">
                  <c:v>46.7575993838398</c:v>
                </c:pt>
                <c:pt idx="4">
                  <c:v>49.6701585311325</c:v>
                </c:pt>
                <c:pt idx="5">
                  <c:v>61.2434986105722</c:v>
                </c:pt>
                <c:pt idx="6">
                  <c:v>72.1900092623957</c:v>
                </c:pt>
                <c:pt idx="7">
                  <c:v>80.4323338009511</c:v>
                </c:pt>
                <c:pt idx="8">
                  <c:v>83.5299492720192</c:v>
                </c:pt>
                <c:pt idx="9">
                  <c:v>85.972066831758</c:v>
                </c:pt>
                <c:pt idx="10">
                  <c:v>89.3605919710917</c:v>
                </c:pt>
                <c:pt idx="11">
                  <c:v>91.7302296353106</c:v>
                </c:pt>
                <c:pt idx="12">
                  <c:v>93.6136567340441</c:v>
                </c:pt>
                <c:pt idx="13">
                  <c:v>97.1529053196699</c:v>
                </c:pt>
                <c:pt idx="14">
                  <c:v>95.9048272570808</c:v>
                </c:pt>
                <c:pt idx="15">
                  <c:v>94.1566235846632</c:v>
                </c:pt>
                <c:pt idx="16">
                  <c:v>89.8165770787479</c:v>
                </c:pt>
                <c:pt idx="17">
                  <c:v>86.2897670881914</c:v>
                </c:pt>
                <c:pt idx="18">
                  <c:v>86.5895791552836</c:v>
                </c:pt>
                <c:pt idx="19">
                  <c:v>99.9696566419267</c:v>
                </c:pt>
                <c:pt idx="20">
                  <c:v>104.861281355444</c:v>
                </c:pt>
                <c:pt idx="21">
                  <c:v>88.4299450114214</c:v>
                </c:pt>
                <c:pt idx="22">
                  <c:v>88.9458444125879</c:v>
                </c:pt>
                <c:pt idx="23">
                  <c:v>70.8009855282973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AVG'!$F$60:$F$83</c:f>
              <c:numCache>
                <c:formatCode>_(\$* #,##0.00_);_(\$* \(#,##0.00\);_(\$* \-??_);_(@_)</c:formatCode>
                <c:ptCount val="24"/>
                <c:pt idx="0">
                  <c:v>59.1263070219776</c:v>
                </c:pt>
                <c:pt idx="1">
                  <c:v>55.7237822048442</c:v>
                </c:pt>
                <c:pt idx="2">
                  <c:v>51.6446120412373</c:v>
                </c:pt>
                <c:pt idx="3">
                  <c:v>52.9169732660126</c:v>
                </c:pt>
                <c:pt idx="4">
                  <c:v>53.8464560196904</c:v>
                </c:pt>
                <c:pt idx="5">
                  <c:v>61.3414621793655</c:v>
                </c:pt>
                <c:pt idx="6">
                  <c:v>76.5386285634761</c:v>
                </c:pt>
                <c:pt idx="7">
                  <c:v>86.3950793733407</c:v>
                </c:pt>
                <c:pt idx="8">
                  <c:v>88.4874178037972</c:v>
                </c:pt>
                <c:pt idx="9">
                  <c:v>90.7612985429372</c:v>
                </c:pt>
                <c:pt idx="10">
                  <c:v>92.7067278914394</c:v>
                </c:pt>
                <c:pt idx="11">
                  <c:v>93.2315303672874</c:v>
                </c:pt>
                <c:pt idx="12">
                  <c:v>93.1876432226271</c:v>
                </c:pt>
                <c:pt idx="13">
                  <c:v>93.3162701740343</c:v>
                </c:pt>
                <c:pt idx="14">
                  <c:v>92.3491981326682</c:v>
                </c:pt>
                <c:pt idx="15">
                  <c:v>90.4176998177995</c:v>
                </c:pt>
                <c:pt idx="16">
                  <c:v>88.446063574343</c:v>
                </c:pt>
                <c:pt idx="17">
                  <c:v>85.3696374295762</c:v>
                </c:pt>
                <c:pt idx="18">
                  <c:v>87.35584420506</c:v>
                </c:pt>
                <c:pt idx="19">
                  <c:v>91.9104019211702</c:v>
                </c:pt>
                <c:pt idx="20">
                  <c:v>98.2693607812128</c:v>
                </c:pt>
                <c:pt idx="21">
                  <c:v>91.2571981992303</c:v>
                </c:pt>
                <c:pt idx="22">
                  <c:v>79.2103887814676</c:v>
                </c:pt>
                <c:pt idx="23">
                  <c:v>66.190018485405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AVG'!$F$90:$F$113</c:f>
              <c:numCache>
                <c:formatCode>_(\$* #,##0.00_);_(\$* \(#,##0.00\);_(\$* \-??_);_(@_)</c:formatCode>
                <c:ptCount val="24"/>
                <c:pt idx="0">
                  <c:v>64.7316604991796</c:v>
                </c:pt>
                <c:pt idx="1">
                  <c:v>50.3469392653782</c:v>
                </c:pt>
                <c:pt idx="2">
                  <c:v>38.7549363213288</c:v>
                </c:pt>
                <c:pt idx="3">
                  <c:v>40.2659799215755</c:v>
                </c:pt>
                <c:pt idx="4">
                  <c:v>45.9589154562915</c:v>
                </c:pt>
                <c:pt idx="5">
                  <c:v>63.0814574820014</c:v>
                </c:pt>
                <c:pt idx="6">
                  <c:v>75.3130641552301</c:v>
                </c:pt>
                <c:pt idx="7">
                  <c:v>82.7016356555313</c:v>
                </c:pt>
                <c:pt idx="8">
                  <c:v>86.8331300590688</c:v>
                </c:pt>
                <c:pt idx="9">
                  <c:v>89.7265332522741</c:v>
                </c:pt>
                <c:pt idx="10">
                  <c:v>92.5169730445157</c:v>
                </c:pt>
                <c:pt idx="11">
                  <c:v>93.0796520314002</c:v>
                </c:pt>
                <c:pt idx="12">
                  <c:v>92.3224954459795</c:v>
                </c:pt>
                <c:pt idx="13">
                  <c:v>93.4969408864191</c:v>
                </c:pt>
                <c:pt idx="14">
                  <c:v>92.9166171906413</c:v>
                </c:pt>
                <c:pt idx="15">
                  <c:v>92.1737125372914</c:v>
                </c:pt>
                <c:pt idx="16">
                  <c:v>89.670705620277</c:v>
                </c:pt>
                <c:pt idx="17">
                  <c:v>87.7755504143303</c:v>
                </c:pt>
                <c:pt idx="18">
                  <c:v>86.9585039423891</c:v>
                </c:pt>
                <c:pt idx="19">
                  <c:v>96.068540900064</c:v>
                </c:pt>
                <c:pt idx="20">
                  <c:v>97.6379101014847</c:v>
                </c:pt>
                <c:pt idx="21">
                  <c:v>90.8080347631024</c:v>
                </c:pt>
                <c:pt idx="22">
                  <c:v>100.47969668291</c:v>
                </c:pt>
                <c:pt idx="23">
                  <c:v>76.3804143713345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AVG'!$F$119:$F$142</c:f>
              <c:numCache>
                <c:formatCode>_(\$* #,##0.00_);_(\$* \(#,##0.00\);_(\$* \-??_);_(@_)</c:formatCode>
                <c:ptCount val="24"/>
                <c:pt idx="0">
                  <c:v>62.9866822179307</c:v>
                </c:pt>
                <c:pt idx="1">
                  <c:v>53.9635383466924</c:v>
                </c:pt>
                <c:pt idx="2">
                  <c:v>45.6316929689472</c:v>
                </c:pt>
                <c:pt idx="3">
                  <c:v>46.7575993838398</c:v>
                </c:pt>
                <c:pt idx="4">
                  <c:v>49.6701585311325</c:v>
                </c:pt>
                <c:pt idx="5">
                  <c:v>61.2434986105722</c:v>
                </c:pt>
                <c:pt idx="6">
                  <c:v>72.1900092623957</c:v>
                </c:pt>
                <c:pt idx="7">
                  <c:v>80.4323338009511</c:v>
                </c:pt>
                <c:pt idx="8">
                  <c:v>83.5299492720192</c:v>
                </c:pt>
                <c:pt idx="9">
                  <c:v>85.972066831758</c:v>
                </c:pt>
                <c:pt idx="10">
                  <c:v>89.3605919710917</c:v>
                </c:pt>
                <c:pt idx="11">
                  <c:v>91.7302296353106</c:v>
                </c:pt>
                <c:pt idx="12">
                  <c:v>93.6136567340441</c:v>
                </c:pt>
                <c:pt idx="13">
                  <c:v>97.1529053196699</c:v>
                </c:pt>
                <c:pt idx="14">
                  <c:v>95.9048272570808</c:v>
                </c:pt>
                <c:pt idx="15">
                  <c:v>94.1566235846632</c:v>
                </c:pt>
                <c:pt idx="16">
                  <c:v>89.8165770787479</c:v>
                </c:pt>
                <c:pt idx="17">
                  <c:v>86.2897670881914</c:v>
                </c:pt>
                <c:pt idx="18">
                  <c:v>86.5895791552836</c:v>
                </c:pt>
                <c:pt idx="19">
                  <c:v>99.9696566419267</c:v>
                </c:pt>
                <c:pt idx="20">
                  <c:v>104.861281355444</c:v>
                </c:pt>
                <c:pt idx="21">
                  <c:v>88.4299450114214</c:v>
                </c:pt>
                <c:pt idx="22">
                  <c:v>88.9458444125879</c:v>
                </c:pt>
                <c:pt idx="23">
                  <c:v>70.8009855282973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907353"/>
        <c:axId val="21271007"/>
      </c:lineChart>
      <c:catAx>
        <c:axId val="719073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97582145071296"/>
              <c:y val="0.84397312053758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71007"/>
        <c:crossesAt val="0"/>
        <c:auto val="1"/>
        <c:lblAlgn val="ctr"/>
        <c:lblOffset val="100"/>
        <c:noMultiLvlLbl val="0"/>
      </c:catAx>
      <c:valAx>
        <c:axId val="21271007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523041950816"/>
              <c:y val="0.240445191096178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073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551078046428325"/>
          <c:y val="0.856257874842503"/>
          <c:w val="0.840807329338018"/>
          <c:h val="0.11108777824443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Price-May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9109659676865"/>
          <c:y val="0.02574400164761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2578205568924"/>
          <c:y val="0.10637421480795"/>
          <c:w val="0.918597456170505"/>
          <c:h val="0.81134795592626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AVG'!$G$31:$G$54</c:f>
              <c:numCache>
                <c:formatCode>_(\$* #,##0.00_);_(\$* \(#,##0.00\);_(\$* \-??_);_(@_)</c:formatCode>
                <c:ptCount val="24"/>
                <c:pt idx="0">
                  <c:v>65.4242455160236</c:v>
                </c:pt>
                <c:pt idx="1">
                  <c:v>54.6925506631114</c:v>
                </c:pt>
                <c:pt idx="2">
                  <c:v>47.2065689780887</c:v>
                </c:pt>
                <c:pt idx="3">
                  <c:v>45.1666693161271</c:v>
                </c:pt>
                <c:pt idx="4">
                  <c:v>47.9367192058942</c:v>
                </c:pt>
                <c:pt idx="5">
                  <c:v>57.3055872643493</c:v>
                </c:pt>
                <c:pt idx="6">
                  <c:v>56.9195063978995</c:v>
                </c:pt>
                <c:pt idx="7">
                  <c:v>67.5489323803865</c:v>
                </c:pt>
                <c:pt idx="8">
                  <c:v>73.8760817240071</c:v>
                </c:pt>
                <c:pt idx="9">
                  <c:v>81.3150263316092</c:v>
                </c:pt>
                <c:pt idx="10">
                  <c:v>91.9777024198863</c:v>
                </c:pt>
                <c:pt idx="11">
                  <c:v>94.3823464621903</c:v>
                </c:pt>
                <c:pt idx="12">
                  <c:v>97.3587203304404</c:v>
                </c:pt>
                <c:pt idx="13">
                  <c:v>103.53038836361</c:v>
                </c:pt>
                <c:pt idx="14">
                  <c:v>105.336886006879</c:v>
                </c:pt>
                <c:pt idx="15">
                  <c:v>106.558147189919</c:v>
                </c:pt>
                <c:pt idx="16">
                  <c:v>102.029015003788</c:v>
                </c:pt>
                <c:pt idx="17">
                  <c:v>94.6106112609576</c:v>
                </c:pt>
                <c:pt idx="18">
                  <c:v>88.5915951003265</c:v>
                </c:pt>
                <c:pt idx="19">
                  <c:v>89.665667575442</c:v>
                </c:pt>
                <c:pt idx="20">
                  <c:v>100.366966645942</c:v>
                </c:pt>
                <c:pt idx="21">
                  <c:v>85.9324068067174</c:v>
                </c:pt>
                <c:pt idx="22">
                  <c:v>89.5001548420264</c:v>
                </c:pt>
                <c:pt idx="23">
                  <c:v>72.7675042143792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AVG'!$G$60:$G$83</c:f>
              <c:numCache>
                <c:formatCode>_(\$* #,##0.00_);_(\$* \(#,##0.00\);_(\$* \-??_);_(@_)</c:formatCode>
                <c:ptCount val="24"/>
                <c:pt idx="0">
                  <c:v>64.0117937073307</c:v>
                </c:pt>
                <c:pt idx="1">
                  <c:v>54.4891497856014</c:v>
                </c:pt>
                <c:pt idx="2">
                  <c:v>47.6596313845199</c:v>
                </c:pt>
                <c:pt idx="3">
                  <c:v>44.9770745926773</c:v>
                </c:pt>
                <c:pt idx="4">
                  <c:v>48.0225203092632</c:v>
                </c:pt>
                <c:pt idx="5">
                  <c:v>58.9797485687723</c:v>
                </c:pt>
                <c:pt idx="6">
                  <c:v>63.5082699469295</c:v>
                </c:pt>
                <c:pt idx="7">
                  <c:v>75.9599520862874</c:v>
                </c:pt>
                <c:pt idx="8">
                  <c:v>83.208537894965</c:v>
                </c:pt>
                <c:pt idx="9">
                  <c:v>86.756040239652</c:v>
                </c:pt>
                <c:pt idx="10">
                  <c:v>94.8702943160925</c:v>
                </c:pt>
                <c:pt idx="11">
                  <c:v>96.0567727724258</c:v>
                </c:pt>
                <c:pt idx="12">
                  <c:v>95.9098012623974</c:v>
                </c:pt>
                <c:pt idx="13">
                  <c:v>98.6726774854801</c:v>
                </c:pt>
                <c:pt idx="14">
                  <c:v>98.4328737154505</c:v>
                </c:pt>
                <c:pt idx="15">
                  <c:v>98.1646545801404</c:v>
                </c:pt>
                <c:pt idx="16">
                  <c:v>93.0443034120628</c:v>
                </c:pt>
                <c:pt idx="17">
                  <c:v>89.1418233670744</c:v>
                </c:pt>
                <c:pt idx="18">
                  <c:v>86.4030990135597</c:v>
                </c:pt>
                <c:pt idx="19">
                  <c:v>88.1201206835921</c:v>
                </c:pt>
                <c:pt idx="20">
                  <c:v>104.101560450844</c:v>
                </c:pt>
                <c:pt idx="21">
                  <c:v>87.649218773047</c:v>
                </c:pt>
                <c:pt idx="22">
                  <c:v>90.3435257125807</c:v>
                </c:pt>
                <c:pt idx="23">
                  <c:v>71.5165559392547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AVG'!$G$90:$G$113</c:f>
              <c:numCache>
                <c:formatCode>_(\$* #,##0.00_);_(\$* \(#,##0.00\);_(\$* \-??_);_(@_)</c:formatCode>
                <c:ptCount val="24"/>
                <c:pt idx="0">
                  <c:v>66.784384294765</c:v>
                </c:pt>
                <c:pt idx="1">
                  <c:v>54.8884181747877</c:v>
                </c:pt>
                <c:pt idx="2">
                  <c:v>46.7702866607845</c:v>
                </c:pt>
                <c:pt idx="3">
                  <c:v>45.3492420127826</c:v>
                </c:pt>
                <c:pt idx="4">
                  <c:v>47.8540959211685</c:v>
                </c:pt>
                <c:pt idx="5">
                  <c:v>55.6934319341642</c:v>
                </c:pt>
                <c:pt idx="6">
                  <c:v>50.5747711284632</c:v>
                </c:pt>
                <c:pt idx="7">
                  <c:v>59.4494319228522</c:v>
                </c:pt>
                <c:pt idx="8">
                  <c:v>64.8892720778995</c:v>
                </c:pt>
                <c:pt idx="9">
                  <c:v>76.0755314571977</c:v>
                </c:pt>
                <c:pt idx="10">
                  <c:v>89.192243556873</c:v>
                </c:pt>
                <c:pt idx="11">
                  <c:v>92.7699359412228</c:v>
                </c:pt>
                <c:pt idx="12">
                  <c:v>98.7539757292967</c:v>
                </c:pt>
                <c:pt idx="13">
                  <c:v>108.208184024031</c:v>
                </c:pt>
                <c:pt idx="14">
                  <c:v>111.985194139365</c:v>
                </c:pt>
                <c:pt idx="15">
                  <c:v>114.640769703038</c:v>
                </c:pt>
                <c:pt idx="16">
                  <c:v>110.680959499524</c:v>
                </c:pt>
                <c:pt idx="17">
                  <c:v>99.8768514550672</c:v>
                </c:pt>
                <c:pt idx="18">
                  <c:v>90.6990357764723</c:v>
                </c:pt>
                <c:pt idx="19">
                  <c:v>91.1539719898161</c:v>
                </c:pt>
                <c:pt idx="20">
                  <c:v>96.7706911301111</c:v>
                </c:pt>
                <c:pt idx="21">
                  <c:v>84.2791804687703</c:v>
                </c:pt>
                <c:pt idx="22">
                  <c:v>88.6880199296408</c:v>
                </c:pt>
                <c:pt idx="23">
                  <c:v>73.9721210719067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AVG'!$G$119:$G$142</c:f>
              <c:numCache>
                <c:formatCode>_(\$* #,##0.00_);_(\$* \(#,##0.00\);_(\$* \-??_);_(@_)</c:formatCode>
                <c:ptCount val="24"/>
                <c:pt idx="0">
                  <c:v>67.3214588560072</c:v>
                </c:pt>
                <c:pt idx="1">
                  <c:v>55.6332798274917</c:v>
                </c:pt>
                <c:pt idx="2">
                  <c:v>46.9709024491473</c:v>
                </c:pt>
                <c:pt idx="3">
                  <c:v>44.9108448624721</c:v>
                </c:pt>
                <c:pt idx="4">
                  <c:v>47.1476252731387</c:v>
                </c:pt>
                <c:pt idx="5">
                  <c:v>55.6376304066522</c:v>
                </c:pt>
                <c:pt idx="6">
                  <c:v>54.827215253531</c:v>
                </c:pt>
                <c:pt idx="7">
                  <c:v>65.2761459053752</c:v>
                </c:pt>
                <c:pt idx="8">
                  <c:v>72.9027793302726</c:v>
                </c:pt>
                <c:pt idx="9">
                  <c:v>80.253393539282</c:v>
                </c:pt>
                <c:pt idx="10">
                  <c:v>89.658385053703</c:v>
                </c:pt>
                <c:pt idx="11">
                  <c:v>92.7088045568272</c:v>
                </c:pt>
                <c:pt idx="12">
                  <c:v>97.0638993847278</c:v>
                </c:pt>
                <c:pt idx="13">
                  <c:v>105.545130105085</c:v>
                </c:pt>
                <c:pt idx="14">
                  <c:v>108.260733046552</c:v>
                </c:pt>
                <c:pt idx="15">
                  <c:v>114.544146008566</c:v>
                </c:pt>
                <c:pt idx="16">
                  <c:v>103.081406515526</c:v>
                </c:pt>
                <c:pt idx="17">
                  <c:v>93.332808888179</c:v>
                </c:pt>
                <c:pt idx="18">
                  <c:v>87.7754956924804</c:v>
                </c:pt>
                <c:pt idx="19">
                  <c:v>89.1160612219805</c:v>
                </c:pt>
                <c:pt idx="20">
                  <c:v>100.339924162029</c:v>
                </c:pt>
                <c:pt idx="21">
                  <c:v>85.3136713358839</c:v>
                </c:pt>
                <c:pt idx="22">
                  <c:v>89.691847879362</c:v>
                </c:pt>
                <c:pt idx="23">
                  <c:v>72.686410445729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430810"/>
        <c:axId val="42687787"/>
      </c:lineChart>
      <c:catAx>
        <c:axId val="884308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20763148848402"/>
              <c:y val="0.85305323859540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87787"/>
        <c:crossesAt val="0"/>
        <c:auto val="1"/>
        <c:lblAlgn val="ctr"/>
        <c:lblOffset val="100"/>
        <c:noMultiLvlLbl val="0"/>
      </c:catAx>
      <c:valAx>
        <c:axId val="42687787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880371261602"/>
              <c:y val="0.255174544331171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308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0428325885183912"/>
          <c:y val="0.84924312635156"/>
          <c:w val="0.839188724647645"/>
          <c:h val="0.10894861497271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Price-June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1345639195773"/>
          <c:y val="0.02566998665160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3455705757222"/>
          <c:y val="0.101550467193757"/>
          <c:w val="0.902216427640156"/>
          <c:h val="0.793099907588048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AVG'!$H$31:$H$54</c:f>
              <c:numCache>
                <c:formatCode>_(\$* #,##0.00_);_(\$* \(#,##0.00\);_(\$* \-??_);_(@_)</c:formatCode>
                <c:ptCount val="24"/>
                <c:pt idx="0">
                  <c:v>73.5449917634469</c:v>
                </c:pt>
                <c:pt idx="1">
                  <c:v>63.0190727196836</c:v>
                </c:pt>
                <c:pt idx="2">
                  <c:v>58.1668568225767</c:v>
                </c:pt>
                <c:pt idx="3">
                  <c:v>54.8203760726233</c:v>
                </c:pt>
                <c:pt idx="4">
                  <c:v>54.2730419532704</c:v>
                </c:pt>
                <c:pt idx="5">
                  <c:v>56.241316464266</c:v>
                </c:pt>
                <c:pt idx="6">
                  <c:v>37.7601060190104</c:v>
                </c:pt>
                <c:pt idx="7">
                  <c:v>53.3216568096175</c:v>
                </c:pt>
                <c:pt idx="8">
                  <c:v>61.0609831891754</c:v>
                </c:pt>
                <c:pt idx="9">
                  <c:v>73.8219922553467</c:v>
                </c:pt>
                <c:pt idx="10">
                  <c:v>86.4862788483483</c:v>
                </c:pt>
                <c:pt idx="11">
                  <c:v>100.605761543381</c:v>
                </c:pt>
                <c:pt idx="12">
                  <c:v>113.654581583434</c:v>
                </c:pt>
                <c:pt idx="13">
                  <c:v>127.919654734873</c:v>
                </c:pt>
                <c:pt idx="14">
                  <c:v>140.313570041909</c:v>
                </c:pt>
                <c:pt idx="15">
                  <c:v>146.629667886886</c:v>
                </c:pt>
                <c:pt idx="16">
                  <c:v>143.268625478084</c:v>
                </c:pt>
                <c:pt idx="17">
                  <c:v>127.976932506218</c:v>
                </c:pt>
                <c:pt idx="18">
                  <c:v>112.20201931566</c:v>
                </c:pt>
                <c:pt idx="19">
                  <c:v>97.1937892953885</c:v>
                </c:pt>
                <c:pt idx="20">
                  <c:v>96.7857108287834</c:v>
                </c:pt>
                <c:pt idx="21">
                  <c:v>80.9986696638855</c:v>
                </c:pt>
                <c:pt idx="22">
                  <c:v>112.747326281164</c:v>
                </c:pt>
                <c:pt idx="23">
                  <c:v>87.1870179229691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AVG'!$H$60:$H$83</c:f>
              <c:numCache>
                <c:formatCode>_(\$* #,##0.00_);_(\$* \(#,##0.00\);_(\$* \-??_);_(@_)</c:formatCode>
                <c:ptCount val="24"/>
                <c:pt idx="0">
                  <c:v>77.7253215565461</c:v>
                </c:pt>
                <c:pt idx="1">
                  <c:v>61.4547911739559</c:v>
                </c:pt>
                <c:pt idx="2">
                  <c:v>54.3562904561493</c:v>
                </c:pt>
                <c:pt idx="3">
                  <c:v>48.8104140095662</c:v>
                </c:pt>
                <c:pt idx="4">
                  <c:v>47.2109144134192</c:v>
                </c:pt>
                <c:pt idx="5">
                  <c:v>46.3002929107227</c:v>
                </c:pt>
                <c:pt idx="6">
                  <c:v>41.2093298043038</c:v>
                </c:pt>
                <c:pt idx="7">
                  <c:v>64.9698969305824</c:v>
                </c:pt>
                <c:pt idx="8">
                  <c:v>75.3721045557511</c:v>
                </c:pt>
                <c:pt idx="9">
                  <c:v>89.3289864065186</c:v>
                </c:pt>
                <c:pt idx="10">
                  <c:v>98.2217904949242</c:v>
                </c:pt>
                <c:pt idx="11">
                  <c:v>102.127771043937</c:v>
                </c:pt>
                <c:pt idx="12">
                  <c:v>107.561761977041</c:v>
                </c:pt>
                <c:pt idx="13">
                  <c:v>116.607265337844</c:v>
                </c:pt>
                <c:pt idx="14">
                  <c:v>126.660227087243</c:v>
                </c:pt>
                <c:pt idx="15">
                  <c:v>132.61503385365</c:v>
                </c:pt>
                <c:pt idx="16">
                  <c:v>126.939706708313</c:v>
                </c:pt>
                <c:pt idx="17">
                  <c:v>114.8976340321</c:v>
                </c:pt>
                <c:pt idx="18">
                  <c:v>104.843415912185</c:v>
                </c:pt>
                <c:pt idx="19">
                  <c:v>95.9995348916354</c:v>
                </c:pt>
                <c:pt idx="20">
                  <c:v>106.0375332682</c:v>
                </c:pt>
                <c:pt idx="21">
                  <c:v>96.608007695772</c:v>
                </c:pt>
                <c:pt idx="22">
                  <c:v>128.075642540664</c:v>
                </c:pt>
                <c:pt idx="23">
                  <c:v>96.0663329389771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AVG'!$H$90:$H$113</c:f>
              <c:numCache>
                <c:formatCode>_(\$* #,##0.00_);_(\$* \(#,##0.00\);_(\$* \-??_);_(@_)</c:formatCode>
                <c:ptCount val="24"/>
                <c:pt idx="0">
                  <c:v>69.3646619703478</c:v>
                </c:pt>
                <c:pt idx="1">
                  <c:v>64.5833542654113</c:v>
                </c:pt>
                <c:pt idx="2">
                  <c:v>61.9774231890041</c:v>
                </c:pt>
                <c:pt idx="3">
                  <c:v>60.8303381356803</c:v>
                </c:pt>
                <c:pt idx="4">
                  <c:v>61.3351694931215</c:v>
                </c:pt>
                <c:pt idx="5">
                  <c:v>66.1823400178093</c:v>
                </c:pt>
                <c:pt idx="6">
                  <c:v>34.3108822337171</c:v>
                </c:pt>
                <c:pt idx="7">
                  <c:v>41.6734166886525</c:v>
                </c:pt>
                <c:pt idx="8">
                  <c:v>46.7498618225998</c:v>
                </c:pt>
                <c:pt idx="9">
                  <c:v>58.3149981041748</c:v>
                </c:pt>
                <c:pt idx="10">
                  <c:v>74.7507672017724</c:v>
                </c:pt>
                <c:pt idx="11">
                  <c:v>99.0837520428239</c:v>
                </c:pt>
                <c:pt idx="12">
                  <c:v>119.747401189826</c:v>
                </c:pt>
                <c:pt idx="13">
                  <c:v>139.232044131903</c:v>
                </c:pt>
                <c:pt idx="14">
                  <c:v>153.966912996576</c:v>
                </c:pt>
                <c:pt idx="15">
                  <c:v>160.644301920123</c:v>
                </c:pt>
                <c:pt idx="16">
                  <c:v>159.597544247856</c:v>
                </c:pt>
                <c:pt idx="17">
                  <c:v>141.056230980335</c:v>
                </c:pt>
                <c:pt idx="18">
                  <c:v>119.560622719134</c:v>
                </c:pt>
                <c:pt idx="19">
                  <c:v>98.3880436991417</c:v>
                </c:pt>
                <c:pt idx="20">
                  <c:v>87.5338883893662</c:v>
                </c:pt>
                <c:pt idx="21">
                  <c:v>65.389331631999</c:v>
                </c:pt>
                <c:pt idx="22">
                  <c:v>97.4190100216652</c:v>
                </c:pt>
                <c:pt idx="23">
                  <c:v>78.307702906961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AVG'!$H$119:$H$142</c:f>
              <c:numCache>
                <c:formatCode>_(\$* #,##0.00_);_(\$* \(#,##0.00\);_(\$* \-??_);_(@_)</c:formatCode>
                <c:ptCount val="24"/>
                <c:pt idx="0">
                  <c:v>76.2110153673366</c:v>
                </c:pt>
                <c:pt idx="1">
                  <c:v>62.7687722587562</c:v>
                </c:pt>
                <c:pt idx="2">
                  <c:v>55.7344743359648</c:v>
                </c:pt>
                <c:pt idx="3">
                  <c:v>52.5054718890946</c:v>
                </c:pt>
                <c:pt idx="4">
                  <c:v>51.5551113473235</c:v>
                </c:pt>
                <c:pt idx="5">
                  <c:v>52.4681641608524</c:v>
                </c:pt>
                <c:pt idx="6">
                  <c:v>34.0962234596216</c:v>
                </c:pt>
                <c:pt idx="7">
                  <c:v>50.4874241828017</c:v>
                </c:pt>
                <c:pt idx="8">
                  <c:v>60.1524830091406</c:v>
                </c:pt>
                <c:pt idx="9">
                  <c:v>74.1564069654454</c:v>
                </c:pt>
                <c:pt idx="10">
                  <c:v>87.0894619310144</c:v>
                </c:pt>
                <c:pt idx="11">
                  <c:v>101.671461636758</c:v>
                </c:pt>
                <c:pt idx="12">
                  <c:v>114.895420183939</c:v>
                </c:pt>
                <c:pt idx="13">
                  <c:v>129.294840414298</c:v>
                </c:pt>
                <c:pt idx="14">
                  <c:v>140.19780791705</c:v>
                </c:pt>
                <c:pt idx="15">
                  <c:v>146.536737075951</c:v>
                </c:pt>
                <c:pt idx="16">
                  <c:v>142.593292481154</c:v>
                </c:pt>
                <c:pt idx="17">
                  <c:v>128.01490719591</c:v>
                </c:pt>
                <c:pt idx="18">
                  <c:v>113.379942526771</c:v>
                </c:pt>
                <c:pt idx="19">
                  <c:v>98.1439445602764</c:v>
                </c:pt>
                <c:pt idx="20">
                  <c:v>97.6314296727581</c:v>
                </c:pt>
                <c:pt idx="21">
                  <c:v>81.6582167871104</c:v>
                </c:pt>
                <c:pt idx="22">
                  <c:v>118.633287665455</c:v>
                </c:pt>
                <c:pt idx="23">
                  <c:v>90.123702975217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301461"/>
        <c:axId val="96738372"/>
      </c:lineChart>
      <c:catAx>
        <c:axId val="593014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171550126947094"/>
              <c:y val="0.87729746380531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38372"/>
        <c:crossesAt val="0"/>
        <c:auto val="1"/>
        <c:lblAlgn val="ctr"/>
        <c:lblOffset val="100"/>
        <c:noMultiLvlLbl val="0"/>
      </c:catAx>
      <c:valAx>
        <c:axId val="96738372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014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465930144788307"/>
          <c:y val="0.853373036246021"/>
          <c:w val="0.837576339806492"/>
          <c:h val="0.1086353835096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Weekday  Scaled Price-July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630136986301"/>
          <c:y val="0.112462006079027"/>
          <c:w val="0.912123287671233"/>
          <c:h val="0.804052684903749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AVG'!$I$31:$I$54</c:f>
              <c:numCache>
                <c:formatCode>_(\$* #,##0.00_);_(\$* \(#,##0.00\);_(\$* \-??_);_(@_)</c:formatCode>
                <c:ptCount val="24"/>
                <c:pt idx="0">
                  <c:v>73.8229947621403</c:v>
                </c:pt>
                <c:pt idx="1">
                  <c:v>63.3995346152391</c:v>
                </c:pt>
                <c:pt idx="2">
                  <c:v>59.111933948636</c:v>
                </c:pt>
                <c:pt idx="3">
                  <c:v>59.4446751092091</c:v>
                </c:pt>
                <c:pt idx="4">
                  <c:v>60.3660413442842</c:v>
                </c:pt>
                <c:pt idx="5">
                  <c:v>61.3306444485714</c:v>
                </c:pt>
                <c:pt idx="6">
                  <c:v>43.3312573253605</c:v>
                </c:pt>
                <c:pt idx="7">
                  <c:v>55.8171564325379</c:v>
                </c:pt>
                <c:pt idx="8">
                  <c:v>63.3671658151277</c:v>
                </c:pt>
                <c:pt idx="9">
                  <c:v>74.5766422022828</c:v>
                </c:pt>
                <c:pt idx="10">
                  <c:v>88.2378916615342</c:v>
                </c:pt>
                <c:pt idx="11">
                  <c:v>102.77090781098</c:v>
                </c:pt>
                <c:pt idx="12">
                  <c:v>113.594912289092</c:v>
                </c:pt>
                <c:pt idx="13">
                  <c:v>127.130159290302</c:v>
                </c:pt>
                <c:pt idx="14">
                  <c:v>135.079104141581</c:v>
                </c:pt>
                <c:pt idx="15">
                  <c:v>139.649533102772</c:v>
                </c:pt>
                <c:pt idx="16">
                  <c:v>138.8570557773</c:v>
                </c:pt>
                <c:pt idx="17">
                  <c:v>126.81165206663</c:v>
                </c:pt>
                <c:pt idx="18">
                  <c:v>107.442791130599</c:v>
                </c:pt>
                <c:pt idx="19">
                  <c:v>99.398938304421</c:v>
                </c:pt>
                <c:pt idx="20">
                  <c:v>102.217656947676</c:v>
                </c:pt>
                <c:pt idx="21">
                  <c:v>81.7171757018024</c:v>
                </c:pt>
                <c:pt idx="22">
                  <c:v>102.343073531806</c:v>
                </c:pt>
                <c:pt idx="23">
                  <c:v>80.1811022401142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AVG'!$I$60:$I$83</c:f>
              <c:numCache>
                <c:formatCode>_(\$* #,##0.00_);_(\$* \(#,##0.00\);_(\$* \-??_);_(@_)</c:formatCode>
                <c:ptCount val="24"/>
                <c:pt idx="0">
                  <c:v>71.0784583610602</c:v>
                </c:pt>
                <c:pt idx="1">
                  <c:v>61.7589716397999</c:v>
                </c:pt>
                <c:pt idx="2">
                  <c:v>57.3162565400363</c:v>
                </c:pt>
                <c:pt idx="3">
                  <c:v>58.5369946346065</c:v>
                </c:pt>
                <c:pt idx="4">
                  <c:v>58.8983886343977</c:v>
                </c:pt>
                <c:pt idx="5">
                  <c:v>58.5251353075272</c:v>
                </c:pt>
                <c:pt idx="6">
                  <c:v>41.7968824796329</c:v>
                </c:pt>
                <c:pt idx="7">
                  <c:v>61.1155454338542</c:v>
                </c:pt>
                <c:pt idx="8">
                  <c:v>68.3791461203783</c:v>
                </c:pt>
                <c:pt idx="9">
                  <c:v>77.9393813882512</c:v>
                </c:pt>
                <c:pt idx="10">
                  <c:v>86.2986430588829</c:v>
                </c:pt>
                <c:pt idx="11">
                  <c:v>93.3144487792849</c:v>
                </c:pt>
                <c:pt idx="12">
                  <c:v>108.144353386624</c:v>
                </c:pt>
                <c:pt idx="13">
                  <c:v>126.533970819119</c:v>
                </c:pt>
                <c:pt idx="14">
                  <c:v>143.818988712222</c:v>
                </c:pt>
                <c:pt idx="15">
                  <c:v>150.367168419178</c:v>
                </c:pt>
                <c:pt idx="16">
                  <c:v>144.834054217794</c:v>
                </c:pt>
                <c:pt idx="17">
                  <c:v>128.321612584664</c:v>
                </c:pt>
                <c:pt idx="18">
                  <c:v>105.06223459836</c:v>
                </c:pt>
                <c:pt idx="19">
                  <c:v>87.8200188238005</c:v>
                </c:pt>
                <c:pt idx="20">
                  <c:v>93.4926853534069</c:v>
                </c:pt>
                <c:pt idx="21">
                  <c:v>82.7608658245456</c:v>
                </c:pt>
                <c:pt idx="22">
                  <c:v>114.800359256488</c:v>
                </c:pt>
                <c:pt idx="23">
                  <c:v>79.0854356260845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AVG'!$I$90:$I$113</c:f>
              <c:numCache>
                <c:formatCode>_(\$* #,##0.00_);_(\$* \(#,##0.00\);_(\$* \-??_);_(@_)</c:formatCode>
                <c:ptCount val="24"/>
                <c:pt idx="0">
                  <c:v>76.5675311632204</c:v>
                </c:pt>
                <c:pt idx="1">
                  <c:v>65.0400975906783</c:v>
                </c:pt>
                <c:pt idx="2">
                  <c:v>60.9076113572356</c:v>
                </c:pt>
                <c:pt idx="3">
                  <c:v>60.3523555838117</c:v>
                </c:pt>
                <c:pt idx="4">
                  <c:v>61.8336940541707</c:v>
                </c:pt>
                <c:pt idx="5">
                  <c:v>64.1361535896157</c:v>
                </c:pt>
                <c:pt idx="6">
                  <c:v>44.865632171088</c:v>
                </c:pt>
                <c:pt idx="7">
                  <c:v>50.5187674312215</c:v>
                </c:pt>
                <c:pt idx="8">
                  <c:v>58.3551855098771</c:v>
                </c:pt>
                <c:pt idx="9">
                  <c:v>71.2139030163143</c:v>
                </c:pt>
                <c:pt idx="10">
                  <c:v>90.1771402641854</c:v>
                </c:pt>
                <c:pt idx="11">
                  <c:v>112.227366842675</c:v>
                </c:pt>
                <c:pt idx="12">
                  <c:v>119.04547119156</c:v>
                </c:pt>
                <c:pt idx="13">
                  <c:v>127.726347761486</c:v>
                </c:pt>
                <c:pt idx="14">
                  <c:v>126.339219570941</c:v>
                </c:pt>
                <c:pt idx="15">
                  <c:v>128.931897786366</c:v>
                </c:pt>
                <c:pt idx="16">
                  <c:v>132.880057336806</c:v>
                </c:pt>
                <c:pt idx="17">
                  <c:v>125.301691548597</c:v>
                </c:pt>
                <c:pt idx="18">
                  <c:v>109.823347662838</c:v>
                </c:pt>
                <c:pt idx="19">
                  <c:v>110.977857785042</c:v>
                </c:pt>
                <c:pt idx="20">
                  <c:v>110.942628541946</c:v>
                </c:pt>
                <c:pt idx="21">
                  <c:v>80.6734855790593</c:v>
                </c:pt>
                <c:pt idx="22">
                  <c:v>89.8857878071234</c:v>
                </c:pt>
                <c:pt idx="23">
                  <c:v>81.2767688541439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AVG'!$I$119:$I$142</c:f>
              <c:numCache>
                <c:formatCode>_(\$* #,##0.00_);_(\$* \(#,##0.00\);_(\$* \-??_);_(@_)</c:formatCode>
                <c:ptCount val="24"/>
                <c:pt idx="0">
                  <c:v>76.7346133894269</c:v>
                </c:pt>
                <c:pt idx="1">
                  <c:v>65.2790565597531</c:v>
                </c:pt>
                <c:pt idx="2">
                  <c:v>58.9787516577193</c:v>
                </c:pt>
                <c:pt idx="3">
                  <c:v>57.7795793765174</c:v>
                </c:pt>
                <c:pt idx="4">
                  <c:v>57.4467327572745</c:v>
                </c:pt>
                <c:pt idx="5">
                  <c:v>57.6920216368251</c:v>
                </c:pt>
                <c:pt idx="6">
                  <c:v>37.6851057758945</c:v>
                </c:pt>
                <c:pt idx="7">
                  <c:v>50.356826569014</c:v>
                </c:pt>
                <c:pt idx="8">
                  <c:v>58.2483382952508</c:v>
                </c:pt>
                <c:pt idx="9">
                  <c:v>68.9008961206784</c:v>
                </c:pt>
                <c:pt idx="10">
                  <c:v>83.2519673646304</c:v>
                </c:pt>
                <c:pt idx="11">
                  <c:v>100.010082654844</c:v>
                </c:pt>
                <c:pt idx="12">
                  <c:v>115.354692843222</c:v>
                </c:pt>
                <c:pt idx="13">
                  <c:v>133.710958180308</c:v>
                </c:pt>
                <c:pt idx="14">
                  <c:v>142.982976041472</c:v>
                </c:pt>
                <c:pt idx="15">
                  <c:v>149.576468414461</c:v>
                </c:pt>
                <c:pt idx="16">
                  <c:v>146.679494925497</c:v>
                </c:pt>
                <c:pt idx="17">
                  <c:v>132.7590411721</c:v>
                </c:pt>
                <c:pt idx="18">
                  <c:v>109.566073770313</c:v>
                </c:pt>
                <c:pt idx="19">
                  <c:v>97.6383513798549</c:v>
                </c:pt>
                <c:pt idx="20">
                  <c:v>97.0313661719505</c:v>
                </c:pt>
                <c:pt idx="21">
                  <c:v>76.2473603205093</c:v>
                </c:pt>
                <c:pt idx="22">
                  <c:v>103.3794922996</c:v>
                </c:pt>
                <c:pt idx="23">
                  <c:v>82.7097523228839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115910"/>
        <c:axId val="31583210"/>
      </c:lineChart>
      <c:catAx>
        <c:axId val="791159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443835616438356"/>
              <c:y val="0.84842958459979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83210"/>
        <c:crossesAt val="0"/>
        <c:auto val="1"/>
        <c:lblAlgn val="ctr"/>
        <c:lblOffset val="100"/>
        <c:noMultiLvlLbl val="0"/>
      </c:catAx>
      <c:valAx>
        <c:axId val="31583210"/>
        <c:scaling>
          <c:orientation val="minMax"/>
          <c:min val="3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0171232876712329"/>
              <c:y val="0.252279635258359"/>
            </c:manualLayout>
          </c:layout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159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0821917808219"/>
          <c:y val="0.872137791286727"/>
          <c:w val="0.836027397260274"/>
          <c:h val="0.10719351570415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 Scaled Price-August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00109379272628"/>
          <c:y val="0.02581044806937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065354115395"/>
          <c:y val="0.0784637621309106"/>
          <c:w val="0.941892261416462"/>
          <c:h val="0.819326863514351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AVG'!$J$31:$J$54</c:f>
              <c:numCache>
                <c:formatCode>_(\$* #,##0.00_);_(\$* \(#,##0.00\);_(\$* \-??_);_(@_)</c:formatCode>
                <c:ptCount val="24"/>
                <c:pt idx="0">
                  <c:v>82.4634204286002</c:v>
                </c:pt>
                <c:pt idx="1">
                  <c:v>75.4481476963588</c:v>
                </c:pt>
                <c:pt idx="2">
                  <c:v>67.4570426253554</c:v>
                </c:pt>
                <c:pt idx="3">
                  <c:v>67.0720584474703</c:v>
                </c:pt>
                <c:pt idx="4">
                  <c:v>70.076750403705</c:v>
                </c:pt>
                <c:pt idx="5">
                  <c:v>80.9604404086865</c:v>
                </c:pt>
                <c:pt idx="6">
                  <c:v>63.2794486947188</c:v>
                </c:pt>
                <c:pt idx="7">
                  <c:v>73.3518954170429</c:v>
                </c:pt>
                <c:pt idx="8">
                  <c:v>80.6785543493658</c:v>
                </c:pt>
                <c:pt idx="9">
                  <c:v>89.5131658528124</c:v>
                </c:pt>
                <c:pt idx="10">
                  <c:v>103.094085378185</c:v>
                </c:pt>
                <c:pt idx="11">
                  <c:v>113.143481170436</c:v>
                </c:pt>
                <c:pt idx="12">
                  <c:v>113.173563542738</c:v>
                </c:pt>
                <c:pt idx="13">
                  <c:v>126.242691009025</c:v>
                </c:pt>
                <c:pt idx="14">
                  <c:v>140.281525492526</c:v>
                </c:pt>
                <c:pt idx="15">
                  <c:v>147.249163434691</c:v>
                </c:pt>
                <c:pt idx="16">
                  <c:v>145.379395074645</c:v>
                </c:pt>
                <c:pt idx="17">
                  <c:v>131.770142605824</c:v>
                </c:pt>
                <c:pt idx="18">
                  <c:v>117.153680925956</c:v>
                </c:pt>
                <c:pt idx="19">
                  <c:v>108.166788741975</c:v>
                </c:pt>
                <c:pt idx="20">
                  <c:v>115.716294169865</c:v>
                </c:pt>
                <c:pt idx="21">
                  <c:v>91.8061241401941</c:v>
                </c:pt>
                <c:pt idx="22">
                  <c:v>103.60810585987</c:v>
                </c:pt>
                <c:pt idx="23">
                  <c:v>92.9140341299536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AVG'!$J$60:$J$83</c:f>
              <c:numCache>
                <c:formatCode>_(\$* #,##0.00_);_(\$* \(#,##0.00\);_(\$* \-??_);_(@_)</c:formatCode>
                <c:ptCount val="24"/>
                <c:pt idx="0">
                  <c:v>80.9795738314433</c:v>
                </c:pt>
                <c:pt idx="1">
                  <c:v>75.3576603457769</c:v>
                </c:pt>
                <c:pt idx="2">
                  <c:v>67.3565102808217</c:v>
                </c:pt>
                <c:pt idx="3">
                  <c:v>67.1580019431229</c:v>
                </c:pt>
                <c:pt idx="4">
                  <c:v>68.9304917904198</c:v>
                </c:pt>
                <c:pt idx="5">
                  <c:v>81.3700251563609</c:v>
                </c:pt>
                <c:pt idx="6">
                  <c:v>66.1257079932165</c:v>
                </c:pt>
                <c:pt idx="7">
                  <c:v>83.0414735005433</c:v>
                </c:pt>
                <c:pt idx="8">
                  <c:v>88.5437532518091</c:v>
                </c:pt>
                <c:pt idx="9">
                  <c:v>92.471577508023</c:v>
                </c:pt>
                <c:pt idx="10">
                  <c:v>92.0538378053873</c:v>
                </c:pt>
                <c:pt idx="11">
                  <c:v>95.5298542283407</c:v>
                </c:pt>
                <c:pt idx="12">
                  <c:v>102.50269550902</c:v>
                </c:pt>
                <c:pt idx="13">
                  <c:v>127.532851447764</c:v>
                </c:pt>
                <c:pt idx="14">
                  <c:v>154.35560562748</c:v>
                </c:pt>
                <c:pt idx="15">
                  <c:v>167.826043694951</c:v>
                </c:pt>
                <c:pt idx="16">
                  <c:v>164.488671126095</c:v>
                </c:pt>
                <c:pt idx="17">
                  <c:v>140.289953448358</c:v>
                </c:pt>
                <c:pt idx="18">
                  <c:v>105.981231471796</c:v>
                </c:pt>
                <c:pt idx="19">
                  <c:v>97.3011302460279</c:v>
                </c:pt>
                <c:pt idx="20">
                  <c:v>95.5552373569879</c:v>
                </c:pt>
                <c:pt idx="21">
                  <c:v>86.4003757841997</c:v>
                </c:pt>
                <c:pt idx="22">
                  <c:v>106.829099972798</c:v>
                </c:pt>
                <c:pt idx="23">
                  <c:v>92.0186366792564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AVG'!$J$90:$J$113</c:f>
              <c:numCache>
                <c:formatCode>_(\$* #,##0.00_);_(\$* \(#,##0.00\);_(\$* \-??_);_(@_)</c:formatCode>
                <c:ptCount val="24"/>
                <c:pt idx="0">
                  <c:v>83.9472670257571</c:v>
                </c:pt>
                <c:pt idx="1">
                  <c:v>75.5386350469406</c:v>
                </c:pt>
                <c:pt idx="2">
                  <c:v>67.5575749698891</c:v>
                </c:pt>
                <c:pt idx="3">
                  <c:v>66.9861149518179</c:v>
                </c:pt>
                <c:pt idx="4">
                  <c:v>71.2230090169903</c:v>
                </c:pt>
                <c:pt idx="5">
                  <c:v>80.550855661012</c:v>
                </c:pt>
                <c:pt idx="6">
                  <c:v>60.4331893962212</c:v>
                </c:pt>
                <c:pt idx="7">
                  <c:v>63.6623173335424</c:v>
                </c:pt>
                <c:pt idx="8">
                  <c:v>72.8133554469226</c:v>
                </c:pt>
                <c:pt idx="9">
                  <c:v>86.5547541976018</c:v>
                </c:pt>
                <c:pt idx="10">
                  <c:v>114.134332950983</c:v>
                </c:pt>
                <c:pt idx="11">
                  <c:v>130.757108112531</c:v>
                </c:pt>
                <c:pt idx="12">
                  <c:v>123.844431576457</c:v>
                </c:pt>
                <c:pt idx="13">
                  <c:v>124.952530570287</c:v>
                </c:pt>
                <c:pt idx="14">
                  <c:v>126.207445357572</c:v>
                </c:pt>
                <c:pt idx="15">
                  <c:v>126.672283174431</c:v>
                </c:pt>
                <c:pt idx="16">
                  <c:v>126.270119023196</c:v>
                </c:pt>
                <c:pt idx="17">
                  <c:v>123.25033176329</c:v>
                </c:pt>
                <c:pt idx="18">
                  <c:v>128.326130380115</c:v>
                </c:pt>
                <c:pt idx="19">
                  <c:v>119.032447237922</c:v>
                </c:pt>
                <c:pt idx="20">
                  <c:v>135.877350982741</c:v>
                </c:pt>
                <c:pt idx="21">
                  <c:v>97.2118724961884</c:v>
                </c:pt>
                <c:pt idx="22">
                  <c:v>100.387111746942</c:v>
                </c:pt>
                <c:pt idx="23">
                  <c:v>93.8094315806508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AVG'!$J$119:$J$142</c:f>
              <c:numCache>
                <c:formatCode>_(\$* #,##0.00_);_(\$* \(#,##0.00\);_(\$* \-??_);_(@_)</c:formatCode>
                <c:ptCount val="24"/>
                <c:pt idx="0">
                  <c:v>83.0875205733851</c:v>
                </c:pt>
                <c:pt idx="1">
                  <c:v>75.3121075504625</c:v>
                </c:pt>
                <c:pt idx="2">
                  <c:v>66.2422133496334</c:v>
                </c:pt>
                <c:pt idx="3">
                  <c:v>64.6581394461588</c:v>
                </c:pt>
                <c:pt idx="4">
                  <c:v>66.75815116483</c:v>
                </c:pt>
                <c:pt idx="5">
                  <c:v>77.9117986577154</c:v>
                </c:pt>
                <c:pt idx="6">
                  <c:v>51.9395238380747</c:v>
                </c:pt>
                <c:pt idx="7">
                  <c:v>62.2414676711006</c:v>
                </c:pt>
                <c:pt idx="8">
                  <c:v>72.5676039717164</c:v>
                </c:pt>
                <c:pt idx="9">
                  <c:v>83.1294351173248</c:v>
                </c:pt>
                <c:pt idx="10">
                  <c:v>99.0547642163116</c:v>
                </c:pt>
                <c:pt idx="11">
                  <c:v>112.829501513353</c:v>
                </c:pt>
                <c:pt idx="12">
                  <c:v>117.440766687717</c:v>
                </c:pt>
                <c:pt idx="13">
                  <c:v>132.684250464289</c:v>
                </c:pt>
                <c:pt idx="14">
                  <c:v>148.050317733424</c:v>
                </c:pt>
                <c:pt idx="15">
                  <c:v>156.052395728509</c:v>
                </c:pt>
                <c:pt idx="16">
                  <c:v>153.179889418731</c:v>
                </c:pt>
                <c:pt idx="17">
                  <c:v>138.326985436573</c:v>
                </c:pt>
                <c:pt idx="18">
                  <c:v>120.347051054462</c:v>
                </c:pt>
                <c:pt idx="19">
                  <c:v>110.511187249253</c:v>
                </c:pt>
                <c:pt idx="20">
                  <c:v>113.004102377167</c:v>
                </c:pt>
                <c:pt idx="21">
                  <c:v>88.640757521995</c:v>
                </c:pt>
                <c:pt idx="22">
                  <c:v>112.252749003298</c:v>
                </c:pt>
                <c:pt idx="23">
                  <c:v>93.777320254517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556249"/>
        <c:axId val="18438406"/>
      </c:lineChart>
      <c:catAx>
        <c:axId val="275562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617309269893355"/>
              <c:y val="0.83522609952508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38406"/>
        <c:crossesAt val="0"/>
        <c:auto val="1"/>
        <c:lblAlgn val="ctr"/>
        <c:lblOffset val="100"/>
        <c:noMultiLvlLbl val="0"/>
      </c:catAx>
      <c:valAx>
        <c:axId val="18438406"/>
        <c:scaling>
          <c:orientation val="minMax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562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78452283292316"/>
          <c:y val="0.875077431344208"/>
          <c:w val="0.834427126059612"/>
          <c:h val="0.1092298162296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Weekday Scaled Price-September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74718526100307"/>
          <c:y val="0.02882460786310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5581712726032"/>
          <c:y val="0.0752699124057853"/>
          <c:w val="0.944524053224156"/>
          <c:h val="0.842839682216337"/>
        </c:manualLayout>
      </c:layout>
      <c:lineChart>
        <c:grouping val="standard"/>
        <c:varyColors val="0"/>
        <c:ser>
          <c:idx val="0"/>
          <c:order val="0"/>
          <c:tx>
            <c:strRef>
              <c:f>"AVG Scaler"</c:f>
              <c:strCache>
                <c:ptCount val="1"/>
                <c:pt idx="0">
                  <c:v>AVG Scaler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AVG'!$K$31:$K$54</c:f>
              <c:numCache>
                <c:formatCode>_(\$* #,##0.00_);_(\$* \(#,##0.00\);_(\$* \-??_);_(@_)</c:formatCode>
                <c:ptCount val="24"/>
                <c:pt idx="0">
                  <c:v>61.9428616079559</c:v>
                </c:pt>
                <c:pt idx="1">
                  <c:v>57.5220389845604</c:v>
                </c:pt>
                <c:pt idx="2">
                  <c:v>54.1774787538578</c:v>
                </c:pt>
                <c:pt idx="3">
                  <c:v>54.632978213837</c:v>
                </c:pt>
                <c:pt idx="4">
                  <c:v>56.1623852285176</c:v>
                </c:pt>
                <c:pt idx="5">
                  <c:v>60.6278811179181</c:v>
                </c:pt>
                <c:pt idx="6">
                  <c:v>64.3744647283288</c:v>
                </c:pt>
                <c:pt idx="7">
                  <c:v>73.04394602163</c:v>
                </c:pt>
                <c:pt idx="8">
                  <c:v>84.5672696810764</c:v>
                </c:pt>
                <c:pt idx="9">
                  <c:v>88.9916322792112</c:v>
                </c:pt>
                <c:pt idx="10">
                  <c:v>93.1879575776463</c:v>
                </c:pt>
                <c:pt idx="11">
                  <c:v>91.804442503792</c:v>
                </c:pt>
                <c:pt idx="12">
                  <c:v>92.3892077735256</c:v>
                </c:pt>
                <c:pt idx="13">
                  <c:v>94.6961126857282</c:v>
                </c:pt>
                <c:pt idx="14">
                  <c:v>96.1858623773543</c:v>
                </c:pt>
                <c:pt idx="15">
                  <c:v>96.882343583429</c:v>
                </c:pt>
                <c:pt idx="16">
                  <c:v>95.0650463543817</c:v>
                </c:pt>
                <c:pt idx="17">
                  <c:v>96.1272332209481</c:v>
                </c:pt>
                <c:pt idx="18">
                  <c:v>93.9510707811754</c:v>
                </c:pt>
                <c:pt idx="19">
                  <c:v>100.607784858219</c:v>
                </c:pt>
                <c:pt idx="20">
                  <c:v>94.2459355836545</c:v>
                </c:pt>
                <c:pt idx="21">
                  <c:v>83.8796899898998</c:v>
                </c:pt>
                <c:pt idx="22">
                  <c:v>70.3299090672146</c:v>
                </c:pt>
                <c:pt idx="23">
                  <c:v>64.6044670261385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"Scaler 99 WD"</c:f>
              <c:strCache>
                <c:ptCount val="1"/>
                <c:pt idx="0">
                  <c:v>Scaler 99 WD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AVG'!$K$60:$K$83</c:f>
              <c:numCache>
                <c:formatCode>_(\$* #,##0.00_);_(\$* \(#,##0.00\);_(\$* \-??_);_(@_)</c:formatCode>
                <c:ptCount val="24"/>
                <c:pt idx="0">
                  <c:v>60.5179556412729</c:v>
                </c:pt>
                <c:pt idx="1">
                  <c:v>57.5503799421408</c:v>
                </c:pt>
                <c:pt idx="2">
                  <c:v>55.294518804243</c:v>
                </c:pt>
                <c:pt idx="3">
                  <c:v>56.8438495660559</c:v>
                </c:pt>
                <c:pt idx="4">
                  <c:v>58.2991243972999</c:v>
                </c:pt>
                <c:pt idx="5">
                  <c:v>60.5631321118612</c:v>
                </c:pt>
                <c:pt idx="6">
                  <c:v>64.3117417786245</c:v>
                </c:pt>
                <c:pt idx="7">
                  <c:v>77.2203040405054</c:v>
                </c:pt>
                <c:pt idx="8">
                  <c:v>90.9145027070384</c:v>
                </c:pt>
                <c:pt idx="9">
                  <c:v>91.769068327652</c:v>
                </c:pt>
                <c:pt idx="10">
                  <c:v>88.1734071084821</c:v>
                </c:pt>
                <c:pt idx="11">
                  <c:v>88.1671486489874</c:v>
                </c:pt>
                <c:pt idx="12">
                  <c:v>89.6680431622219</c:v>
                </c:pt>
                <c:pt idx="13">
                  <c:v>93.4997947789253</c:v>
                </c:pt>
                <c:pt idx="14">
                  <c:v>98.675109973431</c:v>
                </c:pt>
                <c:pt idx="15">
                  <c:v>99.6332652396231</c:v>
                </c:pt>
                <c:pt idx="16">
                  <c:v>96.8761514312213</c:v>
                </c:pt>
                <c:pt idx="17">
                  <c:v>95.9153094921797</c:v>
                </c:pt>
                <c:pt idx="18">
                  <c:v>93.2538349709245</c:v>
                </c:pt>
                <c:pt idx="19">
                  <c:v>99.8423949142772</c:v>
                </c:pt>
                <c:pt idx="20">
                  <c:v>90.4755254286145</c:v>
                </c:pt>
                <c:pt idx="21">
                  <c:v>81.604397997293</c:v>
                </c:pt>
                <c:pt idx="22">
                  <c:v>69.1881350048216</c:v>
                </c:pt>
                <c:pt idx="23">
                  <c:v>61.7429045323047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"Scaler 00 WD"</c:f>
              <c:strCache>
                <c:ptCount val="1"/>
                <c:pt idx="0">
                  <c:v>Scaler 00 WD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AVG'!$K$90:$K$113</c:f>
              <c:numCache>
                <c:formatCode>_(\$* #,##0.00_);_(\$* \(#,##0.00\);_(\$* \-??_);_(@_)</c:formatCode>
                <c:ptCount val="24"/>
                <c:pt idx="0">
                  <c:v>63.4247638133062</c:v>
                </c:pt>
                <c:pt idx="1">
                  <c:v>57.4925643886769</c:v>
                </c:pt>
                <c:pt idx="2">
                  <c:v>53.0157571014572</c:v>
                </c:pt>
                <c:pt idx="3">
                  <c:v>52.3336720075293</c:v>
                </c:pt>
                <c:pt idx="4">
                  <c:v>53.9401764929839</c:v>
                </c:pt>
                <c:pt idx="5">
                  <c:v>60.6952200842174</c:v>
                </c:pt>
                <c:pt idx="6">
                  <c:v>64.4396965960212</c:v>
                </c:pt>
                <c:pt idx="7">
                  <c:v>68.7005336819995</c:v>
                </c:pt>
                <c:pt idx="8">
                  <c:v>77.9661473340759</c:v>
                </c:pt>
                <c:pt idx="9">
                  <c:v>86.1030987888327</c:v>
                </c:pt>
                <c:pt idx="10">
                  <c:v>98.4030900655769</c:v>
                </c:pt>
                <c:pt idx="11">
                  <c:v>95.5872281127887</c:v>
                </c:pt>
                <c:pt idx="12">
                  <c:v>95.2192189692815</c:v>
                </c:pt>
                <c:pt idx="13">
                  <c:v>95.9402833088032</c:v>
                </c:pt>
                <c:pt idx="14">
                  <c:v>93.5970448774345</c:v>
                </c:pt>
                <c:pt idx="15">
                  <c:v>94.0213850609872</c:v>
                </c:pt>
                <c:pt idx="16">
                  <c:v>93.1814970744687</c:v>
                </c:pt>
                <c:pt idx="17">
                  <c:v>96.3476338988672</c:v>
                </c:pt>
                <c:pt idx="18">
                  <c:v>94.6761960238362</c:v>
                </c:pt>
                <c:pt idx="19">
                  <c:v>101.403790399919</c:v>
                </c:pt>
                <c:pt idx="20">
                  <c:v>98.167162144896</c:v>
                </c:pt>
                <c:pt idx="21">
                  <c:v>86.2459936622109</c:v>
                </c:pt>
                <c:pt idx="22">
                  <c:v>71.5173540921033</c:v>
                </c:pt>
                <c:pt idx="23">
                  <c:v>67.5804920197257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"Generator 99 &amp; 00 PX"</c:f>
              <c:strCache>
                <c:ptCount val="1"/>
                <c:pt idx="0">
                  <c:v>Generator 99 &amp; 00 PX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'Weekday 99 &amp; 00 vs AVG'!$K$119:$K$142</c:f>
              <c:numCache>
                <c:formatCode>_(\$* #,##0.00_);_(\$* \(#,##0.00\);_(\$* \-??_);_(@_)</c:formatCode>
                <c:ptCount val="24"/>
                <c:pt idx="0">
                  <c:v>66.2166786433017</c:v>
                </c:pt>
                <c:pt idx="1">
                  <c:v>57.6722773830744</c:v>
                </c:pt>
                <c:pt idx="2">
                  <c:v>50.4960597378223</c:v>
                </c:pt>
                <c:pt idx="3">
                  <c:v>49.077076241094</c:v>
                </c:pt>
                <c:pt idx="4">
                  <c:v>51.5944779801853</c:v>
                </c:pt>
                <c:pt idx="5">
                  <c:v>59.349079783388</c:v>
                </c:pt>
                <c:pt idx="6">
                  <c:v>55.8755864322065</c:v>
                </c:pt>
                <c:pt idx="7">
                  <c:v>66.1448699722477</c:v>
                </c:pt>
                <c:pt idx="8">
                  <c:v>74.8090243551114</c:v>
                </c:pt>
                <c:pt idx="9">
                  <c:v>81.4510619295258</c:v>
                </c:pt>
                <c:pt idx="10">
                  <c:v>89.1294219332671</c:v>
                </c:pt>
                <c:pt idx="11">
                  <c:v>91.7255880047879</c:v>
                </c:pt>
                <c:pt idx="12">
                  <c:v>95.6992524492156</c:v>
                </c:pt>
                <c:pt idx="13">
                  <c:v>99.3784385976518</c:v>
                </c:pt>
                <c:pt idx="14">
                  <c:v>102.842491101991</c:v>
                </c:pt>
                <c:pt idx="15">
                  <c:v>104.169485252452</c:v>
                </c:pt>
                <c:pt idx="16">
                  <c:v>101.720411690023</c:v>
                </c:pt>
                <c:pt idx="17">
                  <c:v>100.382727016393</c:v>
                </c:pt>
                <c:pt idx="18">
                  <c:v>96.8385961360018</c:v>
                </c:pt>
                <c:pt idx="19">
                  <c:v>100.450691994019</c:v>
                </c:pt>
                <c:pt idx="20">
                  <c:v>96.546222887003</c:v>
                </c:pt>
                <c:pt idx="21">
                  <c:v>82.8361302481043</c:v>
                </c:pt>
                <c:pt idx="22">
                  <c:v>76.8165546085304</c:v>
                </c:pt>
                <c:pt idx="23">
                  <c:v>68.7777956226039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557641"/>
        <c:axId val="93287735"/>
      </c:lineChart>
      <c:catAx>
        <c:axId val="375576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0269532582736267"/>
              <c:y val="0.85119168873497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87735"/>
        <c:crossesAt val="0"/>
        <c:auto val="1"/>
        <c:lblAlgn val="ctr"/>
        <c:lblOffset val="100"/>
        <c:noMultiLvlLbl val="0"/>
      </c:catAx>
      <c:valAx>
        <c:axId val="93287735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576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251450017059"/>
          <c:y val="0.874618048482379"/>
          <c:w val="0.832889798703514"/>
          <c:h val="0.10776125483805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Relationship Id="rId8" Type="http://schemas.openxmlformats.org/officeDocument/2006/relationships/chart" Target="../charts/chart20.xml"/><Relationship Id="rId9" Type="http://schemas.openxmlformats.org/officeDocument/2006/relationships/chart" Target="../charts/chart21.xml"/><Relationship Id="rId10" Type="http://schemas.openxmlformats.org/officeDocument/2006/relationships/chart" Target="../charts/chart22.xml"/><Relationship Id="rId11" Type="http://schemas.openxmlformats.org/officeDocument/2006/relationships/chart" Target="../charts/chart23.xml"/><Relationship Id="rId12" Type="http://schemas.openxmlformats.org/officeDocument/2006/relationships/chart" Target="../charts/chart2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79920</xdr:colOff>
      <xdr:row>2</xdr:row>
      <xdr:rowOff>76320</xdr:rowOff>
    </xdr:from>
    <xdr:to>
      <xdr:col>23</xdr:col>
      <xdr:colOff>169920</xdr:colOff>
      <xdr:row>23</xdr:row>
      <xdr:rowOff>28440</xdr:rowOff>
    </xdr:to>
    <xdr:graphicFrame>
      <xdr:nvGraphicFramePr>
        <xdr:cNvPr id="0" name="Chart 1"/>
        <xdr:cNvGraphicFramePr/>
      </xdr:nvGraphicFramePr>
      <xdr:xfrm>
        <a:off x="12330360" y="486000"/>
        <a:ext cx="51955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49680</xdr:colOff>
      <xdr:row>23</xdr:row>
      <xdr:rowOff>142920</xdr:rowOff>
    </xdr:from>
    <xdr:to>
      <xdr:col>23</xdr:col>
      <xdr:colOff>150120</xdr:colOff>
      <xdr:row>45</xdr:row>
      <xdr:rowOff>9360</xdr:rowOff>
    </xdr:to>
    <xdr:graphicFrame>
      <xdr:nvGraphicFramePr>
        <xdr:cNvPr id="1" name="Chart 2"/>
        <xdr:cNvGraphicFramePr/>
      </xdr:nvGraphicFramePr>
      <xdr:xfrm>
        <a:off x="12300120" y="4000680"/>
        <a:ext cx="5205960" cy="346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69840</xdr:colOff>
      <xdr:row>45</xdr:row>
      <xdr:rowOff>123840</xdr:rowOff>
    </xdr:from>
    <xdr:to>
      <xdr:col>23</xdr:col>
      <xdr:colOff>180000</xdr:colOff>
      <xdr:row>66</xdr:row>
      <xdr:rowOff>162000</xdr:rowOff>
    </xdr:to>
    <xdr:graphicFrame>
      <xdr:nvGraphicFramePr>
        <xdr:cNvPr id="2" name="Chart 3"/>
        <xdr:cNvGraphicFramePr/>
      </xdr:nvGraphicFramePr>
      <xdr:xfrm>
        <a:off x="12320280" y="7581960"/>
        <a:ext cx="5215680" cy="347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468360</xdr:colOff>
      <xdr:row>2</xdr:row>
      <xdr:rowOff>66960</xdr:rowOff>
    </xdr:from>
    <xdr:to>
      <xdr:col>31</xdr:col>
      <xdr:colOff>588960</xdr:colOff>
      <xdr:row>23</xdr:row>
      <xdr:rowOff>47160</xdr:rowOff>
    </xdr:to>
    <xdr:graphicFrame>
      <xdr:nvGraphicFramePr>
        <xdr:cNvPr id="3" name="Chart 4"/>
        <xdr:cNvGraphicFramePr/>
      </xdr:nvGraphicFramePr>
      <xdr:xfrm>
        <a:off x="17824320" y="476640"/>
        <a:ext cx="5225760" cy="342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468360</xdr:colOff>
      <xdr:row>24</xdr:row>
      <xdr:rowOff>0</xdr:rowOff>
    </xdr:from>
    <xdr:to>
      <xdr:col>31</xdr:col>
      <xdr:colOff>599040</xdr:colOff>
      <xdr:row>45</xdr:row>
      <xdr:rowOff>56880</xdr:rowOff>
    </xdr:to>
    <xdr:graphicFrame>
      <xdr:nvGraphicFramePr>
        <xdr:cNvPr id="4" name="Chart 5"/>
        <xdr:cNvGraphicFramePr/>
      </xdr:nvGraphicFramePr>
      <xdr:xfrm>
        <a:off x="17824320" y="4019400"/>
        <a:ext cx="5235840" cy="34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23</xdr:col>
      <xdr:colOff>468360</xdr:colOff>
      <xdr:row>46</xdr:row>
      <xdr:rowOff>18720</xdr:rowOff>
    </xdr:from>
    <xdr:to>
      <xdr:col>31</xdr:col>
      <xdr:colOff>609120</xdr:colOff>
      <xdr:row>67</xdr:row>
      <xdr:rowOff>86040</xdr:rowOff>
    </xdr:to>
    <xdr:graphicFrame>
      <xdr:nvGraphicFramePr>
        <xdr:cNvPr id="5" name="Chart 6"/>
        <xdr:cNvGraphicFramePr/>
      </xdr:nvGraphicFramePr>
      <xdr:xfrm>
        <a:off x="17824320" y="7638840"/>
        <a:ext cx="5245920" cy="350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99720</xdr:colOff>
      <xdr:row>69</xdr:row>
      <xdr:rowOff>28440</xdr:rowOff>
    </xdr:from>
    <xdr:to>
      <xdr:col>23</xdr:col>
      <xdr:colOff>249840</xdr:colOff>
      <xdr:row>90</xdr:row>
      <xdr:rowOff>142920</xdr:rowOff>
    </xdr:to>
    <xdr:graphicFrame>
      <xdr:nvGraphicFramePr>
        <xdr:cNvPr id="6" name="Chart 7"/>
        <xdr:cNvGraphicFramePr/>
      </xdr:nvGraphicFramePr>
      <xdr:xfrm>
        <a:off x="12350160" y="11410920"/>
        <a:ext cx="525564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119520</xdr:colOff>
      <xdr:row>91</xdr:row>
      <xdr:rowOff>66240</xdr:rowOff>
    </xdr:from>
    <xdr:to>
      <xdr:col>23</xdr:col>
      <xdr:colOff>279720</xdr:colOff>
      <xdr:row>112</xdr:row>
      <xdr:rowOff>152280</xdr:rowOff>
    </xdr:to>
    <xdr:graphicFrame>
      <xdr:nvGraphicFramePr>
        <xdr:cNvPr id="7" name="Chart 8"/>
        <xdr:cNvGraphicFramePr/>
      </xdr:nvGraphicFramePr>
      <xdr:xfrm>
        <a:off x="12369960" y="15049080"/>
        <a:ext cx="52657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79920</xdr:colOff>
      <xdr:row>113</xdr:row>
      <xdr:rowOff>75960</xdr:rowOff>
    </xdr:from>
    <xdr:to>
      <xdr:col>23</xdr:col>
      <xdr:colOff>249840</xdr:colOff>
      <xdr:row>135</xdr:row>
      <xdr:rowOff>9360</xdr:rowOff>
    </xdr:to>
    <xdr:graphicFrame>
      <xdr:nvGraphicFramePr>
        <xdr:cNvPr id="8" name="Chart 9"/>
        <xdr:cNvGraphicFramePr/>
      </xdr:nvGraphicFramePr>
      <xdr:xfrm>
        <a:off x="12330360" y="18621000"/>
        <a:ext cx="527544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23</xdr:col>
      <xdr:colOff>418680</xdr:colOff>
      <xdr:row>68</xdr:row>
      <xdr:rowOff>142920</xdr:rowOff>
    </xdr:from>
    <xdr:to>
      <xdr:col>31</xdr:col>
      <xdr:colOff>599040</xdr:colOff>
      <xdr:row>90</xdr:row>
      <xdr:rowOff>124200</xdr:rowOff>
    </xdr:to>
    <xdr:graphicFrame>
      <xdr:nvGraphicFramePr>
        <xdr:cNvPr id="9" name="Chart 10"/>
        <xdr:cNvGraphicFramePr/>
      </xdr:nvGraphicFramePr>
      <xdr:xfrm>
        <a:off x="17774640" y="11363400"/>
        <a:ext cx="5285520" cy="35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23</xdr:col>
      <xdr:colOff>448560</xdr:colOff>
      <xdr:row>91</xdr:row>
      <xdr:rowOff>95400</xdr:rowOff>
    </xdr:from>
    <xdr:to>
      <xdr:col>32</xdr:col>
      <xdr:colOff>720</xdr:colOff>
      <xdr:row>113</xdr:row>
      <xdr:rowOff>47520</xdr:rowOff>
    </xdr:to>
    <xdr:graphicFrame>
      <xdr:nvGraphicFramePr>
        <xdr:cNvPr id="10" name="Chart 11"/>
        <xdr:cNvGraphicFramePr/>
      </xdr:nvGraphicFramePr>
      <xdr:xfrm>
        <a:off x="17804520" y="15078240"/>
        <a:ext cx="5295600" cy="351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23</xdr:col>
      <xdr:colOff>428760</xdr:colOff>
      <xdr:row>113</xdr:row>
      <xdr:rowOff>75960</xdr:rowOff>
    </xdr:from>
    <xdr:to>
      <xdr:col>31</xdr:col>
      <xdr:colOff>628920</xdr:colOff>
      <xdr:row>135</xdr:row>
      <xdr:rowOff>37800</xdr:rowOff>
    </xdr:to>
    <xdr:graphicFrame>
      <xdr:nvGraphicFramePr>
        <xdr:cNvPr id="11" name="Chart 12"/>
        <xdr:cNvGraphicFramePr/>
      </xdr:nvGraphicFramePr>
      <xdr:xfrm>
        <a:off x="17784720" y="18621000"/>
        <a:ext cx="53053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79920</xdr:colOff>
      <xdr:row>2</xdr:row>
      <xdr:rowOff>76320</xdr:rowOff>
    </xdr:from>
    <xdr:to>
      <xdr:col>23</xdr:col>
      <xdr:colOff>169920</xdr:colOff>
      <xdr:row>23</xdr:row>
      <xdr:rowOff>28440</xdr:rowOff>
    </xdr:to>
    <xdr:graphicFrame>
      <xdr:nvGraphicFramePr>
        <xdr:cNvPr id="12" name="Chart 1"/>
        <xdr:cNvGraphicFramePr/>
      </xdr:nvGraphicFramePr>
      <xdr:xfrm>
        <a:off x="12330360" y="486000"/>
        <a:ext cx="51955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49680</xdr:colOff>
      <xdr:row>23</xdr:row>
      <xdr:rowOff>142920</xdr:rowOff>
    </xdr:from>
    <xdr:to>
      <xdr:col>23</xdr:col>
      <xdr:colOff>150120</xdr:colOff>
      <xdr:row>45</xdr:row>
      <xdr:rowOff>9360</xdr:rowOff>
    </xdr:to>
    <xdr:graphicFrame>
      <xdr:nvGraphicFramePr>
        <xdr:cNvPr id="13" name="Chart 2"/>
        <xdr:cNvGraphicFramePr/>
      </xdr:nvGraphicFramePr>
      <xdr:xfrm>
        <a:off x="12300120" y="4000680"/>
        <a:ext cx="5205960" cy="346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69840</xdr:colOff>
      <xdr:row>45</xdr:row>
      <xdr:rowOff>123840</xdr:rowOff>
    </xdr:from>
    <xdr:to>
      <xdr:col>23</xdr:col>
      <xdr:colOff>180000</xdr:colOff>
      <xdr:row>66</xdr:row>
      <xdr:rowOff>162000</xdr:rowOff>
    </xdr:to>
    <xdr:graphicFrame>
      <xdr:nvGraphicFramePr>
        <xdr:cNvPr id="14" name="Chart 3"/>
        <xdr:cNvGraphicFramePr/>
      </xdr:nvGraphicFramePr>
      <xdr:xfrm>
        <a:off x="12320280" y="7581960"/>
        <a:ext cx="5215680" cy="347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468360</xdr:colOff>
      <xdr:row>2</xdr:row>
      <xdr:rowOff>66960</xdr:rowOff>
    </xdr:from>
    <xdr:to>
      <xdr:col>31</xdr:col>
      <xdr:colOff>588960</xdr:colOff>
      <xdr:row>23</xdr:row>
      <xdr:rowOff>47160</xdr:rowOff>
    </xdr:to>
    <xdr:graphicFrame>
      <xdr:nvGraphicFramePr>
        <xdr:cNvPr id="15" name="Chart 4"/>
        <xdr:cNvGraphicFramePr/>
      </xdr:nvGraphicFramePr>
      <xdr:xfrm>
        <a:off x="17824320" y="476640"/>
        <a:ext cx="5225760" cy="342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468360</xdr:colOff>
      <xdr:row>24</xdr:row>
      <xdr:rowOff>0</xdr:rowOff>
    </xdr:from>
    <xdr:to>
      <xdr:col>31</xdr:col>
      <xdr:colOff>599040</xdr:colOff>
      <xdr:row>45</xdr:row>
      <xdr:rowOff>56880</xdr:rowOff>
    </xdr:to>
    <xdr:graphicFrame>
      <xdr:nvGraphicFramePr>
        <xdr:cNvPr id="16" name="Chart 5"/>
        <xdr:cNvGraphicFramePr/>
      </xdr:nvGraphicFramePr>
      <xdr:xfrm>
        <a:off x="17824320" y="4019400"/>
        <a:ext cx="5235840" cy="34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23</xdr:col>
      <xdr:colOff>468360</xdr:colOff>
      <xdr:row>46</xdr:row>
      <xdr:rowOff>18720</xdr:rowOff>
    </xdr:from>
    <xdr:to>
      <xdr:col>31</xdr:col>
      <xdr:colOff>609120</xdr:colOff>
      <xdr:row>67</xdr:row>
      <xdr:rowOff>86040</xdr:rowOff>
    </xdr:to>
    <xdr:graphicFrame>
      <xdr:nvGraphicFramePr>
        <xdr:cNvPr id="17" name="Chart 6"/>
        <xdr:cNvGraphicFramePr/>
      </xdr:nvGraphicFramePr>
      <xdr:xfrm>
        <a:off x="17824320" y="7638840"/>
        <a:ext cx="5245920" cy="350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99720</xdr:colOff>
      <xdr:row>69</xdr:row>
      <xdr:rowOff>28440</xdr:rowOff>
    </xdr:from>
    <xdr:to>
      <xdr:col>23</xdr:col>
      <xdr:colOff>249840</xdr:colOff>
      <xdr:row>90</xdr:row>
      <xdr:rowOff>142920</xdr:rowOff>
    </xdr:to>
    <xdr:graphicFrame>
      <xdr:nvGraphicFramePr>
        <xdr:cNvPr id="18" name="Chart 7"/>
        <xdr:cNvGraphicFramePr/>
      </xdr:nvGraphicFramePr>
      <xdr:xfrm>
        <a:off x="12350160" y="11410920"/>
        <a:ext cx="525564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119520</xdr:colOff>
      <xdr:row>91</xdr:row>
      <xdr:rowOff>66240</xdr:rowOff>
    </xdr:from>
    <xdr:to>
      <xdr:col>23</xdr:col>
      <xdr:colOff>279720</xdr:colOff>
      <xdr:row>112</xdr:row>
      <xdr:rowOff>152280</xdr:rowOff>
    </xdr:to>
    <xdr:graphicFrame>
      <xdr:nvGraphicFramePr>
        <xdr:cNvPr id="19" name="Chart 8"/>
        <xdr:cNvGraphicFramePr/>
      </xdr:nvGraphicFramePr>
      <xdr:xfrm>
        <a:off x="12369960" y="15049080"/>
        <a:ext cx="52657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79920</xdr:colOff>
      <xdr:row>113</xdr:row>
      <xdr:rowOff>75960</xdr:rowOff>
    </xdr:from>
    <xdr:to>
      <xdr:col>23</xdr:col>
      <xdr:colOff>249840</xdr:colOff>
      <xdr:row>135</xdr:row>
      <xdr:rowOff>9360</xdr:rowOff>
    </xdr:to>
    <xdr:graphicFrame>
      <xdr:nvGraphicFramePr>
        <xdr:cNvPr id="20" name="Chart 9"/>
        <xdr:cNvGraphicFramePr/>
      </xdr:nvGraphicFramePr>
      <xdr:xfrm>
        <a:off x="12330360" y="18621000"/>
        <a:ext cx="527544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23</xdr:col>
      <xdr:colOff>418680</xdr:colOff>
      <xdr:row>68</xdr:row>
      <xdr:rowOff>142920</xdr:rowOff>
    </xdr:from>
    <xdr:to>
      <xdr:col>31</xdr:col>
      <xdr:colOff>599040</xdr:colOff>
      <xdr:row>90</xdr:row>
      <xdr:rowOff>124200</xdr:rowOff>
    </xdr:to>
    <xdr:graphicFrame>
      <xdr:nvGraphicFramePr>
        <xdr:cNvPr id="21" name="Chart 10"/>
        <xdr:cNvGraphicFramePr/>
      </xdr:nvGraphicFramePr>
      <xdr:xfrm>
        <a:off x="17774640" y="11363400"/>
        <a:ext cx="5285520" cy="35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23</xdr:col>
      <xdr:colOff>448560</xdr:colOff>
      <xdr:row>91</xdr:row>
      <xdr:rowOff>95400</xdr:rowOff>
    </xdr:from>
    <xdr:to>
      <xdr:col>32</xdr:col>
      <xdr:colOff>720</xdr:colOff>
      <xdr:row>113</xdr:row>
      <xdr:rowOff>47520</xdr:rowOff>
    </xdr:to>
    <xdr:graphicFrame>
      <xdr:nvGraphicFramePr>
        <xdr:cNvPr id="22" name="Chart 11"/>
        <xdr:cNvGraphicFramePr/>
      </xdr:nvGraphicFramePr>
      <xdr:xfrm>
        <a:off x="17804520" y="15078240"/>
        <a:ext cx="5295600" cy="351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23</xdr:col>
      <xdr:colOff>428760</xdr:colOff>
      <xdr:row>113</xdr:row>
      <xdr:rowOff>75960</xdr:rowOff>
    </xdr:from>
    <xdr:to>
      <xdr:col>31</xdr:col>
      <xdr:colOff>628920</xdr:colOff>
      <xdr:row>135</xdr:row>
      <xdr:rowOff>37800</xdr:rowOff>
    </xdr:to>
    <xdr:graphicFrame>
      <xdr:nvGraphicFramePr>
        <xdr:cNvPr id="23" name="Chart 12"/>
        <xdr:cNvGraphicFramePr/>
      </xdr:nvGraphicFramePr>
      <xdr:xfrm>
        <a:off x="17784720" y="18621000"/>
        <a:ext cx="53053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isc.%20Char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ld SP Scalers"/>
      <sheetName val="East + West WD"/>
      <sheetName val="East + West WE"/>
      <sheetName val="PX 99 + 00 WD"/>
      <sheetName val="PX 99 + 00 WE"/>
      <sheetName val="GraphsWDvWE"/>
      <sheetName val="Weekday Current vs His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J2" t="str">
            <v>West</v>
          </cell>
        </row>
        <row r="3">
          <cell r="J3" t="str">
            <v>NP 15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M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CONCATENATE("AVG WD 99 &amp; 00 PX ",'Weekday 99 &amp; 00 vs AVG'!$J$3," Scalers ")</f>
        <v>AVG WD 99 &amp; 00 PX NP 15 Dow Jones Scalers </v>
      </c>
      <c r="B1" s="2"/>
      <c r="IM1" s="1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4.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3.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3.5" hidden="false" customHeight="false" outlineLevel="0" collapsed="false"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P6" s="6" t="s">
        <v>12</v>
      </c>
      <c r="Q6" s="6"/>
      <c r="R6" s="6"/>
    </row>
    <row r="7" customFormat="false" ht="12.75" hidden="false" customHeight="false" outlineLevel="0" collapsed="false">
      <c r="A7" s="7" t="s">
        <v>13</v>
      </c>
      <c r="B7" s="7"/>
      <c r="Q7" s="7" t="s">
        <v>14</v>
      </c>
      <c r="R7" s="7" t="s">
        <v>15</v>
      </c>
    </row>
    <row r="8" customFormat="false" ht="12.75" hidden="false" customHeight="false" outlineLevel="0" collapsed="false">
      <c r="A8" s="8" t="n">
        <v>100</v>
      </c>
      <c r="B8" s="9"/>
      <c r="C8" s="10" t="n">
        <v>0.996847110190501</v>
      </c>
      <c r="D8" s="10" t="n">
        <v>0.968751676993737</v>
      </c>
      <c r="E8" s="10" t="n">
        <v>0.996165918702669</v>
      </c>
      <c r="F8" s="10" t="n">
        <v>1.03123382191206</v>
      </c>
      <c r="G8" s="10" t="n">
        <v>1.09040409193373</v>
      </c>
      <c r="H8" s="10" t="n">
        <v>1.05064273947781</v>
      </c>
      <c r="I8" s="10" t="n">
        <v>1.05461421088772</v>
      </c>
      <c r="J8" s="10" t="n">
        <v>1.0307927553575</v>
      </c>
      <c r="K8" s="10" t="n">
        <v>1.03238102679926</v>
      </c>
      <c r="L8" s="10" t="n">
        <v>1.01018279611661</v>
      </c>
      <c r="M8" s="10" t="n">
        <v>0.983183032286408</v>
      </c>
      <c r="N8" s="10" t="n">
        <v>0.999633728133746</v>
      </c>
      <c r="P8" s="11" t="s">
        <v>0</v>
      </c>
      <c r="Q8" s="12" t="n">
        <f aca="false">IF('Weekday 99 &amp; 00 vs AVG'!$J$2="East",AVERAGE(C15:C30),AVERAGE(C14:C29))</f>
        <v>1</v>
      </c>
      <c r="R8" s="13" t="n">
        <f aca="false">IF('Weekday 99 &amp; 00 vs AVG'!$J$2="East",AVERAGE(C8:C14,C31),AVERAGE(C8:C13,C30:C31))</f>
        <v>1</v>
      </c>
    </row>
    <row r="9" customFormat="false" ht="12.75" hidden="false" customHeight="false" outlineLevel="0" collapsed="false">
      <c r="A9" s="8" t="n">
        <v>200</v>
      </c>
      <c r="B9" s="9"/>
      <c r="C9" s="10" t="n">
        <v>0.920828830535695</v>
      </c>
      <c r="D9" s="10" t="n">
        <v>0.921831321158931</v>
      </c>
      <c r="E9" s="10" t="n">
        <v>0.894733524817948</v>
      </c>
      <c r="F9" s="10" t="n">
        <v>0.884801248026276</v>
      </c>
      <c r="G9" s="10" t="n">
        <v>0.911542511051857</v>
      </c>
      <c r="H9" s="10" t="n">
        <v>0.900272467424052</v>
      </c>
      <c r="I9" s="10" t="n">
        <v>0.905707637360558</v>
      </c>
      <c r="J9" s="10" t="n">
        <v>0.943101846204485</v>
      </c>
      <c r="K9" s="10" t="n">
        <v>0.958700649742674</v>
      </c>
      <c r="L9" s="10" t="n">
        <v>0.935944256128711</v>
      </c>
      <c r="M9" s="10" t="n">
        <v>0.944907065631161</v>
      </c>
      <c r="N9" s="10" t="n">
        <v>0.955709867819952</v>
      </c>
      <c r="P9" s="11" t="s">
        <v>1</v>
      </c>
      <c r="Q9" s="12" t="n">
        <f aca="false">IF('Weekday 99 &amp; 00 vs AVG'!$J$2="East",AVERAGE(D15:D30),AVERAGE(D14:D29))</f>
        <v>1</v>
      </c>
      <c r="R9" s="13" t="n">
        <f aca="false">IF('Weekday 99 &amp; 00 vs AVG'!$J$2="East",AVERAGE(D8:D14,D31),AVERAGE(D8:D13,D30:D31))</f>
        <v>1</v>
      </c>
    </row>
    <row r="10" customFormat="false" ht="12.75" hidden="false" customHeight="false" outlineLevel="0" collapsed="false">
      <c r="A10" s="8" t="n">
        <v>300</v>
      </c>
      <c r="B10" s="9"/>
      <c r="C10" s="10" t="n">
        <v>0.874893254635449</v>
      </c>
      <c r="D10" s="10" t="n">
        <v>0.889881365065482</v>
      </c>
      <c r="E10" s="10" t="n">
        <v>0.82346936057042</v>
      </c>
      <c r="F10" s="10" t="n">
        <v>0.755435725851434</v>
      </c>
      <c r="G10" s="10" t="n">
        <v>0.786776149634812</v>
      </c>
      <c r="H10" s="10" t="n">
        <v>0.830955097465381</v>
      </c>
      <c r="I10" s="10" t="n">
        <v>0.844456199266228</v>
      </c>
      <c r="J10" s="10" t="n">
        <v>0.843213032816942</v>
      </c>
      <c r="K10" s="10" t="n">
        <v>0.902957979230963</v>
      </c>
      <c r="L10" s="10" t="n">
        <v>0.915902690454993</v>
      </c>
      <c r="M10" s="10" t="n">
        <v>0.923732291341454</v>
      </c>
      <c r="N10" s="10" t="n">
        <v>0.921419378015846</v>
      </c>
      <c r="P10" s="11" t="s">
        <v>2</v>
      </c>
      <c r="Q10" s="12" t="n">
        <f aca="false">IF('Weekday 99 &amp; 00 vs AVG'!$J$2="East",AVERAGE(E15:E30),AVERAGE(E14:E29))</f>
        <v>1</v>
      </c>
      <c r="R10" s="13" t="n">
        <f aca="false">IF('Weekday 99 &amp; 00 vs AVG'!$J$2="East",AVERAGE(E8:E14,E31),AVERAGE(E8:E13,E30:E31))</f>
        <v>1</v>
      </c>
    </row>
    <row r="11" customFormat="false" ht="12.75" hidden="false" customHeight="false" outlineLevel="0" collapsed="false">
      <c r="A11" s="8" t="n">
        <v>400</v>
      </c>
      <c r="B11" s="9"/>
      <c r="C11" s="10" t="n">
        <v>0.884670572512072</v>
      </c>
      <c r="D11" s="10" t="n">
        <v>0.89542560457737</v>
      </c>
      <c r="E11" s="10" t="n">
        <v>0.830132405063496</v>
      </c>
      <c r="F11" s="10" t="n">
        <v>0.778591765671803</v>
      </c>
      <c r="G11" s="10" t="n">
        <v>0.752777821935452</v>
      </c>
      <c r="H11" s="10" t="n">
        <v>0.783148229608904</v>
      </c>
      <c r="I11" s="10" t="n">
        <v>0.849209644417273</v>
      </c>
      <c r="J11" s="10" t="n">
        <v>0.838400730593379</v>
      </c>
      <c r="K11" s="10" t="n">
        <v>0.910549636897283</v>
      </c>
      <c r="L11" s="10" t="n">
        <v>0.897768421456159</v>
      </c>
      <c r="M11" s="10" t="n">
        <v>0.916192896918864</v>
      </c>
      <c r="N11" s="10" t="n">
        <v>0.930203114746788</v>
      </c>
      <c r="P11" s="11" t="s">
        <v>3</v>
      </c>
      <c r="Q11" s="12" t="n">
        <f aca="false">IF('Weekday 99 &amp; 00 vs AVG'!$J$2="East",AVERAGE(F15:F30),AVERAGE(F14:F29))</f>
        <v>0.999999999999999</v>
      </c>
      <c r="R11" s="13" t="n">
        <f aca="false">IF('Weekday 99 &amp; 00 vs AVG'!$J$2="East",AVERAGE(F8:F14,F31),AVERAGE(F8:F13,F30:F31))</f>
        <v>1</v>
      </c>
    </row>
    <row r="12" customFormat="false" ht="12.75" hidden="false" customHeight="false" outlineLevel="0" collapsed="false">
      <c r="A12" s="8" t="n">
        <v>500</v>
      </c>
      <c r="B12" s="9"/>
      <c r="C12" s="10" t="n">
        <v>0.949918177856515</v>
      </c>
      <c r="D12" s="10" t="n">
        <v>0.949839350968546</v>
      </c>
      <c r="E12" s="10" t="n">
        <v>0.949716302946353</v>
      </c>
      <c r="F12" s="10" t="n">
        <v>0.833000242784064</v>
      </c>
      <c r="G12" s="10" t="n">
        <v>0.798945320098237</v>
      </c>
      <c r="H12" s="10" t="n">
        <v>0.775329170761006</v>
      </c>
      <c r="I12" s="10" t="n">
        <v>0.86237201920406</v>
      </c>
      <c r="J12" s="10" t="n">
        <v>0.875959380046313</v>
      </c>
      <c r="K12" s="10" t="n">
        <v>0.936039753808626</v>
      </c>
      <c r="L12" s="10" t="n">
        <v>0.935972134998311</v>
      </c>
      <c r="M12" s="10" t="n">
        <v>0.973003532834583</v>
      </c>
      <c r="N12" s="10" t="n">
        <v>0.958226147389986</v>
      </c>
      <c r="P12" s="11" t="s">
        <v>4</v>
      </c>
      <c r="Q12" s="12" t="n">
        <f aca="false">IF('Weekday 99 &amp; 00 vs AVG'!$J$2="East",AVERAGE(G15:G30),AVERAGE(G14:G29))</f>
        <v>1</v>
      </c>
      <c r="R12" s="13" t="n">
        <f aca="false">IF('Weekday 99 &amp; 00 vs AVG'!$J$2="East",AVERAGE(G8:G14,G31),AVERAGE(G8:G13,G30:G31))</f>
        <v>1</v>
      </c>
    </row>
    <row r="13" customFormat="false" ht="12.75" hidden="false" customHeight="false" outlineLevel="0" collapsed="false">
      <c r="A13" s="8" t="n">
        <v>600</v>
      </c>
      <c r="B13" s="9"/>
      <c r="C13" s="10" t="n">
        <v>1.08983698568903</v>
      </c>
      <c r="D13" s="10" t="n">
        <v>1.10625710690012</v>
      </c>
      <c r="E13" s="10" t="n">
        <v>1.12776130629458</v>
      </c>
      <c r="F13" s="10" t="n">
        <v>1.03657335088678</v>
      </c>
      <c r="G13" s="10" t="n">
        <v>0.955093121072489</v>
      </c>
      <c r="H13" s="10" t="n">
        <v>0.803447378060943</v>
      </c>
      <c r="I13" s="10" t="n">
        <v>0.87615206355102</v>
      </c>
      <c r="J13" s="10" t="n">
        <v>1.01200550510858</v>
      </c>
      <c r="K13" s="10" t="n">
        <v>1.01046468529864</v>
      </c>
      <c r="L13" s="10" t="n">
        <v>1.06372996563942</v>
      </c>
      <c r="M13" s="10" t="n">
        <v>1.09346615806111</v>
      </c>
      <c r="N13" s="10" t="n">
        <v>1.0373079702139</v>
      </c>
      <c r="P13" s="11" t="s">
        <v>5</v>
      </c>
      <c r="Q13" s="12" t="n">
        <f aca="false">IF('Weekday 99 &amp; 00 vs AVG'!$J$2="East",AVERAGE(H15:H30),AVERAGE(H14:H29))</f>
        <v>1</v>
      </c>
      <c r="R13" s="13" t="n">
        <f aca="false">IF('Weekday 99 &amp; 00 vs AVG'!$J$2="East",AVERAGE(H8:H14,H31),AVERAGE(H8:H13,H30:H31))</f>
        <v>1</v>
      </c>
    </row>
    <row r="14" customFormat="false" ht="12.75" hidden="false" customHeight="false" outlineLevel="0" collapsed="false">
      <c r="A14" s="8" t="n">
        <v>700</v>
      </c>
      <c r="B14" s="9"/>
      <c r="C14" s="10" t="n">
        <v>0.926704236594851</v>
      </c>
      <c r="D14" s="10" t="n">
        <v>0.958976300114848</v>
      </c>
      <c r="E14" s="10" t="n">
        <v>0.931642726308523</v>
      </c>
      <c r="F14" s="10" t="n">
        <v>0.843754018852098</v>
      </c>
      <c r="G14" s="10" t="n">
        <v>0.632438959976661</v>
      </c>
      <c r="H14" s="10" t="n">
        <v>0.377601060190104</v>
      </c>
      <c r="I14" s="10" t="n">
        <v>0.433312573253605</v>
      </c>
      <c r="J14" s="10" t="n">
        <v>0.575267715406535</v>
      </c>
      <c r="K14" s="10" t="n">
        <v>0.715271830314764</v>
      </c>
      <c r="L14" s="10" t="n">
        <v>0.808189273609948</v>
      </c>
      <c r="M14" s="10" t="n">
        <v>0.91778975071612</v>
      </c>
      <c r="N14" s="10" t="n">
        <v>0.925019986072693</v>
      </c>
      <c r="P14" s="11" t="s">
        <v>6</v>
      </c>
      <c r="Q14" s="12" t="n">
        <f aca="false">IF('Weekday 99 &amp; 00 vs AVG'!$J$2="East",AVERAGE(I15:I30),AVERAGE(I14:I29))</f>
        <v>1</v>
      </c>
      <c r="R14" s="13" t="n">
        <f aca="false">IF('Weekday 99 &amp; 00 vs AVG'!$J$2="East",AVERAGE(I8:I14,I31),AVERAGE(I8:I13,I30:I31))</f>
        <v>1</v>
      </c>
    </row>
    <row r="15" customFormat="false" ht="12.75" hidden="false" customHeight="false" outlineLevel="0" collapsed="false">
      <c r="A15" s="8" t="n">
        <v>800</v>
      </c>
      <c r="B15" s="9"/>
      <c r="C15" s="10" t="n">
        <v>0.996722234782834</v>
      </c>
      <c r="D15" s="10" t="n">
        <v>1.0008700758255</v>
      </c>
      <c r="E15" s="10" t="n">
        <v>0.987196120165777</v>
      </c>
      <c r="F15" s="10" t="n">
        <v>0.939828530521817</v>
      </c>
      <c r="G15" s="10" t="n">
        <v>0.750543693115405</v>
      </c>
      <c r="H15" s="10" t="n">
        <v>0.533216568096175</v>
      </c>
      <c r="I15" s="10" t="n">
        <v>0.558171564325379</v>
      </c>
      <c r="J15" s="10" t="n">
        <v>0.666835412882208</v>
      </c>
      <c r="K15" s="10" t="n">
        <v>0.811599400240333</v>
      </c>
      <c r="L15" s="10" t="n">
        <v>0.849698752204504</v>
      </c>
      <c r="M15" s="10" t="n">
        <v>0.998704470638028</v>
      </c>
      <c r="N15" s="10" t="n">
        <v>0.995454506362587</v>
      </c>
      <c r="P15" s="11" t="s">
        <v>7</v>
      </c>
      <c r="Q15" s="12" t="n">
        <f aca="false">IF('Weekday 99 &amp; 00 vs AVG'!$J$2="East",AVERAGE(J15:J30),AVERAGE(J14:J29))</f>
        <v>1</v>
      </c>
      <c r="R15" s="13" t="n">
        <f aca="false">IF('Weekday 99 &amp; 00 vs AVG'!$J$2="East",AVERAGE(J8:J14,J31),AVERAGE(J8:J13,J30:J31))</f>
        <v>1</v>
      </c>
    </row>
    <row r="16" customFormat="false" ht="12.75" hidden="false" customHeight="false" outlineLevel="0" collapsed="false">
      <c r="A16" s="8" t="n">
        <v>900</v>
      </c>
      <c r="B16" s="9"/>
      <c r="C16" s="10" t="n">
        <v>0.995786677091833</v>
      </c>
      <c r="D16" s="10" t="n">
        <v>1.00580835754799</v>
      </c>
      <c r="E16" s="10" t="n">
        <v>0.989352042829478</v>
      </c>
      <c r="F16" s="10" t="n">
        <v>0.97418324931927</v>
      </c>
      <c r="G16" s="10" t="n">
        <v>0.820845352488968</v>
      </c>
      <c r="H16" s="10" t="n">
        <v>0.610609831891754</v>
      </c>
      <c r="I16" s="10" t="n">
        <v>0.633671658151277</v>
      </c>
      <c r="J16" s="10" t="n">
        <v>0.733441403176053</v>
      </c>
      <c r="K16" s="10" t="n">
        <v>0.939636329789738</v>
      </c>
      <c r="L16" s="10" t="n">
        <v>0.899802163239953</v>
      </c>
      <c r="M16" s="10" t="n">
        <v>1.00058500386472</v>
      </c>
      <c r="N16" s="10" t="n">
        <v>0.996909517560944</v>
      </c>
      <c r="P16" s="11" t="s">
        <v>8</v>
      </c>
      <c r="Q16" s="12" t="n">
        <f aca="false">IF('Weekday 99 &amp; 00 vs AVG'!$J$2="East",AVERAGE(K15:K30),AVERAGE(K14:K29))</f>
        <v>1</v>
      </c>
      <c r="R16" s="13" t="n">
        <f aca="false">IF('Weekday 99 &amp; 00 vs AVG'!$J$2="East",AVERAGE(K8:K14,K31),AVERAGE(K8:K13,K30:K31))</f>
        <v>1</v>
      </c>
    </row>
    <row r="17" customFormat="false" ht="12.75" hidden="false" customHeight="false" outlineLevel="0" collapsed="false">
      <c r="A17" s="8" t="n">
        <v>1000</v>
      </c>
      <c r="B17" s="9"/>
      <c r="C17" s="10" t="n">
        <v>1.03560343111745</v>
      </c>
      <c r="D17" s="10" t="n">
        <v>1.00078684124191</v>
      </c>
      <c r="E17" s="10" t="n">
        <v>1.00800103654146</v>
      </c>
      <c r="F17" s="10" t="n">
        <v>1.00282289617064</v>
      </c>
      <c r="G17" s="10" t="n">
        <v>0.903500292573436</v>
      </c>
      <c r="H17" s="10" t="n">
        <v>0.738219922553467</v>
      </c>
      <c r="I17" s="10" t="n">
        <v>0.745766422022828</v>
      </c>
      <c r="J17" s="10" t="n">
        <v>0.813756053207386</v>
      </c>
      <c r="K17" s="10" t="n">
        <v>0.988795914213457</v>
      </c>
      <c r="L17" s="10" t="n">
        <v>1.06774011006452</v>
      </c>
      <c r="M17" s="10" t="n">
        <v>1.01806061700099</v>
      </c>
      <c r="N17" s="10" t="n">
        <v>1.00589242602613</v>
      </c>
      <c r="P17" s="11" t="s">
        <v>9</v>
      </c>
      <c r="Q17" s="12" t="n">
        <f aca="false">IF('Weekday 99 &amp; 00 vs AVG'!$J$2="East",AVERAGE(L15:L30),AVERAGE(L14:L29))</f>
        <v>1</v>
      </c>
      <c r="R17" s="13" t="n">
        <f aca="false">IF('Weekday 99 &amp; 00 vs AVG'!$J$2="East",AVERAGE(L8:L14,L31),AVERAGE(L8:L13,L30:L31))</f>
        <v>1</v>
      </c>
    </row>
    <row r="18" customFormat="false" ht="12.75" hidden="false" customHeight="false" outlineLevel="0" collapsed="false">
      <c r="A18" s="8" t="n">
        <v>1100</v>
      </c>
      <c r="B18" s="9"/>
      <c r="C18" s="10" t="n">
        <v>1.000565905813</v>
      </c>
      <c r="D18" s="10" t="n">
        <v>1.00074967553214</v>
      </c>
      <c r="E18" s="10" t="n">
        <v>1.022239624242</v>
      </c>
      <c r="F18" s="10" t="n">
        <v>1.02904123121793</v>
      </c>
      <c r="G18" s="10" t="n">
        <v>1.02197447133207</v>
      </c>
      <c r="H18" s="10" t="n">
        <v>0.864862788483483</v>
      </c>
      <c r="I18" s="10" t="n">
        <v>0.882378916615342</v>
      </c>
      <c r="J18" s="10" t="n">
        <v>0.937218957983501</v>
      </c>
      <c r="K18" s="10" t="n">
        <v>1.03542175086274</v>
      </c>
      <c r="L18" s="10" t="n">
        <v>0.995597328058357</v>
      </c>
      <c r="M18" s="10" t="n">
        <v>1.02391809118037</v>
      </c>
      <c r="N18" s="10" t="n">
        <v>0.958695460409954</v>
      </c>
      <c r="P18" s="11" t="s">
        <v>10</v>
      </c>
      <c r="Q18" s="12" t="n">
        <f aca="false">IF('Weekday 99 &amp; 00 vs AVG'!$J$2="East",AVERAGE(M15:M30),AVERAGE(M14:M29))</f>
        <v>1</v>
      </c>
      <c r="R18" s="13" t="n">
        <f aca="false">IF('Weekday 99 &amp; 00 vs AVG'!$J$2="East",AVERAGE(M8:M14,M31),AVERAGE(M8:M13,M30:M31))</f>
        <v>1</v>
      </c>
    </row>
    <row r="19" customFormat="false" ht="12.75" hidden="false" customHeight="false" outlineLevel="0" collapsed="false">
      <c r="A19" s="8" t="n">
        <v>1200</v>
      </c>
      <c r="B19" s="9"/>
      <c r="C19" s="10" t="n">
        <v>0.975634143596366</v>
      </c>
      <c r="D19" s="10" t="n">
        <v>0.988743160795085</v>
      </c>
      <c r="E19" s="10" t="n">
        <v>1.00999191447148</v>
      </c>
      <c r="F19" s="10" t="n">
        <v>1.03507866891819</v>
      </c>
      <c r="G19" s="10" t="n">
        <v>1.04869273846878</v>
      </c>
      <c r="H19" s="10" t="n">
        <v>1.00605761543381</v>
      </c>
      <c r="I19" s="10" t="n">
        <v>1.0277090781098</v>
      </c>
      <c r="J19" s="10" t="n">
        <v>1.02857710154942</v>
      </c>
      <c r="K19" s="10" t="n">
        <v>1.02004936115324</v>
      </c>
      <c r="L19" s="10" t="n">
        <v>0.995991699936381</v>
      </c>
      <c r="M19" s="10" t="n">
        <v>0.977699326257697</v>
      </c>
      <c r="N19" s="10" t="n">
        <v>0.94348927536422</v>
      </c>
      <c r="P19" s="11" t="s">
        <v>11</v>
      </c>
      <c r="Q19" s="12" t="n">
        <f aca="false">IF('Weekday 99 &amp; 00 vs AVG'!$J$2="East",AVERAGE(N15:N30),AVERAGE(N14:N29))</f>
        <v>1</v>
      </c>
      <c r="R19" s="13" t="n">
        <f aca="false">IF('Weekday 99 &amp; 00 vs AVG'!$J$2="East",AVERAGE(N8:N14,N31),AVERAGE(N8:N13,N30:N31))</f>
        <v>0.999999999999999</v>
      </c>
    </row>
    <row r="20" customFormat="false" ht="12.75" hidden="false" customHeight="false" outlineLevel="0" collapsed="false">
      <c r="A20" s="8" t="n">
        <v>1300</v>
      </c>
      <c r="B20" s="9"/>
      <c r="C20" s="10" t="n">
        <v>0.961982014180151</v>
      </c>
      <c r="D20" s="10" t="n">
        <v>0.980788410908044</v>
      </c>
      <c r="E20" s="10" t="n">
        <v>0.999892406976245</v>
      </c>
      <c r="F20" s="10" t="n">
        <v>1.03070612416945</v>
      </c>
      <c r="G20" s="10" t="n">
        <v>1.08176355922712</v>
      </c>
      <c r="H20" s="10" t="n">
        <v>1.13654581583434</v>
      </c>
      <c r="I20" s="10" t="n">
        <v>1.13594912289092</v>
      </c>
      <c r="J20" s="10" t="n">
        <v>1.02885057766126</v>
      </c>
      <c r="K20" s="10" t="n">
        <v>1.02654675303917</v>
      </c>
      <c r="L20" s="10" t="n">
        <v>0.986144146995735</v>
      </c>
      <c r="M20" s="10" t="n">
        <v>0.960569352997784</v>
      </c>
      <c r="N20" s="10" t="n">
        <v>0.941099037566508</v>
      </c>
    </row>
    <row r="21" customFormat="false" ht="12.75" hidden="false" customHeight="false" outlineLevel="0" collapsed="false">
      <c r="A21" s="8" t="n">
        <v>1400</v>
      </c>
      <c r="B21" s="9"/>
      <c r="C21" s="10" t="n">
        <v>0.944408835377553</v>
      </c>
      <c r="D21" s="10" t="n">
        <v>0.970097313402265</v>
      </c>
      <c r="E21" s="10" t="n">
        <v>0.993645064175246</v>
      </c>
      <c r="F21" s="10" t="n">
        <v>1.03783149165259</v>
      </c>
      <c r="G21" s="10" t="n">
        <v>1.15033764848455</v>
      </c>
      <c r="H21" s="10" t="n">
        <v>1.27919654734873</v>
      </c>
      <c r="I21" s="10" t="n">
        <v>1.27130159290302</v>
      </c>
      <c r="J21" s="10" t="n">
        <v>1.14766082735478</v>
      </c>
      <c r="K21" s="10" t="n">
        <v>1.05217902984142</v>
      </c>
      <c r="L21" s="10" t="n">
        <v>0.995261300521035</v>
      </c>
      <c r="M21" s="10" t="n">
        <v>0.966588257821516</v>
      </c>
      <c r="N21" s="10" t="n">
        <v>0.929256018456877</v>
      </c>
    </row>
    <row r="22" customFormat="false" ht="12.75" hidden="false" customHeight="false" outlineLevel="0" collapsed="false">
      <c r="A22" s="8" t="n">
        <v>1500</v>
      </c>
      <c r="B22" s="9"/>
      <c r="C22" s="10" t="n">
        <v>0.921133685589722</v>
      </c>
      <c r="D22" s="10" t="n">
        <v>0.954002006364937</v>
      </c>
      <c r="E22" s="10" t="n">
        <v>0.974327923689557</v>
      </c>
      <c r="F22" s="10" t="n">
        <v>1.02919271921904</v>
      </c>
      <c r="G22" s="10" t="n">
        <v>1.17040984452087</v>
      </c>
      <c r="H22" s="10" t="n">
        <v>1.40313570041909</v>
      </c>
      <c r="I22" s="10" t="n">
        <v>1.35079104141581</v>
      </c>
      <c r="J22" s="10" t="n">
        <v>1.2752865953866</v>
      </c>
      <c r="K22" s="10" t="n">
        <v>1.06873180419283</v>
      </c>
      <c r="L22" s="10" t="n">
        <v>1.0108013381389</v>
      </c>
      <c r="M22" s="10" t="n">
        <v>0.93518118005175</v>
      </c>
      <c r="N22" s="10" t="n">
        <v>0.910642654301817</v>
      </c>
    </row>
    <row r="23" customFormat="false" ht="12.75" hidden="false" customHeight="false" outlineLevel="0" collapsed="false">
      <c r="A23" s="8" t="n">
        <v>1600</v>
      </c>
      <c r="B23" s="9"/>
      <c r="C23" s="10" t="n">
        <v>0.90274780583147</v>
      </c>
      <c r="D23" s="10" t="n">
        <v>0.94172812876777</v>
      </c>
      <c r="E23" s="10" t="n">
        <v>0.959525337312687</v>
      </c>
      <c r="F23" s="10" t="n">
        <v>1.01420544851744</v>
      </c>
      <c r="G23" s="10" t="n">
        <v>1.18397941322132</v>
      </c>
      <c r="H23" s="10" t="n">
        <v>1.46629667886886</v>
      </c>
      <c r="I23" s="10" t="n">
        <v>1.39649533102772</v>
      </c>
      <c r="J23" s="10" t="n">
        <v>1.33862875849719</v>
      </c>
      <c r="K23" s="10" t="n">
        <v>1.07647048426032</v>
      </c>
      <c r="L23" s="10" t="n">
        <v>1.04115482694791</v>
      </c>
      <c r="M23" s="10" t="n">
        <v>0.926798895580629</v>
      </c>
      <c r="N23" s="10" t="n">
        <v>0.894379694216079</v>
      </c>
    </row>
    <row r="24" customFormat="false" ht="12.75" hidden="false" customHeight="false" outlineLevel="0" collapsed="false">
      <c r="A24" s="8" t="n">
        <v>1700</v>
      </c>
      <c r="B24" s="9"/>
      <c r="C24" s="10" t="n">
        <v>0.956969005682518</v>
      </c>
      <c r="D24" s="10" t="n">
        <v>0.954405877002949</v>
      </c>
      <c r="E24" s="10" t="n">
        <v>0.951968659116279</v>
      </c>
      <c r="F24" s="10" t="n">
        <v>0.9894042033638</v>
      </c>
      <c r="G24" s="10" t="n">
        <v>1.13365572226431</v>
      </c>
      <c r="H24" s="10" t="n">
        <v>1.43268625478084</v>
      </c>
      <c r="I24" s="10" t="n">
        <v>1.388570557773</v>
      </c>
      <c r="J24" s="10" t="n">
        <v>1.32163086431496</v>
      </c>
      <c r="K24" s="10" t="n">
        <v>1.05627829282646</v>
      </c>
      <c r="L24" s="10" t="n">
        <v>1.00759694732383</v>
      </c>
      <c r="M24" s="10" t="n">
        <v>0.976743069513548</v>
      </c>
      <c r="N24" s="10" t="n">
        <v>0.988241533419484</v>
      </c>
    </row>
    <row r="25" customFormat="false" ht="12.75" hidden="false" customHeight="false" outlineLevel="0" collapsed="false">
      <c r="A25" s="8" t="n">
        <v>1800</v>
      </c>
      <c r="B25" s="9"/>
      <c r="C25" s="10" t="n">
        <v>1.16972808635052</v>
      </c>
      <c r="D25" s="10" t="n">
        <v>1.0611157766359</v>
      </c>
      <c r="E25" s="10" t="n">
        <v>0.97954975958294</v>
      </c>
      <c r="F25" s="10" t="n">
        <v>0.961655628219442</v>
      </c>
      <c r="G25" s="10" t="n">
        <v>1.05122901401064</v>
      </c>
      <c r="H25" s="10" t="n">
        <v>1.27976932506218</v>
      </c>
      <c r="I25" s="10" t="n">
        <v>1.2681165206663</v>
      </c>
      <c r="J25" s="10" t="n">
        <v>1.19791038732567</v>
      </c>
      <c r="K25" s="10" t="n">
        <v>1.06808036912165</v>
      </c>
      <c r="L25" s="10" t="n">
        <v>0.964177575484506</v>
      </c>
      <c r="M25" s="10" t="n">
        <v>1.16699536481375</v>
      </c>
      <c r="N25" s="10" t="n">
        <v>1.15566736490315</v>
      </c>
    </row>
    <row r="26" customFormat="false" ht="12.75" hidden="false" customHeight="false" outlineLevel="0" collapsed="false">
      <c r="A26" s="8" t="n">
        <v>1900</v>
      </c>
      <c r="B26" s="9"/>
      <c r="C26" s="10" t="n">
        <v>1.16453128959978</v>
      </c>
      <c r="D26" s="10" t="n">
        <v>1.11795936976233</v>
      </c>
      <c r="E26" s="10" t="n">
        <v>1.13025245628848</v>
      </c>
      <c r="F26" s="10" t="n">
        <v>0.96845632851662</v>
      </c>
      <c r="G26" s="10" t="n">
        <v>0.984351056670294</v>
      </c>
      <c r="H26" s="10" t="n">
        <v>1.1220201931566</v>
      </c>
      <c r="I26" s="10" t="n">
        <v>1.07442791130599</v>
      </c>
      <c r="J26" s="10" t="n">
        <v>1.06503346296323</v>
      </c>
      <c r="K26" s="10" t="n">
        <v>1.0439007864575</v>
      </c>
      <c r="L26" s="10" t="n">
        <v>1.18567835277342</v>
      </c>
      <c r="M26" s="10" t="n">
        <v>1.16904122396155</v>
      </c>
      <c r="N26" s="10" t="n">
        <v>1.15995611130998</v>
      </c>
    </row>
    <row r="27" customFormat="false" ht="12.75" hidden="false" customHeight="false" outlineLevel="0" collapsed="false">
      <c r="A27" s="8" t="n">
        <v>2000</v>
      </c>
      <c r="B27" s="9"/>
      <c r="C27" s="10" t="n">
        <v>1.08335580126191</v>
      </c>
      <c r="D27" s="10" t="n">
        <v>1.07521516191305</v>
      </c>
      <c r="E27" s="10" t="n">
        <v>1.08013456830768</v>
      </c>
      <c r="F27" s="10" t="n">
        <v>1.04387450380218</v>
      </c>
      <c r="G27" s="10" t="n">
        <v>0.996285195282689</v>
      </c>
      <c r="H27" s="10" t="n">
        <v>0.971937892953885</v>
      </c>
      <c r="I27" s="10" t="n">
        <v>0.99398938304421</v>
      </c>
      <c r="J27" s="10" t="n">
        <v>0.983334443108863</v>
      </c>
      <c r="K27" s="10" t="n">
        <v>1.11786427620244</v>
      </c>
      <c r="L27" s="10" t="n">
        <v>1.23206196773385</v>
      </c>
      <c r="M27" s="10" t="n">
        <v>1.07928102791089</v>
      </c>
      <c r="N27" s="10" t="n">
        <v>1.1080900592991</v>
      </c>
    </row>
    <row r="28" customFormat="false" ht="12.75" hidden="false" customHeight="false" outlineLevel="0" collapsed="false">
      <c r="A28" s="8" t="n">
        <v>2100</v>
      </c>
      <c r="B28" s="9"/>
      <c r="C28" s="10" t="n">
        <v>1.02453178971951</v>
      </c>
      <c r="D28" s="10" t="n">
        <v>1.02385358564045</v>
      </c>
      <c r="E28" s="10" t="n">
        <v>1.00474966613866</v>
      </c>
      <c r="F28" s="10" t="n">
        <v>1.08844251260319</v>
      </c>
      <c r="G28" s="10" t="n">
        <v>1.11518851828825</v>
      </c>
      <c r="H28" s="10" t="n">
        <v>0.967857108287834</v>
      </c>
      <c r="I28" s="10" t="n">
        <v>1.02217656947676</v>
      </c>
      <c r="J28" s="10" t="n">
        <v>1.05196631063513</v>
      </c>
      <c r="K28" s="10" t="n">
        <v>1.04717706204061</v>
      </c>
      <c r="L28" s="10" t="n">
        <v>1.14891797069828</v>
      </c>
      <c r="M28" s="10" t="n">
        <v>0.987032774625999</v>
      </c>
      <c r="N28" s="10" t="n">
        <v>1.05931360535195</v>
      </c>
    </row>
    <row r="29" customFormat="false" ht="12.75" hidden="false" customHeight="false" outlineLevel="0" collapsed="false">
      <c r="A29" s="8" t="n">
        <v>2200</v>
      </c>
      <c r="B29" s="9"/>
      <c r="C29" s="10" t="n">
        <v>0.939595057410528</v>
      </c>
      <c r="D29" s="10" t="n">
        <v>0.964899958544846</v>
      </c>
      <c r="E29" s="10" t="n">
        <v>0.977530693853511</v>
      </c>
      <c r="F29" s="10" t="n">
        <v>1.01152244493629</v>
      </c>
      <c r="G29" s="10" t="n">
        <v>0.954804520074637</v>
      </c>
      <c r="H29" s="10" t="n">
        <v>0.809986696638855</v>
      </c>
      <c r="I29" s="10" t="n">
        <v>0.817171757018024</v>
      </c>
      <c r="J29" s="10" t="n">
        <v>0.834601128547219</v>
      </c>
      <c r="K29" s="10" t="n">
        <v>0.931996555443332</v>
      </c>
      <c r="L29" s="10" t="n">
        <v>0.811186246268875</v>
      </c>
      <c r="M29" s="10" t="n">
        <v>0.895011593064651</v>
      </c>
      <c r="N29" s="10" t="n">
        <v>1.02789274937853</v>
      </c>
    </row>
    <row r="30" customFormat="false" ht="12.75" hidden="false" customHeight="false" outlineLevel="0" collapsed="false">
      <c r="A30" s="8" t="n">
        <v>2300</v>
      </c>
      <c r="B30" s="9"/>
      <c r="C30" s="10" t="n">
        <v>1.20564176649066</v>
      </c>
      <c r="D30" s="10" t="n">
        <v>1.21281200778089</v>
      </c>
      <c r="E30" s="10" t="n">
        <v>1.28462983086145</v>
      </c>
      <c r="F30" s="10" t="n">
        <v>1.49394200176173</v>
      </c>
      <c r="G30" s="10" t="n">
        <v>1.49166924736711</v>
      </c>
      <c r="H30" s="10" t="n">
        <v>1.61067608973092</v>
      </c>
      <c r="I30" s="10" t="n">
        <v>1.46204390759723</v>
      </c>
      <c r="J30" s="10" t="n">
        <v>1.29510132324838</v>
      </c>
      <c r="K30" s="10" t="n">
        <v>1.17216515112024</v>
      </c>
      <c r="L30" s="10" t="n">
        <v>1.19840742976464</v>
      </c>
      <c r="M30" s="10" t="n">
        <v>1.12383227411094</v>
      </c>
      <c r="N30" s="10" t="n">
        <v>1.12136511038025</v>
      </c>
    </row>
    <row r="31" customFormat="false" ht="12.75" hidden="false" customHeight="false" outlineLevel="0" collapsed="false">
      <c r="A31" s="8" t="n">
        <v>2400</v>
      </c>
      <c r="B31" s="9"/>
      <c r="C31" s="10" t="n">
        <v>1.07736330209008</v>
      </c>
      <c r="D31" s="10" t="n">
        <v>1.05520156655493</v>
      </c>
      <c r="E31" s="10" t="n">
        <v>1.09339135074309</v>
      </c>
      <c r="F31" s="10" t="n">
        <v>1.18642184310585</v>
      </c>
      <c r="G31" s="10" t="n">
        <v>1.21279173690632</v>
      </c>
      <c r="H31" s="10" t="n">
        <v>1.24552882747099</v>
      </c>
      <c r="I31" s="10" t="n">
        <v>1.14544431771592</v>
      </c>
      <c r="J31" s="10" t="n">
        <v>1.16142542662442</v>
      </c>
      <c r="K31" s="10" t="n">
        <v>1.07674111710231</v>
      </c>
      <c r="L31" s="10" t="n">
        <v>1.04209230544116</v>
      </c>
      <c r="M31" s="10" t="n">
        <v>1.04168274881548</v>
      </c>
      <c r="N31" s="10" t="n">
        <v>1.07613468329954</v>
      </c>
    </row>
    <row r="33" customFormat="false" ht="12.75" hidden="false" customHeight="false" outlineLevel="0" collapsed="false">
      <c r="A33" s="14"/>
      <c r="B33" s="14"/>
      <c r="C33" s="14"/>
    </row>
    <row r="34" customFormat="false" ht="12.75" hidden="false" customHeight="false" outlineLevel="0" collapsed="false">
      <c r="C34" s="15"/>
    </row>
    <row r="37" customFormat="false" ht="13.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9" customFormat="false" ht="12.75" hidden="false" customHeight="false" outlineLevel="0" collapsed="false">
      <c r="C39" s="5" t="s">
        <v>0</v>
      </c>
      <c r="D39" s="5" t="s">
        <v>1</v>
      </c>
      <c r="E39" s="5" t="s">
        <v>2</v>
      </c>
      <c r="F39" s="5" t="s">
        <v>3</v>
      </c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5" t="s">
        <v>9</v>
      </c>
      <c r="M39" s="5" t="s">
        <v>10</v>
      </c>
      <c r="N39" s="5" t="s">
        <v>11</v>
      </c>
    </row>
    <row r="40" customFormat="false" ht="6.75" hidden="false" customHeight="true" outlineLevel="0" collapsed="false"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customFormat="false" ht="12.75" hidden="false" customHeight="false" outlineLevel="0" collapsed="false">
      <c r="A41" s="19" t="s">
        <v>16</v>
      </c>
      <c r="C41" s="10" t="n">
        <f aca="false">IF('Weekday 99 &amp; 00 vs AVG'!$J$2="East",AVERAGE('AVG WD'!C8:C10,'AVG WD'!C31),AVERAGE('AVG WD'!C8:C9,'AVG WD'!C30:C31))</f>
        <v>1.05017025232673</v>
      </c>
      <c r="D41" s="10" t="n">
        <f aca="false">IF('Weekday 99 &amp; 00 vs AVG'!$J$2="East",AVERAGE('AVG WD'!D8:D10,'AVG WD'!D31),AVERAGE('AVG WD'!D8:D9,'AVG WD'!D30:D31))</f>
        <v>1.03964914312212</v>
      </c>
      <c r="E41" s="10" t="n">
        <f aca="false">IF('Weekday 99 &amp; 00 vs AVG'!$J$2="East",AVERAGE('AVG WD'!E8:E10,'AVG WD'!E31),AVERAGE('AVG WD'!E8:E9,'AVG WD'!E30:E31))</f>
        <v>1.06723015628129</v>
      </c>
      <c r="F41" s="10" t="n">
        <f aca="false">IF('Weekday 99 &amp; 00 vs AVG'!$J$2="East",AVERAGE('AVG WD'!F8:F10,'AVG WD'!F31),AVERAGE('AVG WD'!F8:F9,'AVG WD'!F30:F31))</f>
        <v>1.14909972870148</v>
      </c>
      <c r="G41" s="10" t="n">
        <f aca="false">IF('Weekday 99 &amp; 00 vs AVG'!$J$2="East",AVERAGE('AVG WD'!G8:G10,'AVG WD'!G31),AVERAGE('AVG WD'!G8:G9,'AVG WD'!G30:G31))</f>
        <v>1.17660189681475</v>
      </c>
      <c r="H41" s="10" t="n">
        <f aca="false">IF('Weekday 99 &amp; 00 vs AVG'!$J$2="East",AVERAGE('AVG WD'!H8:H10,'AVG WD'!H31),AVERAGE('AVG WD'!H8:H9,'AVG WD'!H30:H31))</f>
        <v>1.20178003102594</v>
      </c>
      <c r="I41" s="10" t="n">
        <f aca="false">IF('Weekday 99 &amp; 00 vs AVG'!$J$2="East",AVERAGE('AVG WD'!I8:I10,'AVG WD'!I31),AVERAGE('AVG WD'!I8:I9,'AVG WD'!I30:I31))</f>
        <v>1.14195251839036</v>
      </c>
      <c r="J41" s="10" t="n">
        <f aca="false">IF('Weekday 99 &amp; 00 vs AVG'!$J$2="East",AVERAGE('AVG WD'!J8:J10,'AVG WD'!J31),AVERAGE('AVG WD'!J8:J9,'AVG WD'!J30:J31))</f>
        <v>1.1076053378587</v>
      </c>
      <c r="K41" s="10" t="n">
        <f aca="false">IF('Weekday 99 &amp; 00 vs AVG'!$J$2="East",AVERAGE('AVG WD'!K8:K10,'AVG WD'!K31),AVERAGE('AVG WD'!K8:K9,'AVG WD'!K30:K31))</f>
        <v>1.05999698619112</v>
      </c>
      <c r="L41" s="10" t="n">
        <f aca="false">IF('Weekday 99 &amp; 00 vs AVG'!$J$2="East",AVERAGE('AVG WD'!L8:L10,'AVG WD'!L31),AVERAGE('AVG WD'!L8:L9,'AVG WD'!L30:L31))</f>
        <v>1.04665669686278</v>
      </c>
      <c r="M41" s="10" t="n">
        <f aca="false">IF('Weekday 99 &amp; 00 vs AVG'!$J$2="East",AVERAGE('AVG WD'!M8:M10,'AVG WD'!M31),AVERAGE('AVG WD'!M8:M9,'AVG WD'!M30:M31))</f>
        <v>1.023401280211</v>
      </c>
      <c r="N41" s="10" t="n">
        <f aca="false">IF('Weekday 99 &amp; 00 vs AVG'!$J$2="East",AVERAGE('AVG WD'!N8:N10,'AVG WD'!N31),AVERAGE('AVG WD'!N8:N9,'AVG WD'!N30:N31))</f>
        <v>1.03821084740837</v>
      </c>
    </row>
    <row r="42" customFormat="false" ht="12.75" hidden="false" customHeight="false" outlineLevel="0" collapsed="false">
      <c r="A42" s="19" t="s">
        <v>17</v>
      </c>
      <c r="C42" s="10" t="n">
        <f aca="false">IF('Weekday 99 &amp; 00 vs AVG'!$J$2="East",AVERAGE(C11:C14),AVERAGE(C10:C13))</f>
        <v>0.949829747673267</v>
      </c>
      <c r="D42" s="10" t="n">
        <f aca="false">IF('Weekday 99 &amp; 00 vs AVG'!$J$2="East",AVERAGE(D11:D14),AVERAGE(D10:D13))</f>
        <v>0.960350856877879</v>
      </c>
      <c r="E42" s="10" t="n">
        <f aca="false">IF('Weekday 99 &amp; 00 vs AVG'!$J$2="East",AVERAGE(E11:E14),AVERAGE(E10:E13))</f>
        <v>0.932769843718713</v>
      </c>
      <c r="F42" s="10" t="n">
        <f aca="false">IF('Weekday 99 &amp; 00 vs AVG'!$J$2="East",AVERAGE(F11:F14),AVERAGE(F10:F13))</f>
        <v>0.850900271298519</v>
      </c>
      <c r="G42" s="10" t="n">
        <f aca="false">IF('Weekday 99 &amp; 00 vs AVG'!$J$2="East",AVERAGE(G11:G14),AVERAGE(G10:G13))</f>
        <v>0.823398103185247</v>
      </c>
      <c r="H42" s="10" t="n">
        <f aca="false">IF('Weekday 99 &amp; 00 vs AVG'!$J$2="East",AVERAGE(H11:H14),AVERAGE(H10:H13))</f>
        <v>0.798219968974058</v>
      </c>
      <c r="I42" s="10" t="n">
        <f aca="false">IF('Weekday 99 &amp; 00 vs AVG'!$J$2="East",AVERAGE(I11:I14),AVERAGE(I10:I13))</f>
        <v>0.858047481609645</v>
      </c>
      <c r="J42" s="10" t="n">
        <f aca="false">IF('Weekday 99 &amp; 00 vs AVG'!$J$2="East",AVERAGE(J11:J14),AVERAGE(J10:J13))</f>
        <v>0.892394662141304</v>
      </c>
      <c r="K42" s="10" t="n">
        <f aca="false">IF('Weekday 99 &amp; 00 vs AVG'!$J$2="East",AVERAGE(K11:K14),AVERAGE(K10:K13))</f>
        <v>0.940003013808877</v>
      </c>
      <c r="L42" s="10" t="n">
        <f aca="false">IF('Weekday 99 &amp; 00 vs AVG'!$J$2="East",AVERAGE(L11:L14),AVERAGE(L10:L13))</f>
        <v>0.953343303137221</v>
      </c>
      <c r="M42" s="10" t="n">
        <f aca="false">IF('Weekday 99 &amp; 00 vs AVG'!$J$2="East",AVERAGE(M11:M14),AVERAGE(M10:M13))</f>
        <v>0.976598719789003</v>
      </c>
      <c r="N42" s="10" t="n">
        <f aca="false">IF('Weekday 99 &amp; 00 vs AVG'!$J$2="East",AVERAGE(N11:N14),AVERAGE(N10:N13))</f>
        <v>0.961789152591629</v>
      </c>
    </row>
    <row r="43" customFormat="false" ht="12.75" hidden="false" customHeight="false" outlineLevel="0" collapsed="false">
      <c r="A43" s="19" t="s">
        <v>18</v>
      </c>
      <c r="C43" s="10" t="n">
        <f aca="false">IF('Weekday 99 &amp; 00 vs AVG'!$J$2="East",AVERAGE(C15:C18),AVERAGE(C14:C17))</f>
        <v>0.988704144896742</v>
      </c>
      <c r="D43" s="10" t="n">
        <f aca="false">IF('Weekday 99 &amp; 00 vs AVG'!$J$2="East",AVERAGE(D15:D18),AVERAGE(D14:D17))</f>
        <v>0.99161039368256</v>
      </c>
      <c r="E43" s="10" t="n">
        <f aca="false">IF('Weekday 99 &amp; 00 vs AVG'!$J$2="East",AVERAGE(E15:E18),AVERAGE(E14:E17))</f>
        <v>0.97904798146131</v>
      </c>
      <c r="F43" s="10" t="n">
        <f aca="false">IF('Weekday 99 &amp; 00 vs AVG'!$J$2="East",AVERAGE(F15:F18),AVERAGE(F14:F17))</f>
        <v>0.940147173715955</v>
      </c>
      <c r="G43" s="10" t="n">
        <f aca="false">IF('Weekday 99 &amp; 00 vs AVG'!$J$2="East",AVERAGE(G15:G18),AVERAGE(G14:G17))</f>
        <v>0.776832074538617</v>
      </c>
      <c r="H43" s="10" t="n">
        <f aca="false">IF('Weekday 99 &amp; 00 vs AVG'!$J$2="East",AVERAGE(H15:H18),AVERAGE(H14:H17))</f>
        <v>0.564911845682875</v>
      </c>
      <c r="I43" s="10" t="n">
        <f aca="false">IF('Weekday 99 &amp; 00 vs AVG'!$J$2="East",AVERAGE(I15:I18),AVERAGE(I14:I17))</f>
        <v>0.592730554438272</v>
      </c>
      <c r="J43" s="10" t="n">
        <f aca="false">IF('Weekday 99 &amp; 00 vs AVG'!$J$2="East",AVERAGE(J15:J18),AVERAGE(J14:J17))</f>
        <v>0.697325146168045</v>
      </c>
      <c r="K43" s="10" t="n">
        <f aca="false">IF('Weekday 99 &amp; 00 vs AVG'!$J$2="East",AVERAGE(K15:K18),AVERAGE(K14:K17))</f>
        <v>0.863825868639573</v>
      </c>
      <c r="L43" s="10" t="n">
        <f aca="false">IF('Weekday 99 &amp; 00 vs AVG'!$J$2="East",AVERAGE(L15:L18),AVERAGE(L14:L17))</f>
        <v>0.906357574779731</v>
      </c>
      <c r="M43" s="10" t="n">
        <f aca="false">IF('Weekday 99 &amp; 00 vs AVG'!$J$2="East",AVERAGE(M15:M18),AVERAGE(M14:M17))</f>
        <v>0.983784960554965</v>
      </c>
      <c r="N43" s="10" t="n">
        <f aca="false">IF('Weekday 99 &amp; 00 vs AVG'!$J$2="East",AVERAGE(N15:N18),AVERAGE(N14:N17))</f>
        <v>0.980819109005588</v>
      </c>
    </row>
    <row r="44" customFormat="false" ht="12.75" hidden="false" customHeight="false" outlineLevel="0" collapsed="false">
      <c r="A44" s="19" t="s">
        <v>19</v>
      </c>
      <c r="C44" s="10" t="n">
        <f aca="false">IF('Weekday 99 &amp; 00 vs AVG'!$J$2="East",AVERAGE(C19:C22),AVERAGE(C18:C21))</f>
        <v>0.970647724741768</v>
      </c>
      <c r="D44" s="10" t="n">
        <f aca="false">IF('Weekday 99 &amp; 00 vs AVG'!$J$2="East",AVERAGE(D19:D22),AVERAGE(D18:D21))</f>
        <v>0.985094640159383</v>
      </c>
      <c r="E44" s="10" t="n">
        <f aca="false">IF('Weekday 99 &amp; 00 vs AVG'!$J$2="East",AVERAGE(E19:E22),AVERAGE(E18:E21))</f>
        <v>1.00644225246624</v>
      </c>
      <c r="F44" s="10" t="n">
        <f aca="false">IF('Weekday 99 &amp; 00 vs AVG'!$J$2="East",AVERAGE(F19:F22),AVERAGE(F18:F21))</f>
        <v>1.03316437898954</v>
      </c>
      <c r="G44" s="10" t="n">
        <f aca="false">IF('Weekday 99 &amp; 00 vs AVG'!$J$2="East",AVERAGE(G19:G22),AVERAGE(G18:G21))</f>
        <v>1.07569210437813</v>
      </c>
      <c r="H44" s="10" t="n">
        <f aca="false">IF('Weekday 99 &amp; 00 vs AVG'!$J$2="East",AVERAGE(H19:H22),AVERAGE(H18:H21))</f>
        <v>1.07166569177509</v>
      </c>
      <c r="I44" s="10" t="n">
        <f aca="false">IF('Weekday 99 &amp; 00 vs AVG'!$J$2="East",AVERAGE(I19:I22),AVERAGE(I18:I21))</f>
        <v>1.07933467762977</v>
      </c>
      <c r="J44" s="10" t="n">
        <f aca="false">IF('Weekday 99 &amp; 00 vs AVG'!$J$2="East",AVERAGE(J19:J22),AVERAGE(J18:J21))</f>
        <v>1.03557686613724</v>
      </c>
      <c r="K44" s="10" t="n">
        <f aca="false">IF('Weekday 99 &amp; 00 vs AVG'!$J$2="East",AVERAGE(K19:K22),AVERAGE(K18:K21))</f>
        <v>1.03354922372414</v>
      </c>
      <c r="L44" s="10" t="n">
        <f aca="false">IF('Weekday 99 &amp; 00 vs AVG'!$J$2="East",AVERAGE(L19:L22),AVERAGE(L18:L21))</f>
        <v>0.993248618877877</v>
      </c>
      <c r="M44" s="10" t="n">
        <f aca="false">IF('Weekday 99 &amp; 00 vs AVG'!$J$2="East",AVERAGE(M19:M22),AVERAGE(M18:M21))</f>
        <v>0.98219375706434</v>
      </c>
      <c r="N44" s="10" t="n">
        <f aca="false">IF('Weekday 99 &amp; 00 vs AVG'!$J$2="East",AVERAGE(N19:N22),AVERAGE(N18:N21))</f>
        <v>0.94313494794939</v>
      </c>
    </row>
    <row r="45" customFormat="false" ht="12.75" hidden="false" customHeight="false" outlineLevel="0" collapsed="false">
      <c r="A45" s="19" t="s">
        <v>20</v>
      </c>
      <c r="C45" s="10" t="n">
        <f aca="false">IF('Weekday 99 &amp; 00 vs AVG'!$J$2="East",AVERAGE(C23:C26),AVERAGE(C22:C25))</f>
        <v>0.987644645863558</v>
      </c>
      <c r="D45" s="10" t="n">
        <f aca="false">IF('Weekday 99 &amp; 00 vs AVG'!$J$2="East",AVERAGE(D23:D26),AVERAGE(D22:D25))</f>
        <v>0.97781294719289</v>
      </c>
      <c r="E45" s="10" t="n">
        <f aca="false">IF('Weekday 99 &amp; 00 vs AVG'!$J$2="East",AVERAGE(E23:E26),AVERAGE(E22:E25))</f>
        <v>0.966342919925366</v>
      </c>
      <c r="F45" s="10" t="n">
        <f aca="false">IF('Weekday 99 &amp; 00 vs AVG'!$J$2="East",AVERAGE(F23:F26),AVERAGE(F22:F25))</f>
        <v>0.998614499829932</v>
      </c>
      <c r="G45" s="10" t="n">
        <f aca="false">IF('Weekday 99 &amp; 00 vs AVG'!$J$2="East",AVERAGE(G23:G26),AVERAGE(G22:G25))</f>
        <v>1.13481849850429</v>
      </c>
      <c r="H45" s="10" t="n">
        <f aca="false">IF('Weekday 99 &amp; 00 vs AVG'!$J$2="East",AVERAGE(H23:H26),AVERAGE(H22:H25))</f>
        <v>1.39547198978274</v>
      </c>
      <c r="I45" s="10" t="n">
        <f aca="false">IF('Weekday 99 &amp; 00 vs AVG'!$J$2="East",AVERAGE(I23:I26),AVERAGE(I22:I25))</f>
        <v>1.35099336272071</v>
      </c>
      <c r="J45" s="10" t="n">
        <f aca="false">IF('Weekday 99 &amp; 00 vs AVG'!$J$2="East",AVERAGE(J23:J26),AVERAGE(J22:J25))</f>
        <v>1.28336415138111</v>
      </c>
      <c r="K45" s="10" t="n">
        <f aca="false">IF('Weekday 99 &amp; 00 vs AVG'!$J$2="East",AVERAGE(K23:K26),AVERAGE(K22:K25))</f>
        <v>1.06739023760031</v>
      </c>
      <c r="L45" s="10" t="n">
        <f aca="false">IF('Weekday 99 &amp; 00 vs AVG'!$J$2="East",AVERAGE(L23:L26),AVERAGE(L22:L25))</f>
        <v>1.00593267197379</v>
      </c>
      <c r="M45" s="10" t="n">
        <f aca="false">IF('Weekday 99 &amp; 00 vs AVG'!$J$2="East",AVERAGE(M23:M26),AVERAGE(M22:M25))</f>
        <v>1.00142962748992</v>
      </c>
      <c r="N45" s="10" t="n">
        <f aca="false">IF('Weekday 99 &amp; 00 vs AVG'!$J$2="East",AVERAGE(N23:N26),AVERAGE(N22:N25))</f>
        <v>0.987232811710133</v>
      </c>
    </row>
    <row r="46" customFormat="false" ht="12.75" hidden="false" customHeight="false" outlineLevel="0" collapsed="false">
      <c r="A46" s="19" t="s">
        <v>21</v>
      </c>
      <c r="C46" s="10" t="n">
        <f aca="false">IF('Weekday 99 &amp; 00 vs AVG'!$J$2="East",AVERAGE(C27:C30),AVERAGE(C26:C29))</f>
        <v>1.05300348449793</v>
      </c>
      <c r="D46" s="10" t="n">
        <f aca="false">IF('Weekday 99 &amp; 00 vs AVG'!$J$2="East",AVERAGE(D27:D30),AVERAGE(D26:D29))</f>
        <v>1.04548201896517</v>
      </c>
      <c r="E46" s="10" t="n">
        <f aca="false">IF('Weekday 99 &amp; 00 vs AVG'!$J$2="East",AVERAGE(E27:E30),AVERAGE(E26:E29))</f>
        <v>1.04816684614708</v>
      </c>
      <c r="F46" s="10" t="n">
        <f aca="false">IF('Weekday 99 &amp; 00 vs AVG'!$J$2="East",AVERAGE(F27:F30),AVERAGE(F26:F29))</f>
        <v>1.02807394746457</v>
      </c>
      <c r="G46" s="10" t="n">
        <f aca="false">IF('Weekday 99 &amp; 00 vs AVG'!$J$2="East",AVERAGE(G27:G30),AVERAGE(G26:G29))</f>
        <v>1.01265732257897</v>
      </c>
      <c r="H46" s="10" t="n">
        <f aca="false">IF('Weekday 99 &amp; 00 vs AVG'!$J$2="East",AVERAGE(H27:H30),AVERAGE(H26:H29))</f>
        <v>0.967950472759293</v>
      </c>
      <c r="I46" s="10" t="n">
        <f aca="false">IF('Weekday 99 &amp; 00 vs AVG'!$J$2="East",AVERAGE(I27:I30),AVERAGE(I26:I29))</f>
        <v>0.976941405211247</v>
      </c>
      <c r="J46" s="10" t="n">
        <f aca="false">IF('Weekday 99 &amp; 00 vs AVG'!$J$2="East",AVERAGE(J27:J30),AVERAGE(J26:J29))</f>
        <v>0.983733836313612</v>
      </c>
      <c r="K46" s="10" t="n">
        <f aca="false">IF('Weekday 99 &amp; 00 vs AVG'!$J$2="East",AVERAGE(K27:K30),AVERAGE(K26:K29))</f>
        <v>1.03523467003597</v>
      </c>
      <c r="L46" s="10" t="n">
        <f aca="false">IF('Weekday 99 &amp; 00 vs AVG'!$J$2="East",AVERAGE(L27:L30),AVERAGE(L26:L29))</f>
        <v>1.09446113436861</v>
      </c>
      <c r="M46" s="10" t="n">
        <f aca="false">IF('Weekday 99 &amp; 00 vs AVG'!$J$2="East",AVERAGE(M27:M30),AVERAGE(M26:M29))</f>
        <v>1.03259165489077</v>
      </c>
      <c r="N46" s="10" t="n">
        <f aca="false">IF('Weekday 99 &amp; 00 vs AVG'!$J$2="East",AVERAGE(N27:N30),AVERAGE(N26:N29))</f>
        <v>1.08881313133489</v>
      </c>
    </row>
    <row r="47" customFormat="false" ht="6" hidden="false" customHeight="true" outlineLevel="0" collapsed="false">
      <c r="A47" s="20"/>
    </row>
    <row r="48" customFormat="false" ht="12.75" hidden="false" customHeight="false" outlineLevel="0" collapsed="false">
      <c r="A48" s="8" t="s">
        <v>22</v>
      </c>
      <c r="C48" s="21" t="n">
        <f aca="false">C41</f>
        <v>1.05017025232673</v>
      </c>
      <c r="D48" s="21" t="n">
        <f aca="false">D41</f>
        <v>1.03964914312212</v>
      </c>
      <c r="E48" s="21" t="n">
        <f aca="false">E41</f>
        <v>1.06723015628129</v>
      </c>
      <c r="F48" s="21" t="n">
        <f aca="false">F41</f>
        <v>1.14909972870148</v>
      </c>
      <c r="G48" s="21" t="n">
        <f aca="false">G41</f>
        <v>1.17660189681475</v>
      </c>
      <c r="H48" s="21" t="n">
        <f aca="false">H41</f>
        <v>1.20178003102594</v>
      </c>
      <c r="I48" s="21" t="n">
        <f aca="false">I41</f>
        <v>1.14195251839036</v>
      </c>
      <c r="J48" s="21" t="n">
        <f aca="false">J41</f>
        <v>1.1076053378587</v>
      </c>
      <c r="K48" s="21" t="n">
        <f aca="false">K41</f>
        <v>1.05999698619112</v>
      </c>
      <c r="L48" s="21" t="n">
        <f aca="false">L41</f>
        <v>1.04665669686278</v>
      </c>
      <c r="M48" s="21" t="n">
        <f aca="false">M41</f>
        <v>1.023401280211</v>
      </c>
      <c r="N48" s="21" t="n">
        <f aca="false">N41</f>
        <v>1.03821084740837</v>
      </c>
    </row>
    <row r="49" customFormat="false" ht="12.75" hidden="false" customHeight="false" outlineLevel="0" collapsed="false">
      <c r="A49" s="8" t="s">
        <v>23</v>
      </c>
      <c r="C49" s="21" t="n">
        <f aca="false">C42</f>
        <v>0.949829747673267</v>
      </c>
      <c r="D49" s="21" t="n">
        <f aca="false">D42</f>
        <v>0.960350856877879</v>
      </c>
      <c r="E49" s="21" t="n">
        <f aca="false">E42</f>
        <v>0.932769843718713</v>
      </c>
      <c r="F49" s="21" t="n">
        <f aca="false">F42</f>
        <v>0.850900271298519</v>
      </c>
      <c r="G49" s="21" t="n">
        <f aca="false">G42</f>
        <v>0.823398103185247</v>
      </c>
      <c r="H49" s="21" t="n">
        <f aca="false">H42</f>
        <v>0.798219968974058</v>
      </c>
      <c r="I49" s="21" t="n">
        <f aca="false">I42</f>
        <v>0.858047481609645</v>
      </c>
      <c r="J49" s="21" t="n">
        <f aca="false">J42</f>
        <v>0.892394662141304</v>
      </c>
      <c r="K49" s="21" t="n">
        <f aca="false">K42</f>
        <v>0.940003013808877</v>
      </c>
      <c r="L49" s="21" t="n">
        <f aca="false">L42</f>
        <v>0.953343303137221</v>
      </c>
      <c r="M49" s="21" t="n">
        <f aca="false">M42</f>
        <v>0.976598719789003</v>
      </c>
      <c r="N49" s="21" t="n">
        <f aca="false">N42</f>
        <v>0.961789152591629</v>
      </c>
    </row>
    <row r="50" customFormat="false" ht="12.75" hidden="false" customHeight="false" outlineLevel="0" collapsed="false">
      <c r="A50" s="8" t="s">
        <v>24</v>
      </c>
      <c r="C50" s="21" t="n">
        <f aca="false">C43</f>
        <v>0.988704144896742</v>
      </c>
      <c r="D50" s="21" t="n">
        <f aca="false">D43</f>
        <v>0.99161039368256</v>
      </c>
      <c r="E50" s="21" t="n">
        <f aca="false">E43</f>
        <v>0.97904798146131</v>
      </c>
      <c r="F50" s="21" t="n">
        <f aca="false">F43</f>
        <v>0.940147173715955</v>
      </c>
      <c r="G50" s="21" t="n">
        <f aca="false">G43</f>
        <v>0.776832074538617</v>
      </c>
      <c r="H50" s="21" t="n">
        <f aca="false">H43</f>
        <v>0.564911845682875</v>
      </c>
      <c r="I50" s="21" t="n">
        <f aca="false">I43</f>
        <v>0.592730554438272</v>
      </c>
      <c r="J50" s="21" t="n">
        <f aca="false">J43</f>
        <v>0.697325146168045</v>
      </c>
      <c r="K50" s="21" t="n">
        <f aca="false">K43</f>
        <v>0.863825868639573</v>
      </c>
      <c r="L50" s="21" t="n">
        <f aca="false">L43</f>
        <v>0.906357574779731</v>
      </c>
      <c r="M50" s="21" t="n">
        <f aca="false">M43</f>
        <v>0.983784960554965</v>
      </c>
      <c r="N50" s="21" t="n">
        <f aca="false">N43</f>
        <v>0.980819109005588</v>
      </c>
    </row>
    <row r="51" customFormat="false" ht="12.75" hidden="false" customHeight="false" outlineLevel="0" collapsed="false">
      <c r="A51" s="8" t="s">
        <v>25</v>
      </c>
      <c r="C51" s="21" t="n">
        <f aca="false">C44</f>
        <v>0.970647724741768</v>
      </c>
      <c r="D51" s="21" t="n">
        <f aca="false">D44</f>
        <v>0.985094640159383</v>
      </c>
      <c r="E51" s="21" t="n">
        <f aca="false">E44</f>
        <v>1.00644225246624</v>
      </c>
      <c r="F51" s="21" t="n">
        <f aca="false">F44</f>
        <v>1.03316437898954</v>
      </c>
      <c r="G51" s="21" t="n">
        <f aca="false">G44</f>
        <v>1.07569210437813</v>
      </c>
      <c r="H51" s="21" t="n">
        <f aca="false">H44</f>
        <v>1.07166569177509</v>
      </c>
      <c r="I51" s="21" t="n">
        <f aca="false">I44</f>
        <v>1.07933467762977</v>
      </c>
      <c r="J51" s="21" t="n">
        <f aca="false">J44</f>
        <v>1.03557686613724</v>
      </c>
      <c r="K51" s="21" t="n">
        <f aca="false">K44</f>
        <v>1.03354922372414</v>
      </c>
      <c r="L51" s="21" t="n">
        <f aca="false">L44</f>
        <v>0.993248618877877</v>
      </c>
      <c r="M51" s="21" t="n">
        <f aca="false">M44</f>
        <v>0.98219375706434</v>
      </c>
      <c r="N51" s="21" t="n">
        <f aca="false">N44</f>
        <v>0.94313494794939</v>
      </c>
    </row>
    <row r="52" customFormat="false" ht="12.75" hidden="false" customHeight="false" outlineLevel="0" collapsed="false">
      <c r="A52" s="8" t="s">
        <v>26</v>
      </c>
      <c r="C52" s="21" t="n">
        <f aca="false">C45</f>
        <v>0.987644645863558</v>
      </c>
      <c r="D52" s="21" t="n">
        <f aca="false">D45</f>
        <v>0.97781294719289</v>
      </c>
      <c r="E52" s="21" t="n">
        <f aca="false">E45</f>
        <v>0.966342919925366</v>
      </c>
      <c r="F52" s="21" t="n">
        <f aca="false">F45</f>
        <v>0.998614499829932</v>
      </c>
      <c r="G52" s="21" t="n">
        <f aca="false">G45</f>
        <v>1.13481849850429</v>
      </c>
      <c r="H52" s="21" t="n">
        <f aca="false">H45</f>
        <v>1.39547198978274</v>
      </c>
      <c r="I52" s="21" t="n">
        <f aca="false">I45</f>
        <v>1.35099336272071</v>
      </c>
      <c r="J52" s="21" t="n">
        <f aca="false">J45</f>
        <v>1.28336415138111</v>
      </c>
      <c r="K52" s="21" t="n">
        <f aca="false">K45</f>
        <v>1.06739023760031</v>
      </c>
      <c r="L52" s="21" t="n">
        <f aca="false">L45</f>
        <v>1.00593267197379</v>
      </c>
      <c r="M52" s="21" t="n">
        <f aca="false">M45</f>
        <v>1.00142962748992</v>
      </c>
      <c r="N52" s="21" t="n">
        <f aca="false">N45</f>
        <v>0.987232811710133</v>
      </c>
    </row>
    <row r="53" customFormat="false" ht="12.75" hidden="false" customHeight="false" outlineLevel="0" collapsed="false">
      <c r="A53" s="8" t="s">
        <v>27</v>
      </c>
      <c r="C53" s="21" t="n">
        <f aca="false">C46</f>
        <v>1.05300348449793</v>
      </c>
      <c r="D53" s="21" t="n">
        <f aca="false">D46</f>
        <v>1.04548201896517</v>
      </c>
      <c r="E53" s="21" t="n">
        <f aca="false">E46</f>
        <v>1.04816684614708</v>
      </c>
      <c r="F53" s="21" t="n">
        <f aca="false">F46</f>
        <v>1.02807394746457</v>
      </c>
      <c r="G53" s="21" t="n">
        <f aca="false">G46</f>
        <v>1.01265732257897</v>
      </c>
      <c r="H53" s="21" t="n">
        <f aca="false">H46</f>
        <v>0.967950472759293</v>
      </c>
      <c r="I53" s="21" t="n">
        <f aca="false">I46</f>
        <v>0.976941405211247</v>
      </c>
      <c r="J53" s="21" t="n">
        <f aca="false">J46</f>
        <v>0.983733836313612</v>
      </c>
      <c r="K53" s="21" t="n">
        <f aca="false">K46</f>
        <v>1.03523467003597</v>
      </c>
      <c r="L53" s="21" t="n">
        <f aca="false">L46</f>
        <v>1.09446113436861</v>
      </c>
      <c r="M53" s="21" t="n">
        <f aca="false">M46</f>
        <v>1.03259165489077</v>
      </c>
      <c r="N53" s="21" t="n">
        <f aca="false">N46</f>
        <v>1.08881313133489</v>
      </c>
    </row>
    <row r="55" customFormat="false" ht="12.75" hidden="false" customHeight="false" outlineLevel="0" collapsed="false">
      <c r="A55" s="22" t="s">
        <v>28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</sheetData>
  <mergeCells count="5">
    <mergeCell ref="A3:N4"/>
    <mergeCell ref="A5:N5"/>
    <mergeCell ref="P6:R6"/>
    <mergeCell ref="A33:C33"/>
    <mergeCell ref="A55:N55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8"/>
  <sheetViews>
    <sheetView showFormulas="false" showGridLines="true" showRowColHeaders="true" showZeros="true" rightToLeft="false" tabSelected="false" showOutlineSymbols="true" defaultGridColor="true" view="normal" topLeftCell="N1" colorId="64" zoomScale="75" zoomScaleNormal="75" zoomScalePageLayoutView="100" workbookViewId="0">
      <selection pane="topLeft" activeCell="AG159" activeCellId="0" sqref="AG1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4" min="3" style="0" width="10.56"/>
    <col collapsed="false" customWidth="true" hidden="false" outlineLevel="0" max="8" min="5" style="0" width="10.41"/>
    <col collapsed="false" customWidth="true" hidden="false" outlineLevel="0" max="9" min="9" style="0" width="15.99"/>
    <col collapsed="false" customWidth="true" hidden="false" outlineLevel="0" max="10" min="10" style="0" width="24.28"/>
    <col collapsed="false" customWidth="true" hidden="false" outlineLevel="0" max="14" min="11" style="0" width="10.41"/>
  </cols>
  <sheetData>
    <row r="1" customFormat="false" ht="18.75" hidden="false" customHeight="false" outlineLevel="0" collapsed="false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1" t="str">
        <f aca="false">CONCATENATE("Justification for Weekend Scaler to Simulate an Hourly California Price Exchange - Using ",'Weekend 99 &amp; 00 vs AVG'!$J$3," block price quotes")</f>
        <v>Justification for Weekend Scaler to Simulate an Hourly California Price Exchange - Using NP 15 Dow Jones block price quotes</v>
      </c>
    </row>
    <row r="2" customFormat="false" ht="13.5" hidden="false" customHeight="false" outlineLevel="0" collapsed="false">
      <c r="I2" s="29" t="s">
        <v>36</v>
      </c>
      <c r="J2" s="30" t="s">
        <v>37</v>
      </c>
    </row>
    <row r="3" customFormat="false" ht="13.5" hidden="false" customHeight="false" outlineLevel="0" collapsed="false">
      <c r="I3" s="29" t="s">
        <v>38</v>
      </c>
      <c r="J3" s="30" t="s">
        <v>39</v>
      </c>
    </row>
    <row r="5" customFormat="false" ht="12.75" hidden="false" customHeight="true" outlineLevel="0" collapsed="false">
      <c r="A5" s="22" t="s">
        <v>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customFormat="false" ht="13.5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customFormat="false" ht="13.5" hidden="false" customHeight="false" outlineLevel="0" collapsed="false">
      <c r="A7" s="31"/>
      <c r="B7" s="32"/>
      <c r="C7" s="33" t="s">
        <v>41</v>
      </c>
      <c r="D7" s="33"/>
      <c r="E7" s="31"/>
      <c r="F7" s="31"/>
      <c r="G7" s="31"/>
      <c r="H7" s="31"/>
      <c r="I7" s="31"/>
      <c r="J7" s="31"/>
      <c r="K7" s="31"/>
      <c r="L7" s="31"/>
      <c r="M7" s="31"/>
      <c r="N7" s="31"/>
      <c r="Q7" s="0" t="s">
        <v>42</v>
      </c>
    </row>
    <row r="8" customFormat="false" ht="13.5" hidden="false" customHeight="false" outlineLevel="0" collapsed="false">
      <c r="A8" s="31"/>
      <c r="B8" s="34"/>
      <c r="C8" s="35" t="s">
        <v>0</v>
      </c>
      <c r="D8" s="36" t="s">
        <v>1</v>
      </c>
      <c r="E8" s="36" t="s">
        <v>2</v>
      </c>
      <c r="F8" s="36" t="s">
        <v>3</v>
      </c>
      <c r="G8" s="36" t="s">
        <v>4</v>
      </c>
      <c r="H8" s="36" t="s">
        <v>5</v>
      </c>
      <c r="I8" s="36" t="s">
        <v>6</v>
      </c>
      <c r="J8" s="36" t="s">
        <v>7</v>
      </c>
      <c r="K8" s="36" t="s">
        <v>8</v>
      </c>
      <c r="L8" s="36" t="s">
        <v>9</v>
      </c>
      <c r="M8" s="36" t="s">
        <v>10</v>
      </c>
      <c r="N8" s="37" t="s">
        <v>11</v>
      </c>
      <c r="Q8" s="0" t="s">
        <v>37</v>
      </c>
    </row>
    <row r="9" customFormat="false" ht="12.75" hidden="false" customHeight="false" outlineLevel="0" collapsed="false">
      <c r="A9" s="31"/>
      <c r="B9" s="35" t="s">
        <v>43</v>
      </c>
      <c r="C9" s="38" t="n">
        <v>50</v>
      </c>
      <c r="D9" s="39" t="n">
        <v>50</v>
      </c>
      <c r="E9" s="39" t="n">
        <v>50</v>
      </c>
      <c r="F9" s="39" t="n">
        <v>50</v>
      </c>
      <c r="G9" s="40" t="n">
        <v>50</v>
      </c>
      <c r="H9" s="40" t="n">
        <v>50</v>
      </c>
      <c r="I9" s="39" t="n">
        <v>50</v>
      </c>
      <c r="J9" s="39" t="n">
        <v>50</v>
      </c>
      <c r="K9" s="39" t="n">
        <v>50</v>
      </c>
      <c r="L9" s="39" t="n">
        <v>50</v>
      </c>
      <c r="M9" s="39" t="n">
        <v>50</v>
      </c>
      <c r="N9" s="41" t="n">
        <v>50</v>
      </c>
    </row>
    <row r="10" customFormat="false" ht="13.5" hidden="false" customHeight="false" outlineLevel="0" collapsed="false">
      <c r="A10" s="31"/>
      <c r="B10" s="42" t="s">
        <v>44</v>
      </c>
      <c r="C10" s="43" t="n">
        <v>50</v>
      </c>
      <c r="D10" s="44" t="n">
        <v>50</v>
      </c>
      <c r="E10" s="44" t="n">
        <v>50</v>
      </c>
      <c r="F10" s="44" t="n">
        <v>50</v>
      </c>
      <c r="G10" s="44" t="n">
        <v>50</v>
      </c>
      <c r="H10" s="44" t="n">
        <v>50</v>
      </c>
      <c r="I10" s="44" t="n">
        <v>50</v>
      </c>
      <c r="J10" s="44" t="n">
        <v>50</v>
      </c>
      <c r="K10" s="44" t="n">
        <v>50</v>
      </c>
      <c r="L10" s="44" t="n">
        <v>50</v>
      </c>
      <c r="M10" s="44" t="n">
        <v>50</v>
      </c>
      <c r="N10" s="45" t="n">
        <v>50</v>
      </c>
    </row>
    <row r="11" customFormat="false" ht="12.75" hidden="false" customHeight="false" outlineLevel="0" collapsed="false">
      <c r="A11" s="31"/>
      <c r="B11" s="46"/>
      <c r="C11" s="47"/>
      <c r="D11" s="47"/>
      <c r="E11" s="48"/>
      <c r="F11" s="31"/>
      <c r="G11" s="31"/>
      <c r="H11" s="31"/>
      <c r="I11" s="31"/>
      <c r="J11" s="31"/>
      <c r="K11" s="31"/>
      <c r="L11" s="31"/>
      <c r="M11" s="31"/>
      <c r="N11" s="31"/>
    </row>
    <row r="12" customFormat="false" ht="12.75" hidden="false" customHeight="false" outlineLevel="0" collapsed="false">
      <c r="A12" s="31"/>
      <c r="B12" s="46"/>
      <c r="C12" s="47"/>
      <c r="D12" s="47"/>
      <c r="E12" s="48"/>
      <c r="F12" s="31"/>
      <c r="G12" s="31"/>
      <c r="H12" s="31"/>
      <c r="I12" s="31"/>
      <c r="J12" s="31"/>
      <c r="K12" s="31"/>
      <c r="L12" s="31"/>
      <c r="M12" s="31"/>
      <c r="N12" s="31"/>
    </row>
    <row r="13" customFormat="false" ht="12.75" hidden="false" customHeight="false" outlineLevel="0" collapsed="false">
      <c r="A13" s="31"/>
      <c r="B13" s="46"/>
      <c r="C13" s="47"/>
      <c r="D13" s="47"/>
      <c r="E13" s="48"/>
      <c r="F13" s="31"/>
      <c r="G13" s="31"/>
      <c r="H13" s="31"/>
      <c r="I13" s="31"/>
      <c r="J13" s="31"/>
      <c r="K13" s="31"/>
      <c r="L13" s="31"/>
      <c r="M13" s="31"/>
      <c r="N13" s="31"/>
    </row>
    <row r="14" customFormat="false" ht="12.75" hidden="false" customHeight="false" outlineLevel="0" collapsed="false">
      <c r="A14" s="31"/>
      <c r="B14" s="46"/>
      <c r="C14" s="47"/>
      <c r="D14" s="47"/>
      <c r="E14" s="48"/>
      <c r="F14" s="31"/>
      <c r="G14" s="31"/>
      <c r="H14" s="31"/>
      <c r="I14" s="31"/>
      <c r="J14" s="31"/>
      <c r="K14" s="31"/>
      <c r="L14" s="31"/>
      <c r="M14" s="31"/>
      <c r="N14" s="31"/>
    </row>
    <row r="15" customFormat="false" ht="12.75" hidden="false" customHeight="false" outlineLevel="0" collapsed="false">
      <c r="A15" s="31"/>
      <c r="B15" s="46"/>
      <c r="C15" s="47"/>
      <c r="D15" s="47"/>
      <c r="E15" s="48"/>
      <c r="F15" s="31"/>
      <c r="G15" s="31"/>
      <c r="H15" s="31"/>
      <c r="I15" s="31"/>
      <c r="J15" s="31"/>
      <c r="K15" s="31"/>
      <c r="L15" s="31"/>
      <c r="M15" s="31"/>
      <c r="N15" s="31"/>
    </row>
    <row r="16" customFormat="false" ht="12.75" hidden="false" customHeight="false" outlineLevel="0" collapsed="false">
      <c r="A16" s="31"/>
      <c r="B16" s="46"/>
      <c r="C16" s="47"/>
      <c r="D16" s="47"/>
      <c r="E16" s="48"/>
      <c r="F16" s="31"/>
      <c r="G16" s="31"/>
      <c r="H16" s="31"/>
      <c r="I16" s="31"/>
      <c r="J16" s="31"/>
      <c r="K16" s="31"/>
      <c r="L16" s="31"/>
      <c r="M16" s="31"/>
      <c r="N16" s="31"/>
    </row>
    <row r="17" customFormat="false" ht="12.75" hidden="false" customHeight="false" outlineLevel="0" collapsed="false">
      <c r="A17" s="31"/>
      <c r="B17" s="46"/>
      <c r="C17" s="47"/>
      <c r="D17" s="47"/>
      <c r="E17" s="48"/>
      <c r="F17" s="31"/>
      <c r="G17" s="31"/>
      <c r="H17" s="31"/>
      <c r="I17" s="31"/>
      <c r="J17" s="31"/>
      <c r="K17" s="31"/>
      <c r="L17" s="31"/>
      <c r="M17" s="31"/>
      <c r="N17" s="31"/>
    </row>
    <row r="18" customFormat="false" ht="12.75" hidden="false" customHeight="false" outlineLevel="0" collapsed="false">
      <c r="A18" s="31"/>
      <c r="B18" s="46"/>
      <c r="C18" s="47"/>
      <c r="D18" s="47"/>
      <c r="E18" s="48"/>
      <c r="F18" s="31"/>
      <c r="G18" s="31"/>
      <c r="H18" s="31"/>
      <c r="I18" s="31"/>
      <c r="J18" s="31"/>
      <c r="K18" s="31"/>
      <c r="L18" s="31"/>
      <c r="M18" s="31"/>
      <c r="N18" s="31"/>
    </row>
    <row r="19" customFormat="false" ht="12.75" hidden="false" customHeight="false" outlineLevel="0" collapsed="false">
      <c r="A19" s="31"/>
      <c r="B19" s="46"/>
      <c r="C19" s="47"/>
      <c r="D19" s="47"/>
      <c r="E19" s="48"/>
      <c r="F19" s="31"/>
      <c r="G19" s="31"/>
      <c r="H19" s="31"/>
      <c r="I19" s="31"/>
      <c r="J19" s="31"/>
      <c r="K19" s="31"/>
      <c r="L19" s="31"/>
      <c r="M19" s="31"/>
      <c r="N19" s="31"/>
    </row>
    <row r="20" customFormat="false" ht="12.75" hidden="false" customHeight="false" outlineLevel="0" collapsed="false">
      <c r="A20" s="31"/>
      <c r="B20" s="46"/>
      <c r="C20" s="47"/>
      <c r="D20" s="47"/>
      <c r="E20" s="48"/>
      <c r="F20" s="31"/>
      <c r="G20" s="31"/>
      <c r="H20" s="31"/>
      <c r="I20" s="31"/>
      <c r="J20" s="31"/>
      <c r="K20" s="31"/>
      <c r="L20" s="31"/>
      <c r="M20" s="31"/>
      <c r="N20" s="31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customFormat="false" ht="12.75" hidden="false" customHeight="false" outlineLevel="0" collapsed="false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customFormat="false" ht="12.75" hidden="false" customHeight="false" outlineLevel="0" collapsed="false">
      <c r="A24" s="49"/>
      <c r="B24" s="49"/>
    </row>
    <row r="25" customFormat="false" ht="12.75" hidden="false" customHeight="false" outlineLevel="0" collapsed="false">
      <c r="A25" s="50"/>
      <c r="B25" s="50"/>
    </row>
    <row r="26" customFormat="false" ht="12.75" hidden="false" customHeight="false" outlineLevel="0" collapsed="false">
      <c r="A26" s="49"/>
      <c r="B26" s="49"/>
    </row>
    <row r="27" customFormat="false" ht="15.75" hidden="false" customHeight="false" outlineLevel="0" collapsed="false">
      <c r="A27" s="51" t="s">
        <v>49</v>
      </c>
      <c r="B27" s="2"/>
    </row>
    <row r="28" customFormat="false" ht="12.75" hidden="false" customHeight="false" outlineLevel="0" collapsed="false">
      <c r="A28" s="2"/>
      <c r="B28" s="2"/>
    </row>
    <row r="29" customFormat="false" ht="12.75" hidden="false" customHeight="false" outlineLevel="0" collapsed="false">
      <c r="A29" s="2"/>
      <c r="B29" s="2"/>
      <c r="C29" s="2" t="s">
        <v>0</v>
      </c>
      <c r="D29" s="2" t="s">
        <v>1</v>
      </c>
      <c r="E29" s="2" t="s">
        <v>2</v>
      </c>
      <c r="F29" s="2" t="s">
        <v>3</v>
      </c>
      <c r="G29" s="2" t="s">
        <v>4</v>
      </c>
      <c r="H29" s="2" t="s">
        <v>5</v>
      </c>
      <c r="I29" s="2" t="s">
        <v>6</v>
      </c>
      <c r="J29" s="2" t="s">
        <v>7</v>
      </c>
      <c r="K29" s="2" t="s">
        <v>8</v>
      </c>
      <c r="L29" s="2" t="s">
        <v>9</v>
      </c>
      <c r="M29" s="2" t="s">
        <v>10</v>
      </c>
      <c r="N29" s="2" t="s">
        <v>11</v>
      </c>
    </row>
    <row r="30" customFormat="false" ht="12.75" hidden="false" customHeight="false" outlineLevel="0" collapsed="false">
      <c r="A30" s="2" t="s">
        <v>13</v>
      </c>
    </row>
    <row r="31" customFormat="false" ht="12.75" hidden="false" customHeight="false" outlineLevel="0" collapsed="false">
      <c r="A31" s="2" t="n">
        <v>1</v>
      </c>
      <c r="C31" s="52" t="n">
        <f aca="false">'AVG WE'!C8*IF(J2="East",(IF(AND($A31&gt;7,$A31&lt;24),HLOOKUP(C$29,$C$8:$N$10,2,FALSE()),HLOOKUP(C$29,$C$8:$N$10,3,FALSE()))),IF(AND($A31&gt;6,$A31&lt;23),HLOOKUP(C$29,$C$8:$N$10,2,FALSE()),HLOOKUP(C$29,$C$8:$N$10,3,FALSE())))</f>
        <v>46.6019259892951</v>
      </c>
      <c r="D31" s="52" t="n">
        <f aca="false">'AVG WE'!D8*IF(K2="East",(IF(AND($A31&gt;7,$A31&lt;24),HLOOKUP(D$29,$C$8:$N$10,2,FALSE()),HLOOKUP(D$29,$C$8:$N$10,3,FALSE()))),IF(AND($A31&gt;6,$A31&lt;23),HLOOKUP(D$29,$C$8:$N$10,2,FALSE()),HLOOKUP(D$29,$C$8:$N$10,3,FALSE())))</f>
        <v>44.8096549372666</v>
      </c>
      <c r="E31" s="52" t="n">
        <f aca="false">'AVG WE'!E8*IF(L2="East",(IF(AND($A31&gt;7,$A31&lt;24),HLOOKUP(E$29,$C$8:$N$10,2,FALSE()),HLOOKUP(E$29,$C$8:$N$10,3,FALSE()))),IF(AND($A31&gt;6,$A31&lt;23),HLOOKUP(E$29,$C$8:$N$10,2,FALSE()),HLOOKUP(E$29,$C$8:$N$10,3,FALSE())))</f>
        <v>44.3507395774995</v>
      </c>
      <c r="F31" s="52" t="n">
        <f aca="false">'AVG WE'!F8*IF(M2="East",(IF(AND($A31&gt;7,$A31&lt;24),HLOOKUP(F$29,$C$8:$N$10,2,FALSE()),HLOOKUP(F$29,$C$8:$N$10,3,FALSE()))),IF(AND($A31&gt;6,$A31&lt;23),HLOOKUP(F$29,$C$8:$N$10,2,FALSE()),HLOOKUP(F$29,$C$8:$N$10,3,FALSE())))</f>
        <v>44.9538183825266</v>
      </c>
      <c r="G31" s="52" t="n">
        <f aca="false">'AVG WE'!G8*IF(N2="East",(IF(AND($A31&gt;7,$A31&lt;24),HLOOKUP(G$29,$C$8:$N$10,2,FALSE()),HLOOKUP(G$29,$C$8:$N$10,3,FALSE()))),IF(AND($A31&gt;6,$A31&lt;23),HLOOKUP(G$29,$C$8:$N$10,2,FALSE()),HLOOKUP(G$29,$C$8:$N$10,3,FALSE())))</f>
        <v>47.6851691110872</v>
      </c>
      <c r="H31" s="52" t="n">
        <f aca="false">'AVG WE'!H8*IF(O2="East",(IF(AND($A31&gt;7,$A31&lt;24),HLOOKUP(H$29,$C$8:$N$10,2,FALSE()),HLOOKUP(H$29,$C$8:$N$10,3,FALSE()))),IF(AND($A31&gt;6,$A31&lt;23),HLOOKUP(H$29,$C$8:$N$10,2,FALSE()),HLOOKUP(H$29,$C$8:$N$10,3,FALSE())))</f>
        <v>38.6909646045631</v>
      </c>
      <c r="I31" s="52" t="n">
        <f aca="false">'AVG WE'!I8*IF(P2="East",(IF(AND($A31&gt;7,$A31&lt;24),HLOOKUP(I$29,$C$8:$N$10,2,FALSE()),HLOOKUP(I$29,$C$8:$N$10,3,FALSE()))),IF(AND($A31&gt;6,$A31&lt;23),HLOOKUP(I$29,$C$8:$N$10,2,FALSE()),HLOOKUP(I$29,$C$8:$N$10,3,FALSE())))</f>
        <v>46.6791716137219</v>
      </c>
      <c r="J31" s="52" t="n">
        <f aca="false">'AVG WE'!J8*IF(Q2="East",(IF(AND($A31&gt;7,$A31&lt;24),HLOOKUP(J$29,$C$8:$N$10,2,FALSE()),HLOOKUP(J$29,$C$8:$N$10,3,FALSE()))),IF(AND($A31&gt;6,$A31&lt;23),HLOOKUP(J$29,$C$8:$N$10,2,FALSE()),HLOOKUP(J$29,$C$8:$N$10,3,FALSE())))</f>
        <v>41.3170137973475</v>
      </c>
      <c r="K31" s="52" t="n">
        <f aca="false">'AVG WE'!K8*IF(R2="East",(IF(AND($A31&gt;7,$A31&lt;24),HLOOKUP(K$29,$C$8:$N$10,2,FALSE()),HLOOKUP(K$29,$C$8:$N$10,3,FALSE()))),IF(AND($A31&gt;6,$A31&lt;23),HLOOKUP(K$29,$C$8:$N$10,2,FALSE()),HLOOKUP(K$29,$C$8:$N$10,3,FALSE())))</f>
        <v>49.4968658958803</v>
      </c>
      <c r="L31" s="52" t="n">
        <f aca="false">'AVG WE'!L8*IF(S2="East",(IF(AND($A31&gt;7,$A31&lt;24),HLOOKUP(L$29,$C$8:$N$10,2,FALSE()),HLOOKUP(L$29,$C$8:$N$10,3,FALSE()))),IF(AND($A31&gt;6,$A31&lt;23),HLOOKUP(L$29,$C$8:$N$10,2,FALSE()),HLOOKUP(L$29,$C$8:$N$10,3,FALSE())))</f>
        <v>48.3599553388571</v>
      </c>
      <c r="M31" s="52" t="n">
        <f aca="false">'AVG WE'!M8*IF(T2="East",(IF(AND($A31&gt;7,$A31&lt;24),HLOOKUP(M$29,$C$8:$N$10,2,FALSE()),HLOOKUP(M$29,$C$8:$N$10,3,FALSE()))),IF(AND($A31&gt;6,$A31&lt;23),HLOOKUP(M$29,$C$8:$N$10,2,FALSE()),HLOOKUP(M$29,$C$8:$N$10,3,FALSE())))</f>
        <v>47.1338880022714</v>
      </c>
      <c r="N31" s="52" t="n">
        <f aca="false">'AVG WE'!N8*IF(U2="East",(IF(AND($A31&gt;7,$A31&lt;24),HLOOKUP(N$29,$C$8:$N$10,2,FALSE()),HLOOKUP(N$29,$C$8:$N$10,3,FALSE()))),IF(AND($A31&gt;6,$A31&lt;23),HLOOKUP(N$29,$C$8:$N$10,2,FALSE()),HLOOKUP(N$29,$C$8:$N$10,3,FALSE())))</f>
        <v>49.1301981108023</v>
      </c>
    </row>
    <row r="32" customFormat="false" ht="12.75" hidden="false" customHeight="false" outlineLevel="0" collapsed="false">
      <c r="A32" s="2" t="n">
        <v>2</v>
      </c>
      <c r="C32" s="52" t="n">
        <f aca="false">'AVG WE'!C9*IF(J3="East",(IF(AND($A32&gt;7,$A32&lt;24),HLOOKUP(C$29,$C$8:$N$10,2,FALSE()),HLOOKUP(C$29,$C$8:$N$10,3,FALSE()))),IF(AND($A32&gt;6,$A32&lt;23),HLOOKUP(C$29,$C$8:$N$10,2,FALSE()),HLOOKUP(C$29,$C$8:$N$10,3,FALSE())))</f>
        <v>43.5932890777441</v>
      </c>
      <c r="D32" s="52" t="n">
        <f aca="false">'AVG WE'!D9*IF(K3="East",(IF(AND($A32&gt;7,$A32&lt;24),HLOOKUP(D$29,$C$8:$N$10,2,FALSE()),HLOOKUP(D$29,$C$8:$N$10,3,FALSE()))),IF(AND($A32&gt;6,$A32&lt;23),HLOOKUP(D$29,$C$8:$N$10,2,FALSE()),HLOOKUP(D$29,$C$8:$N$10,3,FALSE())))</f>
        <v>43.1373830744787</v>
      </c>
      <c r="E32" s="52" t="n">
        <f aca="false">'AVG WE'!E9*IF(L3="East",(IF(AND($A32&gt;7,$A32&lt;24),HLOOKUP(E$29,$C$8:$N$10,2,FALSE()),HLOOKUP(E$29,$C$8:$N$10,3,FALSE()))),IF(AND($A32&gt;6,$A32&lt;23),HLOOKUP(E$29,$C$8:$N$10,2,FALSE()),HLOOKUP(E$29,$C$8:$N$10,3,FALSE())))</f>
        <v>39.362066179414</v>
      </c>
      <c r="F32" s="52" t="n">
        <f aca="false">'AVG WE'!F9*IF(M3="East",(IF(AND($A32&gt;7,$A32&lt;24),HLOOKUP(F$29,$C$8:$N$10,2,FALSE()),HLOOKUP(F$29,$C$8:$N$10,3,FALSE()))),IF(AND($A32&gt;6,$A32&lt;23),HLOOKUP(F$29,$C$8:$N$10,2,FALSE()),HLOOKUP(F$29,$C$8:$N$10,3,FALSE())))</f>
        <v>38.4155876597526</v>
      </c>
      <c r="G32" s="52" t="n">
        <f aca="false">'AVG WE'!G9*IF(N3="East",(IF(AND($A32&gt;7,$A32&lt;24),HLOOKUP(G$29,$C$8:$N$10,2,FALSE()),HLOOKUP(G$29,$C$8:$N$10,3,FALSE()))),IF(AND($A32&gt;6,$A32&lt;23),HLOOKUP(G$29,$C$8:$N$10,2,FALSE()),HLOOKUP(G$29,$C$8:$N$10,3,FALSE())))</f>
        <v>38.3903164112104</v>
      </c>
      <c r="H32" s="52" t="n">
        <f aca="false">'AVG WE'!H9*IF(O3="East",(IF(AND($A32&gt;7,$A32&lt;24),HLOOKUP(H$29,$C$8:$N$10,2,FALSE()),HLOOKUP(H$29,$C$8:$N$10,3,FALSE()))),IF(AND($A32&gt;6,$A32&lt;23),HLOOKUP(H$29,$C$8:$N$10,2,FALSE()),HLOOKUP(H$29,$C$8:$N$10,3,FALSE())))</f>
        <v>32.8401522468713</v>
      </c>
      <c r="I32" s="52" t="n">
        <f aca="false">'AVG WE'!I9*IF(P3="East",(IF(AND($A32&gt;7,$A32&lt;24),HLOOKUP(I$29,$C$8:$N$10,2,FALSE()),HLOOKUP(I$29,$C$8:$N$10,3,FALSE()))),IF(AND($A32&gt;6,$A32&lt;23),HLOOKUP(I$29,$C$8:$N$10,2,FALSE()),HLOOKUP(I$29,$C$8:$N$10,3,FALSE())))</f>
        <v>43.7078822250337</v>
      </c>
      <c r="J32" s="52" t="n">
        <f aca="false">'AVG WE'!J9*IF(Q3="East",(IF(AND($A32&gt;7,$A32&lt;24),HLOOKUP(J$29,$C$8:$N$10,2,FALSE()),HLOOKUP(J$29,$C$8:$N$10,3,FALSE()))),IF(AND($A32&gt;6,$A32&lt;23),HLOOKUP(J$29,$C$8:$N$10,2,FALSE()),HLOOKUP(J$29,$C$8:$N$10,3,FALSE())))</f>
        <v>37.0907990520712</v>
      </c>
      <c r="K32" s="52" t="n">
        <f aca="false">'AVG WE'!K9*IF(R3="East",(IF(AND($A32&gt;7,$A32&lt;24),HLOOKUP(K$29,$C$8:$N$10,2,FALSE()),HLOOKUP(K$29,$C$8:$N$10,3,FALSE()))),IF(AND($A32&gt;6,$A32&lt;23),HLOOKUP(K$29,$C$8:$N$10,2,FALSE()),HLOOKUP(K$29,$C$8:$N$10,3,FALSE())))</f>
        <v>46.3549085131117</v>
      </c>
      <c r="L32" s="52" t="n">
        <f aca="false">'AVG WE'!L9*IF(S3="East",(IF(AND($A32&gt;7,$A32&lt;24),HLOOKUP(L$29,$C$8:$N$10,2,FALSE()),HLOOKUP(L$29,$C$8:$N$10,3,FALSE()))),IF(AND($A32&gt;6,$A32&lt;23),HLOOKUP(L$29,$C$8:$N$10,2,FALSE()),HLOOKUP(L$29,$C$8:$N$10,3,FALSE())))</f>
        <v>44.6766340652107</v>
      </c>
      <c r="M32" s="52" t="n">
        <f aca="false">'AVG WE'!M9*IF(T3="East",(IF(AND($A32&gt;7,$A32&lt;24),HLOOKUP(M$29,$C$8:$N$10,2,FALSE()),HLOOKUP(M$29,$C$8:$N$10,3,FALSE()))),IF(AND($A32&gt;6,$A32&lt;23),HLOOKUP(M$29,$C$8:$N$10,2,FALSE()),HLOOKUP(M$29,$C$8:$N$10,3,FALSE())))</f>
        <v>45.379851780338</v>
      </c>
      <c r="N32" s="52" t="n">
        <f aca="false">'AVG WE'!N9*IF(U3="East",(IF(AND($A32&gt;7,$A32&lt;24),HLOOKUP(N$29,$C$8:$N$10,2,FALSE()),HLOOKUP(N$29,$C$8:$N$10,3,FALSE()))),IF(AND($A32&gt;6,$A32&lt;23),HLOOKUP(N$29,$C$8:$N$10,2,FALSE()),HLOOKUP(N$29,$C$8:$N$10,3,FALSE())))</f>
        <v>46.4932942380997</v>
      </c>
    </row>
    <row r="33" customFormat="false" ht="12.75" hidden="false" customHeight="false" outlineLevel="0" collapsed="false">
      <c r="A33" s="2" t="n">
        <v>3</v>
      </c>
      <c r="C33" s="52" t="n">
        <f aca="false">'AVG WE'!C10*IF(J4="East",(IF(AND($A33&gt;7,$A33&lt;24),HLOOKUP(C$29,$C$8:$N$10,2,FALSE()),HLOOKUP(C$29,$C$8:$N$10,3,FALSE()))),IF(AND($A33&gt;6,$A33&lt;23),HLOOKUP(C$29,$C$8:$N$10,2,FALSE()),HLOOKUP(C$29,$C$8:$N$10,3,FALSE())))</f>
        <v>41.047906791553</v>
      </c>
      <c r="D33" s="52" t="n">
        <f aca="false">'AVG WE'!D10*IF(K4="East",(IF(AND($A33&gt;7,$A33&lt;24),HLOOKUP(D$29,$C$8:$N$10,2,FALSE()),HLOOKUP(D$29,$C$8:$N$10,3,FALSE()))),IF(AND($A33&gt;6,$A33&lt;23),HLOOKUP(D$29,$C$8:$N$10,2,FALSE()),HLOOKUP(D$29,$C$8:$N$10,3,FALSE())))</f>
        <v>42.4294599569952</v>
      </c>
      <c r="E33" s="52" t="n">
        <f aca="false">'AVG WE'!E10*IF(L4="East",(IF(AND($A33&gt;7,$A33&lt;24),HLOOKUP(E$29,$C$8:$N$10,2,FALSE()),HLOOKUP(E$29,$C$8:$N$10,3,FALSE()))),IF(AND($A33&gt;6,$A33&lt;23),HLOOKUP(E$29,$C$8:$N$10,2,FALSE()),HLOOKUP(E$29,$C$8:$N$10,3,FALSE())))</f>
        <v>35.2826077131841</v>
      </c>
      <c r="F33" s="52" t="n">
        <f aca="false">'AVG WE'!F10*IF(M4="East",(IF(AND($A33&gt;7,$A33&lt;24),HLOOKUP(F$29,$C$8:$N$10,2,FALSE()),HLOOKUP(F$29,$C$8:$N$10,3,FALSE()))),IF(AND($A33&gt;6,$A33&lt;23),HLOOKUP(F$29,$C$8:$N$10,2,FALSE()),HLOOKUP(F$29,$C$8:$N$10,3,FALSE())))</f>
        <v>32.3206116675586</v>
      </c>
      <c r="G33" s="52" t="n">
        <f aca="false">'AVG WE'!G10*IF(N4="East",(IF(AND($A33&gt;7,$A33&lt;24),HLOOKUP(G$29,$C$8:$N$10,2,FALSE()),HLOOKUP(G$29,$C$8:$N$10,3,FALSE()))),IF(AND($A33&gt;6,$A33&lt;23),HLOOKUP(G$29,$C$8:$N$10,2,FALSE()),HLOOKUP(G$29,$C$8:$N$10,3,FALSE())))</f>
        <v>31.7074291235151</v>
      </c>
      <c r="H33" s="52" t="n">
        <f aca="false">'AVG WE'!H10*IF(O4="East",(IF(AND($A33&gt;7,$A33&lt;24),HLOOKUP(H$29,$C$8:$N$10,2,FALSE()),HLOOKUP(H$29,$C$8:$N$10,3,FALSE()))),IF(AND($A33&gt;6,$A33&lt;23),HLOOKUP(H$29,$C$8:$N$10,2,FALSE()),HLOOKUP(H$29,$C$8:$N$10,3,FALSE())))</f>
        <v>29.3669015808731</v>
      </c>
      <c r="I33" s="52" t="n">
        <f aca="false">'AVG WE'!I10*IF(P4="East",(IF(AND($A33&gt;7,$A33&lt;24),HLOOKUP(I$29,$C$8:$N$10,2,FALSE()),HLOOKUP(I$29,$C$8:$N$10,3,FALSE()))),IF(AND($A33&gt;6,$A33&lt;23),HLOOKUP(I$29,$C$8:$N$10,2,FALSE()),HLOOKUP(I$29,$C$8:$N$10,3,FALSE())))</f>
        <v>37.4430136531516</v>
      </c>
      <c r="J33" s="52" t="n">
        <f aca="false">'AVG WE'!J10*IF(Q4="East",(IF(AND($A33&gt;7,$A33&lt;24),HLOOKUP(J$29,$C$8:$N$10,2,FALSE()),HLOOKUP(J$29,$C$8:$N$10,3,FALSE()))),IF(AND($A33&gt;6,$A33&lt;23),HLOOKUP(J$29,$C$8:$N$10,2,FALSE()),HLOOKUP(J$29,$C$8:$N$10,3,FALSE())))</f>
        <v>34.4780333058894</v>
      </c>
      <c r="K33" s="52" t="n">
        <f aca="false">'AVG WE'!K10*IF(R4="East",(IF(AND($A33&gt;7,$A33&lt;24),HLOOKUP(K$29,$C$8:$N$10,2,FALSE()),HLOOKUP(K$29,$C$8:$N$10,3,FALSE()))),IF(AND($A33&gt;6,$A33&lt;23),HLOOKUP(K$29,$C$8:$N$10,2,FALSE()),HLOOKUP(K$29,$C$8:$N$10,3,FALSE())))</f>
        <v>42.7365430257556</v>
      </c>
      <c r="L33" s="52" t="n">
        <f aca="false">'AVG WE'!L10*IF(S4="East",(IF(AND($A33&gt;7,$A33&lt;24),HLOOKUP(L$29,$C$8:$N$10,2,FALSE()),HLOOKUP(L$29,$C$8:$N$10,3,FALSE()))),IF(AND($A33&gt;6,$A33&lt;23),HLOOKUP(L$29,$C$8:$N$10,2,FALSE()),HLOOKUP(L$29,$C$8:$N$10,3,FALSE())))</f>
        <v>41.9715906007161</v>
      </c>
      <c r="M33" s="52" t="n">
        <f aca="false">'AVG WE'!M10*IF(T4="East",(IF(AND($A33&gt;7,$A33&lt;24),HLOOKUP(M$29,$C$8:$N$10,2,FALSE()),HLOOKUP(M$29,$C$8:$N$10,3,FALSE()))),IF(AND($A33&gt;6,$A33&lt;23),HLOOKUP(M$29,$C$8:$N$10,2,FALSE()),HLOOKUP(M$29,$C$8:$N$10,3,FALSE())))</f>
        <v>44.0616995166503</v>
      </c>
      <c r="N33" s="52" t="n">
        <f aca="false">'AVG WE'!N10*IF(U4="East",(IF(AND($A33&gt;7,$A33&lt;24),HLOOKUP(N$29,$C$8:$N$10,2,FALSE()),HLOOKUP(N$29,$C$8:$N$10,3,FALSE()))),IF(AND($A33&gt;6,$A33&lt;23),HLOOKUP(N$29,$C$8:$N$10,2,FALSE()),HLOOKUP(N$29,$C$8:$N$10,3,FALSE())))</f>
        <v>44.6184830382982</v>
      </c>
    </row>
    <row r="34" customFormat="false" ht="12.75" hidden="false" customHeight="false" outlineLevel="0" collapsed="false">
      <c r="A34" s="2" t="n">
        <v>4</v>
      </c>
      <c r="C34" s="52" t="n">
        <f aca="false">'AVG WE'!C11*IF(J5="East",(IF(AND($A34&gt;7,$A34&lt;24),HLOOKUP(C$29,$C$8:$N$10,2,FALSE()),HLOOKUP(C$29,$C$8:$N$10,3,FALSE()))),IF(AND($A34&gt;6,$A34&lt;23),HLOOKUP(C$29,$C$8:$N$10,2,FALSE()),HLOOKUP(C$29,$C$8:$N$10,3,FALSE())))</f>
        <v>39.4696723529849</v>
      </c>
      <c r="D34" s="52" t="n">
        <f aca="false">'AVG WE'!D11*IF(K5="East",(IF(AND($A34&gt;7,$A34&lt;24),HLOOKUP(D$29,$C$8:$N$10,2,FALSE()),HLOOKUP(D$29,$C$8:$N$10,3,FALSE()))),IF(AND($A34&gt;6,$A34&lt;23),HLOOKUP(D$29,$C$8:$N$10,2,FALSE()),HLOOKUP(D$29,$C$8:$N$10,3,FALSE())))</f>
        <v>41.63847963226</v>
      </c>
      <c r="E34" s="52" t="n">
        <f aca="false">'AVG WE'!E11*IF(L5="East",(IF(AND($A34&gt;7,$A34&lt;24),HLOOKUP(E$29,$C$8:$N$10,2,FALSE()),HLOOKUP(E$29,$C$8:$N$10,3,FALSE()))),IF(AND($A34&gt;6,$A34&lt;23),HLOOKUP(E$29,$C$8:$N$10,2,FALSE()),HLOOKUP(E$29,$C$8:$N$10,3,FALSE())))</f>
        <v>34.9337644072265</v>
      </c>
      <c r="F34" s="52" t="n">
        <f aca="false">'AVG WE'!F11*IF(M5="East",(IF(AND($A34&gt;7,$A34&lt;24),HLOOKUP(F$29,$C$8:$N$10,2,FALSE()),HLOOKUP(F$29,$C$8:$N$10,3,FALSE()))),IF(AND($A34&gt;6,$A34&lt;23),HLOOKUP(F$29,$C$8:$N$10,2,FALSE()),HLOOKUP(F$29,$C$8:$N$10,3,FALSE())))</f>
        <v>31.9703682409308</v>
      </c>
      <c r="G34" s="52" t="n">
        <f aca="false">'AVG WE'!G11*IF(N5="East",(IF(AND($A34&gt;7,$A34&lt;24),HLOOKUP(G$29,$C$8:$N$10,2,FALSE()),HLOOKUP(G$29,$C$8:$N$10,3,FALSE()))),IF(AND($A34&gt;6,$A34&lt;23),HLOOKUP(G$29,$C$8:$N$10,2,FALSE()),HLOOKUP(G$29,$C$8:$N$10,3,FALSE())))</f>
        <v>30.2170181569142</v>
      </c>
      <c r="H34" s="52" t="n">
        <f aca="false">'AVG WE'!H11*IF(O5="East",(IF(AND($A34&gt;7,$A34&lt;24),HLOOKUP(H$29,$C$8:$N$10,2,FALSE()),HLOOKUP(H$29,$C$8:$N$10,3,FALSE()))),IF(AND($A34&gt;6,$A34&lt;23),HLOOKUP(H$29,$C$8:$N$10,2,FALSE()),HLOOKUP(H$29,$C$8:$N$10,3,FALSE())))</f>
        <v>27.8550101130471</v>
      </c>
      <c r="I34" s="52" t="n">
        <f aca="false">'AVG WE'!I11*IF(P5="East",(IF(AND($A34&gt;7,$A34&lt;24),HLOOKUP(I$29,$C$8:$N$10,2,FALSE()),HLOOKUP(I$29,$C$8:$N$10,3,FALSE()))),IF(AND($A34&gt;6,$A34&lt;23),HLOOKUP(I$29,$C$8:$N$10,2,FALSE()),HLOOKUP(I$29,$C$8:$N$10,3,FALSE())))</f>
        <v>36.067758061304</v>
      </c>
      <c r="J34" s="52" t="n">
        <f aca="false">'AVG WE'!J11*IF(Q5="East",(IF(AND($A34&gt;7,$A34&lt;24),HLOOKUP(J$29,$C$8:$N$10,2,FALSE()),HLOOKUP(J$29,$C$8:$N$10,3,FALSE()))),IF(AND($A34&gt;6,$A34&lt;23),HLOOKUP(J$29,$C$8:$N$10,2,FALSE()),HLOOKUP(J$29,$C$8:$N$10,3,FALSE())))</f>
        <v>33.4549092502041</v>
      </c>
      <c r="K34" s="52" t="n">
        <f aca="false">'AVG WE'!K11*IF(R5="East",(IF(AND($A34&gt;7,$A34&lt;24),HLOOKUP(K$29,$C$8:$N$10,2,FALSE()),HLOOKUP(K$29,$C$8:$N$10,3,FALSE()))),IF(AND($A34&gt;6,$A34&lt;23),HLOOKUP(K$29,$C$8:$N$10,2,FALSE()),HLOOKUP(K$29,$C$8:$N$10,3,FALSE())))</f>
        <v>41.721996623868</v>
      </c>
      <c r="L34" s="52" t="n">
        <f aca="false">'AVG WE'!L11*IF(S5="East",(IF(AND($A34&gt;7,$A34&lt;24),HLOOKUP(L$29,$C$8:$N$10,2,FALSE()),HLOOKUP(L$29,$C$8:$N$10,3,FALSE()))),IF(AND($A34&gt;6,$A34&lt;23),HLOOKUP(L$29,$C$8:$N$10,2,FALSE()),HLOOKUP(L$29,$C$8:$N$10,3,FALSE())))</f>
        <v>40.8917127087199</v>
      </c>
      <c r="M34" s="52" t="n">
        <f aca="false">'AVG WE'!M11*IF(T5="East",(IF(AND($A34&gt;7,$A34&lt;24),HLOOKUP(M$29,$C$8:$N$10,2,FALSE()),HLOOKUP(M$29,$C$8:$N$10,3,FALSE()))),IF(AND($A34&gt;6,$A34&lt;23),HLOOKUP(M$29,$C$8:$N$10,2,FALSE()),HLOOKUP(M$29,$C$8:$N$10,3,FALSE())))</f>
        <v>43.5919332442388</v>
      </c>
      <c r="N34" s="52" t="n">
        <f aca="false">'AVG WE'!N11*IF(U5="East",(IF(AND($A34&gt;7,$A34&lt;24),HLOOKUP(N$29,$C$8:$N$10,2,FALSE()),HLOOKUP(N$29,$C$8:$N$10,3,FALSE()))),IF(AND($A34&gt;6,$A34&lt;23),HLOOKUP(N$29,$C$8:$N$10,2,FALSE()),HLOOKUP(N$29,$C$8:$N$10,3,FALSE())))</f>
        <v>44.5417502340287</v>
      </c>
    </row>
    <row r="35" customFormat="false" ht="12.75" hidden="false" customHeight="false" outlineLevel="0" collapsed="false">
      <c r="A35" s="2" t="n">
        <v>5</v>
      </c>
      <c r="C35" s="52" t="n">
        <f aca="false">'AVG WE'!C12*IF(J6="East",(IF(AND($A35&gt;7,$A35&lt;24),HLOOKUP(C$29,$C$8:$N$10,2,FALSE()),HLOOKUP(C$29,$C$8:$N$10,3,FALSE()))),IF(AND($A35&gt;6,$A35&lt;23),HLOOKUP(C$29,$C$8:$N$10,2,FALSE()),HLOOKUP(C$29,$C$8:$N$10,3,FALSE())))</f>
        <v>40.0768703279831</v>
      </c>
      <c r="D35" s="52" t="n">
        <f aca="false">'AVG WE'!D12*IF(K6="East",(IF(AND($A35&gt;7,$A35&lt;24),HLOOKUP(D$29,$C$8:$N$10,2,FALSE()),HLOOKUP(D$29,$C$8:$N$10,3,FALSE()))),IF(AND($A35&gt;6,$A35&lt;23),HLOOKUP(D$29,$C$8:$N$10,2,FALSE()),HLOOKUP(D$29,$C$8:$N$10,3,FALSE())))</f>
        <v>41.9293156409496</v>
      </c>
      <c r="E35" s="52" t="n">
        <f aca="false">'AVG WE'!E12*IF(L6="East",(IF(AND($A35&gt;7,$A35&lt;24),HLOOKUP(E$29,$C$8:$N$10,2,FALSE()),HLOOKUP(E$29,$C$8:$N$10,3,FALSE()))),IF(AND($A35&gt;6,$A35&lt;23),HLOOKUP(E$29,$C$8:$N$10,2,FALSE()),HLOOKUP(E$29,$C$8:$N$10,3,FALSE())))</f>
        <v>38.016794499865</v>
      </c>
      <c r="F35" s="52" t="n">
        <f aca="false">'AVG WE'!F12*IF(M6="East",(IF(AND($A35&gt;7,$A35&lt;24),HLOOKUP(F$29,$C$8:$N$10,2,FALSE()),HLOOKUP(F$29,$C$8:$N$10,3,FALSE()))),IF(AND($A35&gt;6,$A35&lt;23),HLOOKUP(F$29,$C$8:$N$10,2,FALSE()),HLOOKUP(F$29,$C$8:$N$10,3,FALSE())))</f>
        <v>33.2481673603123</v>
      </c>
      <c r="G35" s="52" t="n">
        <f aca="false">'AVG WE'!G12*IF(N6="East",(IF(AND($A35&gt;7,$A35&lt;24),HLOOKUP(G$29,$C$8:$N$10,2,FALSE()),HLOOKUP(G$29,$C$8:$N$10,3,FALSE()))),IF(AND($A35&gt;6,$A35&lt;23),HLOOKUP(G$29,$C$8:$N$10,2,FALSE()),HLOOKUP(G$29,$C$8:$N$10,3,FALSE())))</f>
        <v>28.8443313197467</v>
      </c>
      <c r="H35" s="52" t="n">
        <f aca="false">'AVG WE'!H12*IF(O6="East",(IF(AND($A35&gt;7,$A35&lt;24),HLOOKUP(H$29,$C$8:$N$10,2,FALSE()),HLOOKUP(H$29,$C$8:$N$10,3,FALSE()))),IF(AND($A35&gt;6,$A35&lt;23),HLOOKUP(H$29,$C$8:$N$10,2,FALSE()),HLOOKUP(H$29,$C$8:$N$10,3,FALSE())))</f>
        <v>25.2930036823536</v>
      </c>
      <c r="I35" s="52" t="n">
        <f aca="false">'AVG WE'!I12*IF(P6="East",(IF(AND($A35&gt;7,$A35&lt;24),HLOOKUP(I$29,$C$8:$N$10,2,FALSE()),HLOOKUP(I$29,$C$8:$N$10,3,FALSE()))),IF(AND($A35&gt;6,$A35&lt;23),HLOOKUP(I$29,$C$8:$N$10,2,FALSE()),HLOOKUP(I$29,$C$8:$N$10,3,FALSE())))</f>
        <v>36.6935463883639</v>
      </c>
      <c r="J35" s="52" t="n">
        <f aca="false">'AVG WE'!J12*IF(Q6="East",(IF(AND($A35&gt;7,$A35&lt;24),HLOOKUP(J$29,$C$8:$N$10,2,FALSE()),HLOOKUP(J$29,$C$8:$N$10,3,FALSE()))),IF(AND($A35&gt;6,$A35&lt;23),HLOOKUP(J$29,$C$8:$N$10,2,FALSE()),HLOOKUP(J$29,$C$8:$N$10,3,FALSE())))</f>
        <v>33.3430459161015</v>
      </c>
      <c r="K35" s="52" t="n">
        <f aca="false">'AVG WE'!K12*IF(R6="East",(IF(AND($A35&gt;7,$A35&lt;24),HLOOKUP(K$29,$C$8:$N$10,2,FALSE()),HLOOKUP(K$29,$C$8:$N$10,3,FALSE()))),IF(AND($A35&gt;6,$A35&lt;23),HLOOKUP(K$29,$C$8:$N$10,2,FALSE()),HLOOKUP(K$29,$C$8:$N$10,3,FALSE())))</f>
        <v>41.9970696720866</v>
      </c>
      <c r="L35" s="52" t="n">
        <f aca="false">'AVG WE'!L12*IF(S6="East",(IF(AND($A35&gt;7,$A35&lt;24),HLOOKUP(L$29,$C$8:$N$10,2,FALSE()),HLOOKUP(L$29,$C$8:$N$10,3,FALSE()))),IF(AND($A35&gt;6,$A35&lt;23),HLOOKUP(L$29,$C$8:$N$10,2,FALSE()),HLOOKUP(L$29,$C$8:$N$10,3,FALSE())))</f>
        <v>41.0118060736972</v>
      </c>
      <c r="M35" s="52" t="n">
        <f aca="false">'AVG WE'!M12*IF(T6="East",(IF(AND($A35&gt;7,$A35&lt;24),HLOOKUP(M$29,$C$8:$N$10,2,FALSE()),HLOOKUP(M$29,$C$8:$N$10,3,FALSE()))),IF(AND($A35&gt;6,$A35&lt;23),HLOOKUP(M$29,$C$8:$N$10,2,FALSE()),HLOOKUP(M$29,$C$8:$N$10,3,FALSE())))</f>
        <v>44.5041962471034</v>
      </c>
      <c r="N35" s="52" t="n">
        <f aca="false">'AVG WE'!N12*IF(U6="East",(IF(AND($A35&gt;7,$A35&lt;24),HLOOKUP(N$29,$C$8:$N$10,2,FALSE()),HLOOKUP(N$29,$C$8:$N$10,3,FALSE()))),IF(AND($A35&gt;6,$A35&lt;23),HLOOKUP(N$29,$C$8:$N$10,2,FALSE()),HLOOKUP(N$29,$C$8:$N$10,3,FALSE())))</f>
        <v>44.5764510365865</v>
      </c>
    </row>
    <row r="36" customFormat="false" ht="12.75" hidden="false" customHeight="false" outlineLevel="0" collapsed="false">
      <c r="A36" s="2" t="n">
        <v>6</v>
      </c>
      <c r="C36" s="52" t="n">
        <f aca="false">'AVG WE'!C13*IF(J7="East",(IF(AND($A36&gt;7,$A36&lt;24),HLOOKUP(C$29,$C$8:$N$10,2,FALSE()),HLOOKUP(C$29,$C$8:$N$10,3,FALSE()))),IF(AND($A36&gt;6,$A36&lt;23),HLOOKUP(C$29,$C$8:$N$10,2,FALSE()),HLOOKUP(C$29,$C$8:$N$10,3,FALSE())))</f>
        <v>40.7138698685155</v>
      </c>
      <c r="D36" s="52" t="n">
        <f aca="false">'AVG WE'!D13*IF(K7="East",(IF(AND($A36&gt;7,$A36&lt;24),HLOOKUP(D$29,$C$8:$N$10,2,FALSE()),HLOOKUP(D$29,$C$8:$N$10,3,FALSE()))),IF(AND($A36&gt;6,$A36&lt;23),HLOOKUP(D$29,$C$8:$N$10,2,FALSE()),HLOOKUP(D$29,$C$8:$N$10,3,FALSE())))</f>
        <v>41.5789730286007</v>
      </c>
      <c r="E36" s="52" t="n">
        <f aca="false">'AVG WE'!E13*IF(L7="East",(IF(AND($A36&gt;7,$A36&lt;24),HLOOKUP(E$29,$C$8:$N$10,2,FALSE()),HLOOKUP(E$29,$C$8:$N$10,3,FALSE()))),IF(AND($A36&gt;6,$A36&lt;23),HLOOKUP(E$29,$C$8:$N$10,2,FALSE()),HLOOKUP(E$29,$C$8:$N$10,3,FALSE())))</f>
        <v>42.2911434621089</v>
      </c>
      <c r="F36" s="52" t="n">
        <f aca="false">'AVG WE'!F13*IF(M7="East",(IF(AND($A36&gt;7,$A36&lt;24),HLOOKUP(F$29,$C$8:$N$10,2,FALSE()),HLOOKUP(F$29,$C$8:$N$10,3,FALSE()))),IF(AND($A36&gt;6,$A36&lt;23),HLOOKUP(F$29,$C$8:$N$10,2,FALSE()),HLOOKUP(F$29,$C$8:$N$10,3,FALSE())))</f>
        <v>37.6583589686795</v>
      </c>
      <c r="G36" s="52" t="n">
        <f aca="false">'AVG WE'!G13*IF(N7="East",(IF(AND($A36&gt;7,$A36&lt;24),HLOOKUP(G$29,$C$8:$N$10,2,FALSE()),HLOOKUP(G$29,$C$8:$N$10,3,FALSE()))),IF(AND($A36&gt;6,$A36&lt;23),HLOOKUP(G$29,$C$8:$N$10,2,FALSE()),HLOOKUP(G$29,$C$8:$N$10,3,FALSE())))</f>
        <v>28.6475979206801</v>
      </c>
      <c r="H36" s="52" t="n">
        <f aca="false">'AVG WE'!H13*IF(O7="East",(IF(AND($A36&gt;7,$A36&lt;24),HLOOKUP(H$29,$C$8:$N$10,2,FALSE()),HLOOKUP(H$29,$C$8:$N$10,3,FALSE()))),IF(AND($A36&gt;6,$A36&lt;23),HLOOKUP(H$29,$C$8:$N$10,2,FALSE()),HLOOKUP(H$29,$C$8:$N$10,3,FALSE())))</f>
        <v>22.6883353445139</v>
      </c>
      <c r="I36" s="52" t="n">
        <f aca="false">'AVG WE'!I13*IF(P7="East",(IF(AND($A36&gt;7,$A36&lt;24),HLOOKUP(I$29,$C$8:$N$10,2,FALSE()),HLOOKUP(I$29,$C$8:$N$10,3,FALSE()))),IF(AND($A36&gt;6,$A36&lt;23),HLOOKUP(I$29,$C$8:$N$10,2,FALSE()),HLOOKUP(I$29,$C$8:$N$10,3,FALSE())))</f>
        <v>32.3843387314145</v>
      </c>
      <c r="J36" s="52" t="n">
        <f aca="false">'AVG WE'!J13*IF(Q7="East",(IF(AND($A36&gt;7,$A36&lt;24),HLOOKUP(J$29,$C$8:$N$10,2,FALSE()),HLOOKUP(J$29,$C$8:$N$10,3,FALSE()))),IF(AND($A36&gt;6,$A36&lt;23),HLOOKUP(J$29,$C$8:$N$10,2,FALSE()),HLOOKUP(J$29,$C$8:$N$10,3,FALSE())))</f>
        <v>33.3309443513673</v>
      </c>
      <c r="K36" s="52" t="n">
        <f aca="false">'AVG WE'!K13*IF(R7="East",(IF(AND($A36&gt;7,$A36&lt;24),HLOOKUP(K$29,$C$8:$N$10,2,FALSE()),HLOOKUP(K$29,$C$8:$N$10,3,FALSE()))),IF(AND($A36&gt;6,$A36&lt;23),HLOOKUP(K$29,$C$8:$N$10,2,FALSE()),HLOOKUP(K$29,$C$8:$N$10,3,FALSE())))</f>
        <v>42.9795936583151</v>
      </c>
      <c r="L36" s="52" t="n">
        <f aca="false">'AVG WE'!L13*IF(S7="East",(IF(AND($A36&gt;7,$A36&lt;24),HLOOKUP(L$29,$C$8:$N$10,2,FALSE()),HLOOKUP(L$29,$C$8:$N$10,3,FALSE()))),IF(AND($A36&gt;6,$A36&lt;23),HLOOKUP(L$29,$C$8:$N$10,2,FALSE()),HLOOKUP(L$29,$C$8:$N$10,3,FALSE())))</f>
        <v>42.2897247077203</v>
      </c>
      <c r="M36" s="52" t="n">
        <f aca="false">'AVG WE'!M13*IF(T7="East",(IF(AND($A36&gt;7,$A36&lt;24),HLOOKUP(M$29,$C$8:$N$10,2,FALSE()),HLOOKUP(M$29,$C$8:$N$10,3,FALSE()))),IF(AND($A36&gt;6,$A36&lt;23),HLOOKUP(M$29,$C$8:$N$10,2,FALSE()),HLOOKUP(M$29,$C$8:$N$10,3,FALSE())))</f>
        <v>45.4684817534414</v>
      </c>
      <c r="N36" s="52" t="n">
        <f aca="false">'AVG WE'!N13*IF(U7="East",(IF(AND($A36&gt;7,$A36&lt;24),HLOOKUP(N$29,$C$8:$N$10,2,FALSE()),HLOOKUP(N$29,$C$8:$N$10,3,FALSE()))),IF(AND($A36&gt;6,$A36&lt;23),HLOOKUP(N$29,$C$8:$N$10,2,FALSE()),HLOOKUP(N$29,$C$8:$N$10,3,FALSE())))</f>
        <v>46.9478850451888</v>
      </c>
    </row>
    <row r="37" customFormat="false" ht="12.75" hidden="false" customHeight="false" outlineLevel="0" collapsed="false">
      <c r="A37" s="2" t="n">
        <v>7</v>
      </c>
      <c r="C37" s="52" t="n">
        <f aca="false">'AVG WE'!C14*IF(J8="East",(IF(AND($A37&gt;7,$A37&lt;24),HLOOKUP(C$29,$C$8:$N$10,2,FALSE()),HLOOKUP(C$29,$C$8:$N$10,3,FALSE()))),IF(AND($A37&gt;6,$A37&lt;23),HLOOKUP(C$29,$C$8:$N$10,2,FALSE()),HLOOKUP(C$29,$C$8:$N$10,3,FALSE())))</f>
        <v>41.1382376967198</v>
      </c>
      <c r="D37" s="52" t="n">
        <f aca="false">'AVG WE'!D14*IF(K8="East",(IF(AND($A37&gt;7,$A37&lt;24),HLOOKUP(D$29,$C$8:$N$10,2,FALSE()),HLOOKUP(D$29,$C$8:$N$10,3,FALSE()))),IF(AND($A37&gt;6,$A37&lt;23),HLOOKUP(D$29,$C$8:$N$10,2,FALSE()),HLOOKUP(D$29,$C$8:$N$10,3,FALSE())))</f>
        <v>43.2870134309968</v>
      </c>
      <c r="E37" s="52" t="n">
        <f aca="false">'AVG WE'!E14*IF(L8="East",(IF(AND($A37&gt;7,$A37&lt;24),HLOOKUP(E$29,$C$8:$N$10,2,FALSE()),HLOOKUP(E$29,$C$8:$N$10,3,FALSE()))),IF(AND($A37&gt;6,$A37&lt;23),HLOOKUP(E$29,$C$8:$N$10,2,FALSE()),HLOOKUP(E$29,$C$8:$N$10,3,FALSE())))</f>
        <v>43.1192255060758</v>
      </c>
      <c r="F37" s="52" t="n">
        <f aca="false">'AVG WE'!F14*IF(M8="East",(IF(AND($A37&gt;7,$A37&lt;24),HLOOKUP(F$29,$C$8:$N$10,2,FALSE()),HLOOKUP(F$29,$C$8:$N$10,3,FALSE()))),IF(AND($A37&gt;6,$A37&lt;23),HLOOKUP(F$29,$C$8:$N$10,2,FALSE()),HLOOKUP(F$29,$C$8:$N$10,3,FALSE())))</f>
        <v>43.4001031111096</v>
      </c>
      <c r="G37" s="52" t="n">
        <f aca="false">'AVG WE'!G14*IF(N8="East",(IF(AND($A37&gt;7,$A37&lt;24),HLOOKUP(G$29,$C$8:$N$10,2,FALSE()),HLOOKUP(G$29,$C$8:$N$10,3,FALSE()))),IF(AND($A37&gt;6,$A37&lt;23),HLOOKUP(G$29,$C$8:$N$10,2,FALSE()),HLOOKUP(G$29,$C$8:$N$10,3,FALSE())))</f>
        <v>30.9344060505582</v>
      </c>
      <c r="H37" s="52" t="n">
        <f aca="false">'AVG WE'!H14*IF(O8="East",(IF(AND($A37&gt;7,$A37&lt;24),HLOOKUP(H$29,$C$8:$N$10,2,FALSE()),HLOOKUP(H$29,$C$8:$N$10,3,FALSE()))),IF(AND($A37&gt;6,$A37&lt;23),HLOOKUP(H$29,$C$8:$N$10,2,FALSE()),HLOOKUP(H$29,$C$8:$N$10,3,FALSE())))</f>
        <v>24.9038496281987</v>
      </c>
      <c r="I37" s="52" t="n">
        <f aca="false">'AVG WE'!I14*IF(P8="East",(IF(AND($A37&gt;7,$A37&lt;24),HLOOKUP(I$29,$C$8:$N$10,2,FALSE()),HLOOKUP(I$29,$C$8:$N$10,3,FALSE()))),IF(AND($A37&gt;6,$A37&lt;23),HLOOKUP(I$29,$C$8:$N$10,2,FALSE()),HLOOKUP(I$29,$C$8:$N$10,3,FALSE())))</f>
        <v>23.5234914849399</v>
      </c>
      <c r="J37" s="52" t="n">
        <f aca="false">'AVG WE'!J14*IF(Q8="East",(IF(AND($A37&gt;7,$A37&lt;24),HLOOKUP(J$29,$C$8:$N$10,2,FALSE()),HLOOKUP(J$29,$C$8:$N$10,3,FALSE()))),IF(AND($A37&gt;6,$A37&lt;23),HLOOKUP(J$29,$C$8:$N$10,2,FALSE()),HLOOKUP(J$29,$C$8:$N$10,3,FALSE())))</f>
        <v>27.5561846656955</v>
      </c>
      <c r="K37" s="52" t="n">
        <f aca="false">'AVG WE'!K14*IF(R8="East",(IF(AND($A37&gt;7,$A37&lt;24),HLOOKUP(K$29,$C$8:$N$10,2,FALSE()),HLOOKUP(K$29,$C$8:$N$10,3,FALSE()))),IF(AND($A37&gt;6,$A37&lt;23),HLOOKUP(K$29,$C$8:$N$10,2,FALSE()),HLOOKUP(K$29,$C$8:$N$10,3,FALSE())))</f>
        <v>35.7327474891669</v>
      </c>
      <c r="L37" s="52" t="n">
        <f aca="false">'AVG WE'!L14*IF(S8="East",(IF(AND($A37&gt;7,$A37&lt;24),HLOOKUP(L$29,$C$8:$N$10,2,FALSE()),HLOOKUP(L$29,$C$8:$N$10,3,FALSE()))),IF(AND($A37&gt;6,$A37&lt;23),HLOOKUP(L$29,$C$8:$N$10,2,FALSE()),HLOOKUP(L$29,$C$8:$N$10,3,FALSE())))</f>
        <v>44.9166254222795</v>
      </c>
      <c r="M37" s="52" t="n">
        <f aca="false">'AVG WE'!M14*IF(T8="East",(IF(AND($A37&gt;7,$A37&lt;24),HLOOKUP(M$29,$C$8:$N$10,2,FALSE()),HLOOKUP(M$29,$C$8:$N$10,3,FALSE()))),IF(AND($A37&gt;6,$A37&lt;23),HLOOKUP(M$29,$C$8:$N$10,2,FALSE()),HLOOKUP(M$29,$C$8:$N$10,3,FALSE())))</f>
        <v>43.465857290346</v>
      </c>
      <c r="N37" s="52" t="n">
        <f aca="false">'AVG WE'!N14*IF(U8="East",(IF(AND($A37&gt;7,$A37&lt;24),HLOOKUP(N$29,$C$8:$N$10,2,FALSE()),HLOOKUP(N$29,$C$8:$N$10,3,FALSE()))),IF(AND($A37&gt;6,$A37&lt;23),HLOOKUP(N$29,$C$8:$N$10,2,FALSE()),HLOOKUP(N$29,$C$8:$N$10,3,FALSE())))</f>
        <v>45.9327793964192</v>
      </c>
    </row>
    <row r="38" customFormat="false" ht="12.75" hidden="false" customHeight="false" outlineLevel="0" collapsed="false">
      <c r="A38" s="2" t="n">
        <v>8</v>
      </c>
      <c r="C38" s="52" t="n">
        <f aca="false">'AVG WE'!C15*IF(J9="East",(IF(AND($A38&gt;7,$A38&lt;24),HLOOKUP(C$29,$C$8:$N$10,2,FALSE()),HLOOKUP(C$29,$C$8:$N$10,3,FALSE()))),IF(AND($A38&gt;6,$A38&lt;23),HLOOKUP(C$29,$C$8:$N$10,2,FALSE()),HLOOKUP(C$29,$C$8:$N$10,3,FALSE())))</f>
        <v>47.7107863962473</v>
      </c>
      <c r="D38" s="52" t="n">
        <f aca="false">'AVG WE'!D15*IF(K9="East",(IF(AND($A38&gt;7,$A38&lt;24),HLOOKUP(D$29,$C$8:$N$10,2,FALSE()),HLOOKUP(D$29,$C$8:$N$10,3,FALSE()))),IF(AND($A38&gt;6,$A38&lt;23),HLOOKUP(D$29,$C$8:$N$10,2,FALSE()),HLOOKUP(D$29,$C$8:$N$10,3,FALSE())))</f>
        <v>49.6208990770924</v>
      </c>
      <c r="E38" s="52" t="n">
        <f aca="false">'AVG WE'!E15*IF(L9="East",(IF(AND($A38&gt;7,$A38&lt;24),HLOOKUP(E$29,$C$8:$N$10,2,FALSE()),HLOOKUP(E$29,$C$8:$N$10,3,FALSE()))),IF(AND($A38&gt;6,$A38&lt;23),HLOOKUP(E$29,$C$8:$N$10,2,FALSE()),HLOOKUP(E$29,$C$8:$N$10,3,FALSE())))</f>
        <v>47.9497086958322</v>
      </c>
      <c r="F38" s="52" t="n">
        <f aca="false">'AVG WE'!F15*IF(M9="East",(IF(AND($A38&gt;7,$A38&lt;24),HLOOKUP(F$29,$C$8:$N$10,2,FALSE()),HLOOKUP(F$29,$C$8:$N$10,3,FALSE()))),IF(AND($A38&gt;6,$A38&lt;23),HLOOKUP(F$29,$C$8:$N$10,2,FALSE()),HLOOKUP(F$29,$C$8:$N$10,3,FALSE())))</f>
        <v>49.3900813837018</v>
      </c>
      <c r="G38" s="52" t="n">
        <f aca="false">'AVG WE'!G15*IF(N9="East",(IF(AND($A38&gt;7,$A38&lt;24),HLOOKUP(G$29,$C$8:$N$10,2,FALSE()),HLOOKUP(G$29,$C$8:$N$10,3,FALSE()))),IF(AND($A38&gt;6,$A38&lt;23),HLOOKUP(G$29,$C$8:$N$10,2,FALSE()),HLOOKUP(G$29,$C$8:$N$10,3,FALSE())))</f>
        <v>43.2920171870418</v>
      </c>
      <c r="H38" s="52" t="n">
        <f aca="false">'AVG WE'!H15*IF(O9="East",(IF(AND($A38&gt;7,$A38&lt;24),HLOOKUP(H$29,$C$8:$N$10,2,FALSE()),HLOOKUP(H$29,$C$8:$N$10,3,FALSE()))),IF(AND($A38&gt;6,$A38&lt;23),HLOOKUP(H$29,$C$8:$N$10,2,FALSE()),HLOOKUP(H$29,$C$8:$N$10,3,FALSE())))</f>
        <v>32.4972902658171</v>
      </c>
      <c r="I38" s="52" t="n">
        <f aca="false">'AVG WE'!I15*IF(P9="East",(IF(AND($A38&gt;7,$A38&lt;24),HLOOKUP(I$29,$C$8:$N$10,2,FALSE()),HLOOKUP(I$29,$C$8:$N$10,3,FALSE()))),IF(AND($A38&gt;6,$A38&lt;23),HLOOKUP(I$29,$C$8:$N$10,2,FALSE()),HLOOKUP(I$29,$C$8:$N$10,3,FALSE())))</f>
        <v>30.8325969945903</v>
      </c>
      <c r="J38" s="52" t="n">
        <f aca="false">'AVG WE'!J15*IF(Q9="East",(IF(AND($A38&gt;7,$A38&lt;24),HLOOKUP(J$29,$C$8:$N$10,2,FALSE()),HLOOKUP(J$29,$C$8:$N$10,3,FALSE()))),IF(AND($A38&gt;6,$A38&lt;23),HLOOKUP(J$29,$C$8:$N$10,2,FALSE()),HLOOKUP(J$29,$C$8:$N$10,3,FALSE())))</f>
        <v>34.2534122542361</v>
      </c>
      <c r="K38" s="52" t="n">
        <f aca="false">'AVG WE'!K15*IF(R9="East",(IF(AND($A38&gt;7,$A38&lt;24),HLOOKUP(K$29,$C$8:$N$10,2,FALSE()),HLOOKUP(K$29,$C$8:$N$10,3,FALSE()))),IF(AND($A38&gt;6,$A38&lt;23),HLOOKUP(K$29,$C$8:$N$10,2,FALSE()),HLOOKUP(K$29,$C$8:$N$10,3,FALSE())))</f>
        <v>41.0219402161094</v>
      </c>
      <c r="L38" s="52" t="n">
        <f aca="false">'AVG WE'!L15*IF(S9="East",(IF(AND($A38&gt;7,$A38&lt;24),HLOOKUP(L$29,$C$8:$N$10,2,FALSE()),HLOOKUP(L$29,$C$8:$N$10,3,FALSE()))),IF(AND($A38&gt;6,$A38&lt;23),HLOOKUP(L$29,$C$8:$N$10,2,FALSE()),HLOOKUP(L$29,$C$8:$N$10,3,FALSE())))</f>
        <v>43.2356642384619</v>
      </c>
      <c r="M38" s="52" t="n">
        <f aca="false">'AVG WE'!M15*IF(T9="East",(IF(AND($A38&gt;7,$A38&lt;24),HLOOKUP(M$29,$C$8:$N$10,2,FALSE()),HLOOKUP(M$29,$C$8:$N$10,3,FALSE()))),IF(AND($A38&gt;6,$A38&lt;23),HLOOKUP(M$29,$C$8:$N$10,2,FALSE()),HLOOKUP(M$29,$C$8:$N$10,3,FALSE())))</f>
        <v>47.0949387776846</v>
      </c>
      <c r="N38" s="52" t="n">
        <f aca="false">'AVG WE'!N15*IF(U9="East",(IF(AND($A38&gt;7,$A38&lt;24),HLOOKUP(N$29,$C$8:$N$10,2,FALSE()),HLOOKUP(N$29,$C$8:$N$10,3,FALSE()))),IF(AND($A38&gt;6,$A38&lt;23),HLOOKUP(N$29,$C$8:$N$10,2,FALSE()),HLOOKUP(N$29,$C$8:$N$10,3,FALSE())))</f>
        <v>47.7782635775392</v>
      </c>
    </row>
    <row r="39" customFormat="false" ht="12.75" hidden="false" customHeight="false" outlineLevel="0" collapsed="false">
      <c r="A39" s="2" t="n">
        <v>9</v>
      </c>
      <c r="C39" s="52" t="n">
        <f aca="false">'AVG WE'!C16*IF(J10="East",(IF(AND($A39&gt;7,$A39&lt;24),HLOOKUP(C$29,$C$8:$N$10,2,FALSE()),HLOOKUP(C$29,$C$8:$N$10,3,FALSE()))),IF(AND($A39&gt;6,$A39&lt;23),HLOOKUP(C$29,$C$8:$N$10,2,FALSE()),HLOOKUP(C$29,$C$8:$N$10,3,FALSE())))</f>
        <v>53.0828943481248</v>
      </c>
      <c r="D39" s="52" t="n">
        <f aca="false">'AVG WE'!D16*IF(K10="East",(IF(AND($A39&gt;7,$A39&lt;24),HLOOKUP(D$29,$C$8:$N$10,2,FALSE()),HLOOKUP(D$29,$C$8:$N$10,3,FALSE()))),IF(AND($A39&gt;6,$A39&lt;23),HLOOKUP(D$29,$C$8:$N$10,2,FALSE()),HLOOKUP(D$29,$C$8:$N$10,3,FALSE())))</f>
        <v>53.1855551219851</v>
      </c>
      <c r="E39" s="52" t="n">
        <f aca="false">'AVG WE'!E16*IF(L10="East",(IF(AND($A39&gt;7,$A39&lt;24),HLOOKUP(E$29,$C$8:$N$10,2,FALSE()),HLOOKUP(E$29,$C$8:$N$10,3,FALSE()))),IF(AND($A39&gt;6,$A39&lt;23),HLOOKUP(E$29,$C$8:$N$10,2,FALSE()),HLOOKUP(E$29,$C$8:$N$10,3,FALSE())))</f>
        <v>52.2945952189012</v>
      </c>
      <c r="F39" s="52" t="n">
        <f aca="false">'AVG WE'!F16*IF(M10="East",(IF(AND($A39&gt;7,$A39&lt;24),HLOOKUP(F$29,$C$8:$N$10,2,FALSE()),HLOOKUP(F$29,$C$8:$N$10,3,FALSE()))),IF(AND($A39&gt;6,$A39&lt;23),HLOOKUP(F$29,$C$8:$N$10,2,FALSE()),HLOOKUP(F$29,$C$8:$N$10,3,FALSE())))</f>
        <v>55.224082612098</v>
      </c>
      <c r="G39" s="52" t="n">
        <f aca="false">'AVG WE'!G16*IF(N10="East",(IF(AND($A39&gt;7,$A39&lt;24),HLOOKUP(G$29,$C$8:$N$10,2,FALSE()),HLOOKUP(G$29,$C$8:$N$10,3,FALSE()))),IF(AND($A39&gt;6,$A39&lt;23),HLOOKUP(G$29,$C$8:$N$10,2,FALSE()),HLOOKUP(G$29,$C$8:$N$10,3,FALSE())))</f>
        <v>53.8470538645229</v>
      </c>
      <c r="H39" s="52" t="n">
        <f aca="false">'AVG WE'!H16*IF(O10="East",(IF(AND($A39&gt;7,$A39&lt;24),HLOOKUP(H$29,$C$8:$N$10,2,FALSE()),HLOOKUP(H$29,$C$8:$N$10,3,FALSE()))),IF(AND($A39&gt;6,$A39&lt;23),HLOOKUP(H$29,$C$8:$N$10,2,FALSE()),HLOOKUP(H$29,$C$8:$N$10,3,FALSE())))</f>
        <v>43.7252077242132</v>
      </c>
      <c r="I39" s="52" t="n">
        <f aca="false">'AVG WE'!I16*IF(P10="East",(IF(AND($A39&gt;7,$A39&lt;24),HLOOKUP(I$29,$C$8:$N$10,2,FALSE()),HLOOKUP(I$29,$C$8:$N$10,3,FALSE()))),IF(AND($A39&gt;6,$A39&lt;23),HLOOKUP(I$29,$C$8:$N$10,2,FALSE()),HLOOKUP(I$29,$C$8:$N$10,3,FALSE())))</f>
        <v>40.898309236721</v>
      </c>
      <c r="J39" s="52" t="n">
        <f aca="false">'AVG WE'!J16*IF(Q10="East",(IF(AND($A39&gt;7,$A39&lt;24),HLOOKUP(J$29,$C$8:$N$10,2,FALSE()),HLOOKUP(J$29,$C$8:$N$10,3,FALSE()))),IF(AND($A39&gt;6,$A39&lt;23),HLOOKUP(J$29,$C$8:$N$10,2,FALSE()),HLOOKUP(J$29,$C$8:$N$10,3,FALSE())))</f>
        <v>43.4604083999598</v>
      </c>
      <c r="K39" s="52" t="n">
        <f aca="false">'AVG WE'!K16*IF(R10="East",(IF(AND($A39&gt;7,$A39&lt;24),HLOOKUP(K$29,$C$8:$N$10,2,FALSE()),HLOOKUP(K$29,$C$8:$N$10,3,FALSE()))),IF(AND($A39&gt;6,$A39&lt;23),HLOOKUP(K$29,$C$8:$N$10,2,FALSE()),HLOOKUP(K$29,$C$8:$N$10,3,FALSE())))</f>
        <v>46.7405287217805</v>
      </c>
      <c r="L39" s="52" t="n">
        <f aca="false">'AVG WE'!L16*IF(S10="East",(IF(AND($A39&gt;7,$A39&lt;24),HLOOKUP(L$29,$C$8:$N$10,2,FALSE()),HLOOKUP(L$29,$C$8:$N$10,3,FALSE()))),IF(AND($A39&gt;6,$A39&lt;23),HLOOKUP(L$29,$C$8:$N$10,2,FALSE()),HLOOKUP(L$29,$C$8:$N$10,3,FALSE())))</f>
        <v>47.0114485858658</v>
      </c>
      <c r="M39" s="52" t="n">
        <f aca="false">'AVG WE'!M16*IF(T10="East",(IF(AND($A39&gt;7,$A39&lt;24),HLOOKUP(M$29,$C$8:$N$10,2,FALSE()),HLOOKUP(M$29,$C$8:$N$10,3,FALSE()))),IF(AND($A39&gt;6,$A39&lt;23),HLOOKUP(M$29,$C$8:$N$10,2,FALSE()),HLOOKUP(M$29,$C$8:$N$10,3,FALSE())))</f>
        <v>50.4170626143604</v>
      </c>
      <c r="N39" s="52" t="n">
        <f aca="false">'AVG WE'!N16*IF(U10="East",(IF(AND($A39&gt;7,$A39&lt;24),HLOOKUP(N$29,$C$8:$N$10,2,FALSE()),HLOOKUP(N$29,$C$8:$N$10,3,FALSE()))),IF(AND($A39&gt;6,$A39&lt;23),HLOOKUP(N$29,$C$8:$N$10,2,FALSE()),HLOOKUP(N$29,$C$8:$N$10,3,FALSE())))</f>
        <v>50.5373281477838</v>
      </c>
    </row>
    <row r="40" customFormat="false" ht="12.75" hidden="false" customHeight="false" outlineLevel="0" collapsed="false">
      <c r="A40" s="2" t="n">
        <v>10</v>
      </c>
      <c r="C40" s="52" t="n">
        <f aca="false">'AVG WE'!C17*IF(J11="East",(IF(AND($A40&gt;7,$A40&lt;24),HLOOKUP(C$29,$C$8:$N$10,2,FALSE()),HLOOKUP(C$29,$C$8:$N$10,3,FALSE()))),IF(AND($A40&gt;6,$A40&lt;23),HLOOKUP(C$29,$C$8:$N$10,2,FALSE()),HLOOKUP(C$29,$C$8:$N$10,3,FALSE())))</f>
        <v>54.274791451662</v>
      </c>
      <c r="D40" s="52" t="n">
        <f aca="false">'AVG WE'!D17*IF(K11="East",(IF(AND($A40&gt;7,$A40&lt;24),HLOOKUP(D$29,$C$8:$N$10,2,FALSE()),HLOOKUP(D$29,$C$8:$N$10,3,FALSE()))),IF(AND($A40&gt;6,$A40&lt;23),HLOOKUP(D$29,$C$8:$N$10,2,FALSE()),HLOOKUP(D$29,$C$8:$N$10,3,FALSE())))</f>
        <v>54.547908572069</v>
      </c>
      <c r="E40" s="52" t="n">
        <f aca="false">'AVG WE'!E17*IF(L11="East",(IF(AND($A40&gt;7,$A40&lt;24),HLOOKUP(E$29,$C$8:$N$10,2,FALSE()),HLOOKUP(E$29,$C$8:$N$10,3,FALSE()))),IF(AND($A40&gt;6,$A40&lt;23),HLOOKUP(E$29,$C$8:$N$10,2,FALSE()),HLOOKUP(E$29,$C$8:$N$10,3,FALSE())))</f>
        <v>55.0597083664935</v>
      </c>
      <c r="F40" s="52" t="n">
        <f aca="false">'AVG WE'!F17*IF(M11="East",(IF(AND($A40&gt;7,$A40&lt;24),HLOOKUP(F$29,$C$8:$N$10,2,FALSE()),HLOOKUP(F$29,$C$8:$N$10,3,FALSE()))),IF(AND($A40&gt;6,$A40&lt;23),HLOOKUP(F$29,$C$8:$N$10,2,FALSE()),HLOOKUP(F$29,$C$8:$N$10,3,FALSE())))</f>
        <v>57.8581113540993</v>
      </c>
      <c r="G40" s="52" t="n">
        <f aca="false">'AVG WE'!G17*IF(N11="East",(IF(AND($A40&gt;7,$A40&lt;24),HLOOKUP(G$29,$C$8:$N$10,2,FALSE()),HLOOKUP(G$29,$C$8:$N$10,3,FALSE()))),IF(AND($A40&gt;6,$A40&lt;23),HLOOKUP(G$29,$C$8:$N$10,2,FALSE()),HLOOKUP(G$29,$C$8:$N$10,3,FALSE())))</f>
        <v>58.6804091804373</v>
      </c>
      <c r="H40" s="52" t="n">
        <f aca="false">'AVG WE'!H17*IF(O11="East",(IF(AND($A40&gt;7,$A40&lt;24),HLOOKUP(H$29,$C$8:$N$10,2,FALSE()),HLOOKUP(H$29,$C$8:$N$10,3,FALSE()))),IF(AND($A40&gt;6,$A40&lt;23),HLOOKUP(H$29,$C$8:$N$10,2,FALSE()),HLOOKUP(H$29,$C$8:$N$10,3,FALSE())))</f>
        <v>52.991536663829</v>
      </c>
      <c r="I40" s="52" t="n">
        <f aca="false">'AVG WE'!I17*IF(P11="East",(IF(AND($A40&gt;7,$A40&lt;24),HLOOKUP(I$29,$C$8:$N$10,2,FALSE()),HLOOKUP(I$29,$C$8:$N$10,3,FALSE()))),IF(AND($A40&gt;6,$A40&lt;23),HLOOKUP(I$29,$C$8:$N$10,2,FALSE()),HLOOKUP(I$29,$C$8:$N$10,3,FALSE())))</f>
        <v>45.8940432910615</v>
      </c>
      <c r="J40" s="52" t="n">
        <f aca="false">'AVG WE'!J17*IF(Q11="East",(IF(AND($A40&gt;7,$A40&lt;24),HLOOKUP(J$29,$C$8:$N$10,2,FALSE()),HLOOKUP(J$29,$C$8:$N$10,3,FALSE()))),IF(AND($A40&gt;6,$A40&lt;23),HLOOKUP(J$29,$C$8:$N$10,2,FALSE()),HLOOKUP(J$29,$C$8:$N$10,3,FALSE())))</f>
        <v>49.0541174327488</v>
      </c>
      <c r="K40" s="52" t="n">
        <f aca="false">'AVG WE'!K17*IF(R11="East",(IF(AND($A40&gt;7,$A40&lt;24),HLOOKUP(K$29,$C$8:$N$10,2,FALSE()),HLOOKUP(K$29,$C$8:$N$10,3,FALSE()))),IF(AND($A40&gt;6,$A40&lt;23),HLOOKUP(K$29,$C$8:$N$10,2,FALSE()),HLOOKUP(K$29,$C$8:$N$10,3,FALSE())))</f>
        <v>49.8072663219803</v>
      </c>
      <c r="L40" s="52" t="n">
        <f aca="false">'AVG WE'!L17*IF(S11="East",(IF(AND($A40&gt;7,$A40&lt;24),HLOOKUP(L$29,$C$8:$N$10,2,FALSE()),HLOOKUP(L$29,$C$8:$N$10,3,FALSE()))),IF(AND($A40&gt;6,$A40&lt;23),HLOOKUP(L$29,$C$8:$N$10,2,FALSE()),HLOOKUP(L$29,$C$8:$N$10,3,FALSE())))</f>
        <v>50.3895974523544</v>
      </c>
      <c r="M40" s="52" t="n">
        <f aca="false">'AVG WE'!M17*IF(T11="East",(IF(AND($A40&gt;7,$A40&lt;24),HLOOKUP(M$29,$C$8:$N$10,2,FALSE()),HLOOKUP(M$29,$C$8:$N$10,3,FALSE()))),IF(AND($A40&gt;6,$A40&lt;23),HLOOKUP(M$29,$C$8:$N$10,2,FALSE()),HLOOKUP(M$29,$C$8:$N$10,3,FALSE())))</f>
        <v>52.7449267354266</v>
      </c>
      <c r="N40" s="52" t="n">
        <f aca="false">'AVG WE'!N17*IF(U11="East",(IF(AND($A40&gt;7,$A40&lt;24),HLOOKUP(N$29,$C$8:$N$10,2,FALSE()),HLOOKUP(N$29,$C$8:$N$10,3,FALSE()))),IF(AND($A40&gt;6,$A40&lt;23),HLOOKUP(N$29,$C$8:$N$10,2,FALSE()),HLOOKUP(N$29,$C$8:$N$10,3,FALSE())))</f>
        <v>51.8163425762196</v>
      </c>
    </row>
    <row r="41" customFormat="false" ht="12.75" hidden="false" customHeight="false" outlineLevel="0" collapsed="false">
      <c r="A41" s="2" t="n">
        <v>11</v>
      </c>
      <c r="C41" s="52" t="n">
        <f aca="false">'AVG WE'!C18*IF(J12="East",(IF(AND($A41&gt;7,$A41&lt;24),HLOOKUP(C$29,$C$8:$N$10,2,FALSE()),HLOOKUP(C$29,$C$8:$N$10,3,FALSE()))),IF(AND($A41&gt;6,$A41&lt;23),HLOOKUP(C$29,$C$8:$N$10,2,FALSE()),HLOOKUP(C$29,$C$8:$N$10,3,FALSE())))</f>
        <v>54.963957715061</v>
      </c>
      <c r="D41" s="52" t="n">
        <f aca="false">'AVG WE'!D18*IF(K12="East",(IF(AND($A41&gt;7,$A41&lt;24),HLOOKUP(D$29,$C$8:$N$10,2,FALSE()),HLOOKUP(D$29,$C$8:$N$10,3,FALSE()))),IF(AND($A41&gt;6,$A41&lt;23),HLOOKUP(D$29,$C$8:$N$10,2,FALSE()),HLOOKUP(D$29,$C$8:$N$10,3,FALSE())))</f>
        <v>55.0381154137572</v>
      </c>
      <c r="E41" s="52" t="n">
        <f aca="false">'AVG WE'!E18*IF(L12="East",(IF(AND($A41&gt;7,$A41&lt;24),HLOOKUP(E$29,$C$8:$N$10,2,FALSE()),HLOOKUP(E$29,$C$8:$N$10,3,FALSE()))),IF(AND($A41&gt;6,$A41&lt;23),HLOOKUP(E$29,$C$8:$N$10,2,FALSE()),HLOOKUP(E$29,$C$8:$N$10,3,FALSE())))</f>
        <v>56.4454850126733</v>
      </c>
      <c r="F41" s="52" t="n">
        <f aca="false">'AVG WE'!F18*IF(M12="East",(IF(AND($A41&gt;7,$A41&lt;24),HLOOKUP(F$29,$C$8:$N$10,2,FALSE()),HLOOKUP(F$29,$C$8:$N$10,3,FALSE()))),IF(AND($A41&gt;6,$A41&lt;23),HLOOKUP(F$29,$C$8:$N$10,2,FALSE()),HLOOKUP(F$29,$C$8:$N$10,3,FALSE())))</f>
        <v>58.9637536416211</v>
      </c>
      <c r="G41" s="52" t="n">
        <f aca="false">'AVG WE'!G18*IF(N12="East",(IF(AND($A41&gt;7,$A41&lt;24),HLOOKUP(G$29,$C$8:$N$10,2,FALSE()),HLOOKUP(G$29,$C$8:$N$10,3,FALSE()))),IF(AND($A41&gt;6,$A41&lt;23),HLOOKUP(G$29,$C$8:$N$10,2,FALSE()),HLOOKUP(G$29,$C$8:$N$10,3,FALSE())))</f>
        <v>59.9070424035593</v>
      </c>
      <c r="H41" s="52" t="n">
        <f aca="false">'AVG WE'!H18*IF(O12="East",(IF(AND($A41&gt;7,$A41&lt;24),HLOOKUP(H$29,$C$8:$N$10,2,FALSE()),HLOOKUP(H$29,$C$8:$N$10,3,FALSE()))),IF(AND($A41&gt;6,$A41&lt;23),HLOOKUP(H$29,$C$8:$N$10,2,FALSE()),HLOOKUP(H$29,$C$8:$N$10,3,FALSE())))</f>
        <v>59.7695428448701</v>
      </c>
      <c r="I41" s="52" t="n">
        <f aca="false">'AVG WE'!I18*IF(P12="East",(IF(AND($A41&gt;7,$A41&lt;24),HLOOKUP(I$29,$C$8:$N$10,2,FALSE()),HLOOKUP(I$29,$C$8:$N$10,3,FALSE()))),IF(AND($A41&gt;6,$A41&lt;23),HLOOKUP(I$29,$C$8:$N$10,2,FALSE()),HLOOKUP(I$29,$C$8:$N$10,3,FALSE())))</f>
        <v>50.9684493594867</v>
      </c>
      <c r="J41" s="52" t="n">
        <f aca="false">'AVG WE'!J18*IF(Q12="East",(IF(AND($A41&gt;7,$A41&lt;24),HLOOKUP(J$29,$C$8:$N$10,2,FALSE()),HLOOKUP(J$29,$C$8:$N$10,3,FALSE()))),IF(AND($A41&gt;6,$A41&lt;23),HLOOKUP(J$29,$C$8:$N$10,2,FALSE()),HLOOKUP(J$29,$C$8:$N$10,3,FALSE())))</f>
        <v>56.2756736982464</v>
      </c>
      <c r="K41" s="52" t="n">
        <f aca="false">'AVG WE'!K18*IF(R12="East",(IF(AND($A41&gt;7,$A41&lt;24),HLOOKUP(K$29,$C$8:$N$10,2,FALSE()),HLOOKUP(K$29,$C$8:$N$10,3,FALSE()))),IF(AND($A41&gt;6,$A41&lt;23),HLOOKUP(K$29,$C$8:$N$10,2,FALSE()),HLOOKUP(K$29,$C$8:$N$10,3,FALSE())))</f>
        <v>53.6725955328527</v>
      </c>
      <c r="L41" s="52" t="n">
        <f aca="false">'AVG WE'!L18*IF(S12="East",(IF(AND($A41&gt;7,$A41&lt;24),HLOOKUP(L$29,$C$8:$N$10,2,FALSE()),HLOOKUP(L$29,$C$8:$N$10,3,FALSE()))),IF(AND($A41&gt;6,$A41&lt;23),HLOOKUP(L$29,$C$8:$N$10,2,FALSE()),HLOOKUP(L$29,$C$8:$N$10,3,FALSE())))</f>
        <v>55.3030807051516</v>
      </c>
      <c r="M41" s="52" t="n">
        <f aca="false">'AVG WE'!M18*IF(T12="East",(IF(AND($A41&gt;7,$A41&lt;24),HLOOKUP(M$29,$C$8:$N$10,2,FALSE()),HLOOKUP(M$29,$C$8:$N$10,3,FALSE()))),IF(AND($A41&gt;6,$A41&lt;23),HLOOKUP(M$29,$C$8:$N$10,2,FALSE()),HLOOKUP(M$29,$C$8:$N$10,3,FALSE())))</f>
        <v>53.3863842728329</v>
      </c>
      <c r="N41" s="52" t="n">
        <f aca="false">'AVG WE'!N18*IF(U12="East",(IF(AND($A41&gt;7,$A41&lt;24),HLOOKUP(N$29,$C$8:$N$10,2,FALSE()),HLOOKUP(N$29,$C$8:$N$10,3,FALSE()))),IF(AND($A41&gt;6,$A41&lt;23),HLOOKUP(N$29,$C$8:$N$10,2,FALSE()),HLOOKUP(N$29,$C$8:$N$10,3,FALSE())))</f>
        <v>51.1699863649224</v>
      </c>
    </row>
    <row r="42" customFormat="false" ht="12.75" hidden="false" customHeight="false" outlineLevel="0" collapsed="false">
      <c r="A42" s="2" t="n">
        <v>12</v>
      </c>
      <c r="C42" s="52" t="n">
        <f aca="false">'AVG WE'!C19*IF(J13="East",(IF(AND($A42&gt;7,$A42&lt;24),HLOOKUP(C$29,$C$8:$N$10,2,FALSE()),HLOOKUP(C$29,$C$8:$N$10,3,FALSE()))),IF(AND($A42&gt;6,$A42&lt;23),HLOOKUP(C$29,$C$8:$N$10,2,FALSE()),HLOOKUP(C$29,$C$8:$N$10,3,FALSE())))</f>
        <v>54.9256607199358</v>
      </c>
      <c r="D42" s="52" t="n">
        <f aca="false">'AVG WE'!D19*IF(K13="East",(IF(AND($A42&gt;7,$A42&lt;24),HLOOKUP(D$29,$C$8:$N$10,2,FALSE()),HLOOKUP(D$29,$C$8:$N$10,3,FALSE()))),IF(AND($A42&gt;6,$A42&lt;23),HLOOKUP(D$29,$C$8:$N$10,2,FALSE()),HLOOKUP(D$29,$C$8:$N$10,3,FALSE())))</f>
        <v>54.3825061181657</v>
      </c>
      <c r="E42" s="52" t="n">
        <f aca="false">'AVG WE'!E19*IF(L13="East",(IF(AND($A42&gt;7,$A42&lt;24),HLOOKUP(E$29,$C$8:$N$10,2,FALSE()),HLOOKUP(E$29,$C$8:$N$10,3,FALSE()))),IF(AND($A42&gt;6,$A42&lt;23),HLOOKUP(E$29,$C$8:$N$10,2,FALSE()),HLOOKUP(E$29,$C$8:$N$10,3,FALSE())))</f>
        <v>56.2166549481641</v>
      </c>
      <c r="F42" s="52" t="n">
        <f aca="false">'AVG WE'!F19*IF(M13="East",(IF(AND($A42&gt;7,$A42&lt;24),HLOOKUP(F$29,$C$8:$N$10,2,FALSE()),HLOOKUP(F$29,$C$8:$N$10,3,FALSE()))),IF(AND($A42&gt;6,$A42&lt;23),HLOOKUP(F$29,$C$8:$N$10,2,FALSE()),HLOOKUP(F$29,$C$8:$N$10,3,FALSE())))</f>
        <v>59.0197384758458</v>
      </c>
      <c r="G42" s="52" t="n">
        <f aca="false">'AVG WE'!G19*IF(N13="East",(IF(AND($A42&gt;7,$A42&lt;24),HLOOKUP(G$29,$C$8:$N$10,2,FALSE()),HLOOKUP(G$29,$C$8:$N$10,3,FALSE()))),IF(AND($A42&gt;6,$A42&lt;23),HLOOKUP(G$29,$C$8:$N$10,2,FALSE()),HLOOKUP(G$29,$C$8:$N$10,3,FALSE())))</f>
        <v>60.3891813199321</v>
      </c>
      <c r="H42" s="52" t="n">
        <f aca="false">'AVG WE'!H19*IF(O13="East",(IF(AND($A42&gt;7,$A42&lt;24),HLOOKUP(H$29,$C$8:$N$10,2,FALSE()),HLOOKUP(H$29,$C$8:$N$10,3,FALSE()))),IF(AND($A42&gt;6,$A42&lt;23),HLOOKUP(H$29,$C$8:$N$10,2,FALSE()),HLOOKUP(H$29,$C$8:$N$10,3,FALSE())))</f>
        <v>62.7699312325379</v>
      </c>
      <c r="I42" s="52" t="n">
        <f aca="false">'AVG WE'!I19*IF(P13="East",(IF(AND($A42&gt;7,$A42&lt;24),HLOOKUP(I$29,$C$8:$N$10,2,FALSE()),HLOOKUP(I$29,$C$8:$N$10,3,FALSE()))),IF(AND($A42&gt;6,$A42&lt;23),HLOOKUP(I$29,$C$8:$N$10,2,FALSE()),HLOOKUP(I$29,$C$8:$N$10,3,FALSE())))</f>
        <v>55.3040644466308</v>
      </c>
      <c r="J42" s="52" t="n">
        <f aca="false">'AVG WE'!J19*IF(Q13="East",(IF(AND($A42&gt;7,$A42&lt;24),HLOOKUP(J$29,$C$8:$N$10,2,FALSE()),HLOOKUP(J$29,$C$8:$N$10,3,FALSE()))),IF(AND($A42&gt;6,$A42&lt;23),HLOOKUP(J$29,$C$8:$N$10,2,FALSE()),HLOOKUP(J$29,$C$8:$N$10,3,FALSE())))</f>
        <v>59.8590883572025</v>
      </c>
      <c r="K42" s="52" t="n">
        <f aca="false">'AVG WE'!K19*IF(R13="East",(IF(AND($A42&gt;7,$A42&lt;24),HLOOKUP(K$29,$C$8:$N$10,2,FALSE()),HLOOKUP(K$29,$C$8:$N$10,3,FALSE()))),IF(AND($A42&gt;6,$A42&lt;23),HLOOKUP(K$29,$C$8:$N$10,2,FALSE()),HLOOKUP(K$29,$C$8:$N$10,3,FALSE())))</f>
        <v>54.0115938280316</v>
      </c>
      <c r="L42" s="52" t="n">
        <f aca="false">'AVG WE'!L19*IF(S13="East",(IF(AND($A42&gt;7,$A42&lt;24),HLOOKUP(L$29,$C$8:$N$10,2,FALSE()),HLOOKUP(L$29,$C$8:$N$10,3,FALSE()))),IF(AND($A42&gt;6,$A42&lt;23),HLOOKUP(L$29,$C$8:$N$10,2,FALSE()),HLOOKUP(L$29,$C$8:$N$10,3,FALSE())))</f>
        <v>52.7791246004505</v>
      </c>
      <c r="M42" s="52" t="n">
        <f aca="false">'AVG WE'!M19*IF(T13="East",(IF(AND($A42&gt;7,$A42&lt;24),HLOOKUP(M$29,$C$8:$N$10,2,FALSE()),HLOOKUP(M$29,$C$8:$N$10,3,FALSE()))),IF(AND($A42&gt;6,$A42&lt;23),HLOOKUP(M$29,$C$8:$N$10,2,FALSE()),HLOOKUP(M$29,$C$8:$N$10,3,FALSE())))</f>
        <v>52.5648589633885</v>
      </c>
      <c r="N42" s="52" t="n">
        <f aca="false">'AVG WE'!N19*IF(U13="East",(IF(AND($A42&gt;7,$A42&lt;24),HLOOKUP(N$29,$C$8:$N$10,2,FALSE()),HLOOKUP(N$29,$C$8:$N$10,3,FALSE()))),IF(AND($A42&gt;6,$A42&lt;23),HLOOKUP(N$29,$C$8:$N$10,2,FALSE()),HLOOKUP(N$29,$C$8:$N$10,3,FALSE())))</f>
        <v>50.4401846706799</v>
      </c>
    </row>
    <row r="43" customFormat="false" ht="12.75" hidden="false" customHeight="false" outlineLevel="0" collapsed="false">
      <c r="A43" s="2" t="n">
        <v>13</v>
      </c>
      <c r="C43" s="52" t="n">
        <f aca="false">'AVG WE'!C20*IF(J14="East",(IF(AND($A43&gt;7,$A43&lt;24),HLOOKUP(C$29,$C$8:$N$10,2,FALSE()),HLOOKUP(C$29,$C$8:$N$10,3,FALSE()))),IF(AND($A43&gt;6,$A43&lt;23),HLOOKUP(C$29,$C$8:$N$10,2,FALSE()),HLOOKUP(C$29,$C$8:$N$10,3,FALSE())))</f>
        <v>53.4718811071264</v>
      </c>
      <c r="D43" s="52" t="n">
        <f aca="false">'AVG WE'!D20*IF(K14="East",(IF(AND($A43&gt;7,$A43&lt;24),HLOOKUP(D$29,$C$8:$N$10,2,FALSE()),HLOOKUP(D$29,$C$8:$N$10,3,FALSE()))),IF(AND($A43&gt;6,$A43&lt;23),HLOOKUP(D$29,$C$8:$N$10,2,FALSE()),HLOOKUP(D$29,$C$8:$N$10,3,FALSE())))</f>
        <v>52.8847627427417</v>
      </c>
      <c r="E43" s="52" t="n">
        <f aca="false">'AVG WE'!E20*IF(L14="East",(IF(AND($A43&gt;7,$A43&lt;24),HLOOKUP(E$29,$C$8:$N$10,2,FALSE()),HLOOKUP(E$29,$C$8:$N$10,3,FALSE()))),IF(AND($A43&gt;6,$A43&lt;23),HLOOKUP(E$29,$C$8:$N$10,2,FALSE()),HLOOKUP(E$29,$C$8:$N$10,3,FALSE())))</f>
        <v>55.4421107454168</v>
      </c>
      <c r="F43" s="52" t="n">
        <f aca="false">'AVG WE'!F20*IF(M14="East",(IF(AND($A43&gt;7,$A43&lt;24),HLOOKUP(F$29,$C$8:$N$10,2,FALSE()),HLOOKUP(F$29,$C$8:$N$10,3,FALSE()))),IF(AND($A43&gt;6,$A43&lt;23),HLOOKUP(F$29,$C$8:$N$10,2,FALSE()),HLOOKUP(F$29,$C$8:$N$10,3,FALSE())))</f>
        <v>56.6613446441749</v>
      </c>
      <c r="G43" s="52" t="n">
        <f aca="false">'AVG WE'!G20*IF(N14="East",(IF(AND($A43&gt;7,$A43&lt;24),HLOOKUP(G$29,$C$8:$N$10,2,FALSE()),HLOOKUP(G$29,$C$8:$N$10,3,FALSE()))),IF(AND($A43&gt;6,$A43&lt;23),HLOOKUP(G$29,$C$8:$N$10,2,FALSE()),HLOOKUP(G$29,$C$8:$N$10,3,FALSE())))</f>
        <v>60.1726876277243</v>
      </c>
      <c r="H43" s="52" t="n">
        <f aca="false">'AVG WE'!H20*IF(O14="East",(IF(AND($A43&gt;7,$A43&lt;24),HLOOKUP(H$29,$C$8:$N$10,2,FALSE()),HLOOKUP(H$29,$C$8:$N$10,3,FALSE()))),IF(AND($A43&gt;6,$A43&lt;23),HLOOKUP(H$29,$C$8:$N$10,2,FALSE()),HLOOKUP(H$29,$C$8:$N$10,3,FALSE())))</f>
        <v>65.104853257708</v>
      </c>
      <c r="I43" s="52" t="n">
        <f aca="false">'AVG WE'!I20*IF(P14="East",(IF(AND($A43&gt;7,$A43&lt;24),HLOOKUP(I$29,$C$8:$N$10,2,FALSE()),HLOOKUP(I$29,$C$8:$N$10,3,FALSE()))),IF(AND($A43&gt;6,$A43&lt;23),HLOOKUP(I$29,$C$8:$N$10,2,FALSE()),HLOOKUP(I$29,$C$8:$N$10,3,FALSE())))</f>
        <v>57.4168400000156</v>
      </c>
      <c r="J43" s="52" t="n">
        <f aca="false">'AVG WE'!J20*IF(Q14="East",(IF(AND($A43&gt;7,$A43&lt;24),HLOOKUP(J$29,$C$8:$N$10,2,FALSE()),HLOOKUP(J$29,$C$8:$N$10,3,FALSE()))),IF(AND($A43&gt;6,$A43&lt;23),HLOOKUP(J$29,$C$8:$N$10,2,FALSE()),HLOOKUP(J$29,$C$8:$N$10,3,FALSE())))</f>
        <v>64.9288849053749</v>
      </c>
      <c r="K43" s="52" t="n">
        <f aca="false">'AVG WE'!K20*IF(R14="East",(IF(AND($A43&gt;7,$A43&lt;24),HLOOKUP(K$29,$C$8:$N$10,2,FALSE()),HLOOKUP(K$29,$C$8:$N$10,3,FALSE()))),IF(AND($A43&gt;6,$A43&lt;23),HLOOKUP(K$29,$C$8:$N$10,2,FALSE()),HLOOKUP(K$29,$C$8:$N$10,3,FALSE())))</f>
        <v>55.8761906416966</v>
      </c>
      <c r="L43" s="52" t="n">
        <f aca="false">'AVG WE'!L20*IF(S14="East",(IF(AND($A43&gt;7,$A43&lt;24),HLOOKUP(L$29,$C$8:$N$10,2,FALSE()),HLOOKUP(L$29,$C$8:$N$10,3,FALSE()))),IF(AND($A43&gt;6,$A43&lt;23),HLOOKUP(L$29,$C$8:$N$10,2,FALSE()),HLOOKUP(L$29,$C$8:$N$10,3,FALSE())))</f>
        <v>52.1962340872651</v>
      </c>
      <c r="M43" s="52" t="n">
        <f aca="false">'AVG WE'!M20*IF(T14="East",(IF(AND($A43&gt;7,$A43&lt;24),HLOOKUP(M$29,$C$8:$N$10,2,FALSE()),HLOOKUP(M$29,$C$8:$N$10,3,FALSE()))),IF(AND($A43&gt;6,$A43&lt;23),HLOOKUP(M$29,$C$8:$N$10,2,FALSE()),HLOOKUP(M$29,$C$8:$N$10,3,FALSE())))</f>
        <v>50.7787970107225</v>
      </c>
      <c r="N43" s="52" t="n">
        <f aca="false">'AVG WE'!N20*IF(U14="East",(IF(AND($A43&gt;7,$A43&lt;24),HLOOKUP(N$29,$C$8:$N$10,2,FALSE()),HLOOKUP(N$29,$C$8:$N$10,3,FALSE()))),IF(AND($A43&gt;6,$A43&lt;23),HLOOKUP(N$29,$C$8:$N$10,2,FALSE()),HLOOKUP(N$29,$C$8:$N$10,3,FALSE())))</f>
        <v>49.9169808551918</v>
      </c>
    </row>
    <row r="44" customFormat="false" ht="12.75" hidden="false" customHeight="false" outlineLevel="0" collapsed="false">
      <c r="A44" s="2" t="n">
        <v>14</v>
      </c>
      <c r="C44" s="52" t="n">
        <f aca="false">'AVG WE'!C21*IF(J15="East",(IF(AND($A44&gt;7,$A44&lt;24),HLOOKUP(C$29,$C$8:$N$10,2,FALSE()),HLOOKUP(C$29,$C$8:$N$10,3,FALSE()))),IF(AND($A44&gt;6,$A44&lt;23),HLOOKUP(C$29,$C$8:$N$10,2,FALSE()),HLOOKUP(C$29,$C$8:$N$10,3,FALSE())))</f>
        <v>51.5151363947456</v>
      </c>
      <c r="D44" s="52" t="n">
        <f aca="false">'AVG WE'!D21*IF(K15="East",(IF(AND($A44&gt;7,$A44&lt;24),HLOOKUP(D$29,$C$8:$N$10,2,FALSE()),HLOOKUP(D$29,$C$8:$N$10,3,FALSE()))),IF(AND($A44&gt;6,$A44&lt;23),HLOOKUP(D$29,$C$8:$N$10,2,FALSE()),HLOOKUP(D$29,$C$8:$N$10,3,FALSE())))</f>
        <v>52.2369695813081</v>
      </c>
      <c r="E44" s="52" t="n">
        <f aca="false">'AVG WE'!E21*IF(L15="East",(IF(AND($A44&gt;7,$A44&lt;24),HLOOKUP(E$29,$C$8:$N$10,2,FALSE()),HLOOKUP(E$29,$C$8:$N$10,3,FALSE()))),IF(AND($A44&gt;6,$A44&lt;23),HLOOKUP(E$29,$C$8:$N$10,2,FALSE()),HLOOKUP(E$29,$C$8:$N$10,3,FALSE())))</f>
        <v>54.7363338270518</v>
      </c>
      <c r="F44" s="52" t="n">
        <f aca="false">'AVG WE'!F21*IF(M15="East",(IF(AND($A44&gt;7,$A44&lt;24),HLOOKUP(F$29,$C$8:$N$10,2,FALSE()),HLOOKUP(F$29,$C$8:$N$10,3,FALSE()))),IF(AND($A44&gt;6,$A44&lt;23),HLOOKUP(F$29,$C$8:$N$10,2,FALSE()),HLOOKUP(F$29,$C$8:$N$10,3,FALSE())))</f>
        <v>56.0800730047357</v>
      </c>
      <c r="G44" s="52" t="n">
        <f aca="false">'AVG WE'!G21*IF(N15="East",(IF(AND($A44&gt;7,$A44&lt;24),HLOOKUP(G$29,$C$8:$N$10,2,FALSE()),HLOOKUP(G$29,$C$8:$N$10,3,FALSE()))),IF(AND($A44&gt;6,$A44&lt;23),HLOOKUP(G$29,$C$8:$N$10,2,FALSE()),HLOOKUP(G$29,$C$8:$N$10,3,FALSE())))</f>
        <v>59.6396071442022</v>
      </c>
      <c r="H44" s="52" t="n">
        <f aca="false">'AVG WE'!H21*IF(O15="East",(IF(AND($A44&gt;7,$A44&lt;24),HLOOKUP(H$29,$C$8:$N$10,2,FALSE()),HLOOKUP(H$29,$C$8:$N$10,3,FALSE()))),IF(AND($A44&gt;6,$A44&lt;23),HLOOKUP(H$29,$C$8:$N$10,2,FALSE()),HLOOKUP(H$29,$C$8:$N$10,3,FALSE())))</f>
        <v>68.7494072655449</v>
      </c>
      <c r="I44" s="52" t="n">
        <f aca="false">'AVG WE'!I21*IF(P15="East",(IF(AND($A44&gt;7,$A44&lt;24),HLOOKUP(I$29,$C$8:$N$10,2,FALSE()),HLOOKUP(I$29,$C$8:$N$10,3,FALSE()))),IF(AND($A44&gt;6,$A44&lt;23),HLOOKUP(I$29,$C$8:$N$10,2,FALSE()),HLOOKUP(I$29,$C$8:$N$10,3,FALSE())))</f>
        <v>59.7590037987432</v>
      </c>
      <c r="J44" s="52" t="n">
        <f aca="false">'AVG WE'!J21*IF(Q15="East",(IF(AND($A44&gt;7,$A44&lt;24),HLOOKUP(J$29,$C$8:$N$10,2,FALSE()),HLOOKUP(J$29,$C$8:$N$10,3,FALSE()))),IF(AND($A44&gt;6,$A44&lt;23),HLOOKUP(J$29,$C$8:$N$10,2,FALSE()),HLOOKUP(J$29,$C$8:$N$10,3,FALSE())))</f>
        <v>64.8122499059386</v>
      </c>
      <c r="K44" s="52" t="n">
        <f aca="false">'AVG WE'!K21*IF(R15="East",(IF(AND($A44&gt;7,$A44&lt;24),HLOOKUP(K$29,$C$8:$N$10,2,FALSE()),HLOOKUP(K$29,$C$8:$N$10,3,FALSE()))),IF(AND($A44&gt;6,$A44&lt;23),HLOOKUP(K$29,$C$8:$N$10,2,FALSE()),HLOOKUP(K$29,$C$8:$N$10,3,FALSE())))</f>
        <v>57.5254644823107</v>
      </c>
      <c r="L44" s="52" t="n">
        <f aca="false">'AVG WE'!L21*IF(S15="East",(IF(AND($A44&gt;7,$A44&lt;24),HLOOKUP(L$29,$C$8:$N$10,2,FALSE()),HLOOKUP(L$29,$C$8:$N$10,3,FALSE()))),IF(AND($A44&gt;6,$A44&lt;23),HLOOKUP(L$29,$C$8:$N$10,2,FALSE()),HLOOKUP(L$29,$C$8:$N$10,3,FALSE())))</f>
        <v>54.2272909365586</v>
      </c>
      <c r="M44" s="52" t="n">
        <f aca="false">'AVG WE'!M21*IF(T15="East",(IF(AND($A44&gt;7,$A44&lt;24),HLOOKUP(M$29,$C$8:$N$10,2,FALSE()),HLOOKUP(M$29,$C$8:$N$10,3,FALSE()))),IF(AND($A44&gt;6,$A44&lt;23),HLOOKUP(M$29,$C$8:$N$10,2,FALSE()),HLOOKUP(M$29,$C$8:$N$10,3,FALSE())))</f>
        <v>49.781494103266</v>
      </c>
      <c r="N44" s="52" t="n">
        <f aca="false">'AVG WE'!N21*IF(U15="East",(IF(AND($A44&gt;7,$A44&lt;24),HLOOKUP(N$29,$C$8:$N$10,2,FALSE()),HLOOKUP(N$29,$C$8:$N$10,3,FALSE()))),IF(AND($A44&gt;6,$A44&lt;23),HLOOKUP(N$29,$C$8:$N$10,2,FALSE()),HLOOKUP(N$29,$C$8:$N$10,3,FALSE())))</f>
        <v>47.9877822659277</v>
      </c>
    </row>
    <row r="45" customFormat="false" ht="12.75" hidden="false" customHeight="false" outlineLevel="0" collapsed="false">
      <c r="A45" s="2" t="n">
        <v>15</v>
      </c>
      <c r="C45" s="52" t="n">
        <f aca="false">'AVG WE'!C22*IF(J16="East",(IF(AND($A45&gt;7,$A45&lt;24),HLOOKUP(C$29,$C$8:$N$10,2,FALSE()),HLOOKUP(C$29,$C$8:$N$10,3,FALSE()))),IF(AND($A45&gt;6,$A45&lt;23),HLOOKUP(C$29,$C$8:$N$10,2,FALSE()),HLOOKUP(C$29,$C$8:$N$10,3,FALSE())))</f>
        <v>49.7012982830349</v>
      </c>
      <c r="D45" s="52" t="n">
        <f aca="false">'AVG WE'!D22*IF(K16="East",(IF(AND($A45&gt;7,$A45&lt;24),HLOOKUP(D$29,$C$8:$N$10,2,FALSE()),HLOOKUP(D$29,$C$8:$N$10,3,FALSE()))),IF(AND($A45&gt;6,$A45&lt;23),HLOOKUP(D$29,$C$8:$N$10,2,FALSE()),HLOOKUP(D$29,$C$8:$N$10,3,FALSE())))</f>
        <v>50.236801601112</v>
      </c>
      <c r="E45" s="52" t="n">
        <f aca="false">'AVG WE'!E22*IF(L16="East",(IF(AND($A45&gt;7,$A45&lt;24),HLOOKUP(E$29,$C$8:$N$10,2,FALSE()),HLOOKUP(E$29,$C$8:$N$10,3,FALSE()))),IF(AND($A45&gt;6,$A45&lt;23),HLOOKUP(E$29,$C$8:$N$10,2,FALSE()),HLOOKUP(E$29,$C$8:$N$10,3,FALSE())))</f>
        <v>52.9965127940236</v>
      </c>
      <c r="F45" s="52" t="n">
        <f aca="false">'AVG WE'!F22*IF(M16="East",(IF(AND($A45&gt;7,$A45&lt;24),HLOOKUP(F$29,$C$8:$N$10,2,FALSE()),HLOOKUP(F$29,$C$8:$N$10,3,FALSE()))),IF(AND($A45&gt;6,$A45&lt;23),HLOOKUP(F$29,$C$8:$N$10,2,FALSE()),HLOOKUP(F$29,$C$8:$N$10,3,FALSE())))</f>
        <v>55.4482810325259</v>
      </c>
      <c r="G45" s="52" t="n">
        <f aca="false">'AVG WE'!G22*IF(N16="East",(IF(AND($A45&gt;7,$A45&lt;24),HLOOKUP(G$29,$C$8:$N$10,2,FALSE()),HLOOKUP(G$29,$C$8:$N$10,3,FALSE()))),IF(AND($A45&gt;6,$A45&lt;23),HLOOKUP(G$29,$C$8:$N$10,2,FALSE()),HLOOKUP(G$29,$C$8:$N$10,3,FALSE())))</f>
        <v>59.743995921702</v>
      </c>
      <c r="H45" s="52" t="n">
        <f aca="false">'AVG WE'!H22*IF(O16="East",(IF(AND($A45&gt;7,$A45&lt;24),HLOOKUP(H$29,$C$8:$N$10,2,FALSE()),HLOOKUP(H$29,$C$8:$N$10,3,FALSE()))),IF(AND($A45&gt;6,$A45&lt;23),HLOOKUP(H$29,$C$8:$N$10,2,FALSE()),HLOOKUP(H$29,$C$8:$N$10,3,FALSE())))</f>
        <v>69.5137234299108</v>
      </c>
      <c r="I45" s="52" t="n">
        <f aca="false">'AVG WE'!I22*IF(P16="East",(IF(AND($A45&gt;7,$A45&lt;24),HLOOKUP(I$29,$C$8:$N$10,2,FALSE()),HLOOKUP(I$29,$C$8:$N$10,3,FALSE()))),IF(AND($A45&gt;6,$A45&lt;23),HLOOKUP(I$29,$C$8:$N$10,2,FALSE()),HLOOKUP(I$29,$C$8:$N$10,3,FALSE())))</f>
        <v>67.1667511758518</v>
      </c>
      <c r="J45" s="52" t="n">
        <f aca="false">'AVG WE'!J22*IF(Q16="East",(IF(AND($A45&gt;7,$A45&lt;24),HLOOKUP(J$29,$C$8:$N$10,2,FALSE()),HLOOKUP(J$29,$C$8:$N$10,3,FALSE()))),IF(AND($A45&gt;6,$A45&lt;23),HLOOKUP(J$29,$C$8:$N$10,2,FALSE()),HLOOKUP(J$29,$C$8:$N$10,3,FALSE())))</f>
        <v>68.3238925169153</v>
      </c>
      <c r="K45" s="52" t="n">
        <f aca="false">'AVG WE'!K22*IF(R16="East",(IF(AND($A45&gt;7,$A45&lt;24),HLOOKUP(K$29,$C$8:$N$10,2,FALSE()),HLOOKUP(K$29,$C$8:$N$10,3,FALSE()))),IF(AND($A45&gt;6,$A45&lt;23),HLOOKUP(K$29,$C$8:$N$10,2,FALSE()),HLOOKUP(K$29,$C$8:$N$10,3,FALSE())))</f>
        <v>56.949240246306</v>
      </c>
      <c r="L45" s="52" t="n">
        <f aca="false">'AVG WE'!L22*IF(S16="East",(IF(AND($A45&gt;7,$A45&lt;24),HLOOKUP(L$29,$C$8:$N$10,2,FALSE()),HLOOKUP(L$29,$C$8:$N$10,3,FALSE()))),IF(AND($A45&gt;6,$A45&lt;23),HLOOKUP(L$29,$C$8:$N$10,2,FALSE()),HLOOKUP(L$29,$C$8:$N$10,3,FALSE())))</f>
        <v>54.2146149941312</v>
      </c>
      <c r="M45" s="52" t="n">
        <f aca="false">'AVG WE'!M22*IF(T16="East",(IF(AND($A45&gt;7,$A45&lt;24),HLOOKUP(M$29,$C$8:$N$10,2,FALSE()),HLOOKUP(M$29,$C$8:$N$10,3,FALSE()))),IF(AND($A45&gt;6,$A45&lt;23),HLOOKUP(M$29,$C$8:$N$10,2,FALSE()),HLOOKUP(M$29,$C$8:$N$10,3,FALSE())))</f>
        <v>48.4251562243788</v>
      </c>
      <c r="N45" s="52" t="n">
        <f aca="false">'AVG WE'!N22*IF(U16="East",(IF(AND($A45&gt;7,$A45&lt;24),HLOOKUP(N$29,$C$8:$N$10,2,FALSE()),HLOOKUP(N$29,$C$8:$N$10,3,FALSE()))),IF(AND($A45&gt;6,$A45&lt;23),HLOOKUP(N$29,$C$8:$N$10,2,FALSE()),HLOOKUP(N$29,$C$8:$N$10,3,FALSE())))</f>
        <v>47.0700940439301</v>
      </c>
    </row>
    <row r="46" customFormat="false" ht="12.75" hidden="false" customHeight="false" outlineLevel="0" collapsed="false">
      <c r="A46" s="2" t="n">
        <v>16</v>
      </c>
      <c r="C46" s="52" t="n">
        <f aca="false">'AVG WE'!C23*IF(J17="East",(IF(AND($A46&gt;7,$A46&lt;24),HLOOKUP(C$29,$C$8:$N$10,2,FALSE()),HLOOKUP(C$29,$C$8:$N$10,3,FALSE()))),IF(AND($A46&gt;6,$A46&lt;23),HLOOKUP(C$29,$C$8:$N$10,2,FALSE()),HLOOKUP(C$29,$C$8:$N$10,3,FALSE())))</f>
        <v>47.1274719369653</v>
      </c>
      <c r="D46" s="52" t="n">
        <f aca="false">'AVG WE'!D23*IF(K17="East",(IF(AND($A46&gt;7,$A46&lt;24),HLOOKUP(D$29,$C$8:$N$10,2,FALSE()),HLOOKUP(D$29,$C$8:$N$10,3,FALSE()))),IF(AND($A46&gt;6,$A46&lt;23),HLOOKUP(D$29,$C$8:$N$10,2,FALSE()),HLOOKUP(D$29,$C$8:$N$10,3,FALSE())))</f>
        <v>49.3147513328518</v>
      </c>
      <c r="E46" s="52" t="n">
        <f aca="false">'AVG WE'!E23*IF(L17="East",(IF(AND($A46&gt;7,$A46&lt;24),HLOOKUP(E$29,$C$8:$N$10,2,FALSE()),HLOOKUP(E$29,$C$8:$N$10,3,FALSE()))),IF(AND($A46&gt;6,$A46&lt;23),HLOOKUP(E$29,$C$8:$N$10,2,FALSE()),HLOOKUP(E$29,$C$8:$N$10,3,FALSE())))</f>
        <v>51.6287579840768</v>
      </c>
      <c r="F46" s="52" t="n">
        <f aca="false">'AVG WE'!F23*IF(M17="East",(IF(AND($A46&gt;7,$A46&lt;24),HLOOKUP(F$29,$C$8:$N$10,2,FALSE()),HLOOKUP(F$29,$C$8:$N$10,3,FALSE()))),IF(AND($A46&gt;6,$A46&lt;23),HLOOKUP(F$29,$C$8:$N$10,2,FALSE()),HLOOKUP(F$29,$C$8:$N$10,3,FALSE())))</f>
        <v>53.9862085474419</v>
      </c>
      <c r="G46" s="52" t="n">
        <f aca="false">'AVG WE'!G23*IF(N17="East",(IF(AND($A46&gt;7,$A46&lt;24),HLOOKUP(G$29,$C$8:$N$10,2,FALSE()),HLOOKUP(G$29,$C$8:$N$10,3,FALSE()))),IF(AND($A46&gt;6,$A46&lt;23),HLOOKUP(G$29,$C$8:$N$10,2,FALSE()),HLOOKUP(G$29,$C$8:$N$10,3,FALSE())))</f>
        <v>59.672870383682</v>
      </c>
      <c r="H46" s="52" t="n">
        <f aca="false">'AVG WE'!H23*IF(O17="East",(IF(AND($A46&gt;7,$A46&lt;24),HLOOKUP(H$29,$C$8:$N$10,2,FALSE()),HLOOKUP(H$29,$C$8:$N$10,3,FALSE()))),IF(AND($A46&gt;6,$A46&lt;23),HLOOKUP(H$29,$C$8:$N$10,2,FALSE()),HLOOKUP(H$29,$C$8:$N$10,3,FALSE())))</f>
        <v>70.6391937883875</v>
      </c>
      <c r="I46" s="52" t="n">
        <f aca="false">'AVG WE'!I23*IF(P17="East",(IF(AND($A46&gt;7,$A46&lt;24),HLOOKUP(I$29,$C$8:$N$10,2,FALSE()),HLOOKUP(I$29,$C$8:$N$10,3,FALSE()))),IF(AND($A46&gt;6,$A46&lt;23),HLOOKUP(I$29,$C$8:$N$10,2,FALSE()),HLOOKUP(I$29,$C$8:$N$10,3,FALSE())))</f>
        <v>61.8210060058322</v>
      </c>
      <c r="J46" s="52" t="n">
        <f aca="false">'AVG WE'!J23*IF(Q17="East",(IF(AND($A46&gt;7,$A46&lt;24),HLOOKUP(J$29,$C$8:$N$10,2,FALSE()),HLOOKUP(J$29,$C$8:$N$10,3,FALSE()))),IF(AND($A46&gt;6,$A46&lt;23),HLOOKUP(J$29,$C$8:$N$10,2,FALSE()),HLOOKUP(J$29,$C$8:$N$10,3,FALSE())))</f>
        <v>66.6671078202598</v>
      </c>
      <c r="K46" s="52" t="n">
        <f aca="false">'AVG WE'!K23*IF(R17="East",(IF(AND($A46&gt;7,$A46&lt;24),HLOOKUP(K$29,$C$8:$N$10,2,FALSE()),HLOOKUP(K$29,$C$8:$N$10,3,FALSE()))),IF(AND($A46&gt;6,$A46&lt;23),HLOOKUP(K$29,$C$8:$N$10,2,FALSE()),HLOOKUP(K$29,$C$8:$N$10,3,FALSE())))</f>
        <v>57.6263544485667</v>
      </c>
      <c r="L46" s="52" t="n">
        <f aca="false">'AVG WE'!L23*IF(S17="East",(IF(AND($A46&gt;7,$A46&lt;24),HLOOKUP(L$29,$C$8:$N$10,2,FALSE()),HLOOKUP(L$29,$C$8:$N$10,3,FALSE()))),IF(AND($A46&gt;6,$A46&lt;23),HLOOKUP(L$29,$C$8:$N$10,2,FALSE()),HLOOKUP(L$29,$C$8:$N$10,3,FALSE())))</f>
        <v>54.0120699919474</v>
      </c>
      <c r="M46" s="52" t="n">
        <f aca="false">'AVG WE'!M23*IF(T17="East",(IF(AND($A46&gt;7,$A46&lt;24),HLOOKUP(M$29,$C$8:$N$10,2,FALSE()),HLOOKUP(M$29,$C$8:$N$10,3,FALSE()))),IF(AND($A46&gt;6,$A46&lt;23),HLOOKUP(M$29,$C$8:$N$10,2,FALSE()),HLOOKUP(M$29,$C$8:$N$10,3,FALSE())))</f>
        <v>47.6792509862047</v>
      </c>
      <c r="N46" s="52" t="n">
        <f aca="false">'AVG WE'!N23*IF(U17="East",(IF(AND($A46&gt;7,$A46&lt;24),HLOOKUP(N$29,$C$8:$N$10,2,FALSE()),HLOOKUP(N$29,$C$8:$N$10,3,FALSE()))),IF(AND($A46&gt;6,$A46&lt;23),HLOOKUP(N$29,$C$8:$N$10,2,FALSE()),HLOOKUP(N$29,$C$8:$N$10,3,FALSE())))</f>
        <v>46.1311428244118</v>
      </c>
    </row>
    <row r="47" customFormat="false" ht="12.75" hidden="false" customHeight="false" outlineLevel="0" collapsed="false">
      <c r="A47" s="2" t="n">
        <v>17</v>
      </c>
      <c r="C47" s="52" t="n">
        <f aca="false">'AVG WE'!C24*IF(J18="East",(IF(AND($A47&gt;7,$A47&lt;24),HLOOKUP(C$29,$C$8:$N$10,2,FALSE()),HLOOKUP(C$29,$C$8:$N$10,3,FALSE()))),IF(AND($A47&gt;6,$A47&lt;23),HLOOKUP(C$29,$C$8:$N$10,2,FALSE()),HLOOKUP(C$29,$C$8:$N$10,3,FALSE())))</f>
        <v>50.8091632139294</v>
      </c>
      <c r="D47" s="52" t="n">
        <f aca="false">'AVG WE'!D24*IF(K18="East",(IF(AND($A47&gt;7,$A47&lt;24),HLOOKUP(D$29,$C$8:$N$10,2,FALSE()),HLOOKUP(D$29,$C$8:$N$10,3,FALSE()))),IF(AND($A47&gt;6,$A47&lt;23),HLOOKUP(D$29,$C$8:$N$10,2,FALSE()),HLOOKUP(D$29,$C$8:$N$10,3,FALSE())))</f>
        <v>50.6881767734757</v>
      </c>
      <c r="E47" s="52" t="n">
        <f aca="false">'AVG WE'!E24*IF(L18="East",(IF(AND($A47&gt;7,$A47&lt;24),HLOOKUP(E$29,$C$8:$N$10,2,FALSE()),HLOOKUP(E$29,$C$8:$N$10,3,FALSE()))),IF(AND($A47&gt;6,$A47&lt;23),HLOOKUP(E$29,$C$8:$N$10,2,FALSE()),HLOOKUP(E$29,$C$8:$N$10,3,FALSE())))</f>
        <v>51.5283640238809</v>
      </c>
      <c r="F47" s="52" t="n">
        <f aca="false">'AVG WE'!F24*IF(M18="East",(IF(AND($A47&gt;7,$A47&lt;24),HLOOKUP(F$29,$C$8:$N$10,2,FALSE()),HLOOKUP(F$29,$C$8:$N$10,3,FALSE()))),IF(AND($A47&gt;6,$A47&lt;23),HLOOKUP(F$29,$C$8:$N$10,2,FALSE()),HLOOKUP(F$29,$C$8:$N$10,3,FALSE())))</f>
        <v>52.9854481377112</v>
      </c>
      <c r="G47" s="52" t="n">
        <f aca="false">'AVG WE'!G24*IF(N18="East",(IF(AND($A47&gt;7,$A47&lt;24),HLOOKUP(G$29,$C$8:$N$10,2,FALSE()),HLOOKUP(G$29,$C$8:$N$10,3,FALSE()))),IF(AND($A47&gt;6,$A47&lt;23),HLOOKUP(G$29,$C$8:$N$10,2,FALSE()),HLOOKUP(G$29,$C$8:$N$10,3,FALSE())))</f>
        <v>59.3598784291273</v>
      </c>
      <c r="H47" s="52" t="n">
        <f aca="false">'AVG WE'!H24*IF(O18="East",(IF(AND($A47&gt;7,$A47&lt;24),HLOOKUP(H$29,$C$8:$N$10,2,FALSE()),HLOOKUP(H$29,$C$8:$N$10,3,FALSE()))),IF(AND($A47&gt;6,$A47&lt;23),HLOOKUP(H$29,$C$8:$N$10,2,FALSE()),HLOOKUP(H$29,$C$8:$N$10,3,FALSE())))</f>
        <v>72.4266865928988</v>
      </c>
      <c r="I47" s="52" t="n">
        <f aca="false">'AVG WE'!I24*IF(P18="East",(IF(AND($A47&gt;7,$A47&lt;24),HLOOKUP(I$29,$C$8:$N$10,2,FALSE()),HLOOKUP(I$29,$C$8:$N$10,3,FALSE()))),IF(AND($A47&gt;6,$A47&lt;23),HLOOKUP(I$29,$C$8:$N$10,2,FALSE()),HLOOKUP(I$29,$C$8:$N$10,3,FALSE())))</f>
        <v>77.810697891909</v>
      </c>
      <c r="J47" s="52" t="n">
        <f aca="false">'AVG WE'!J24*IF(Q18="East",(IF(AND($A47&gt;7,$A47&lt;24),HLOOKUP(J$29,$C$8:$N$10,2,FALSE()),HLOOKUP(J$29,$C$8:$N$10,3,FALSE()))),IF(AND($A47&gt;6,$A47&lt;23),HLOOKUP(J$29,$C$8:$N$10,2,FALSE()),HLOOKUP(J$29,$C$8:$N$10,3,FALSE())))</f>
        <v>65.2978503429475</v>
      </c>
      <c r="K47" s="52" t="n">
        <f aca="false">'AVG WE'!K24*IF(R18="East",(IF(AND($A47&gt;7,$A47&lt;24),HLOOKUP(K$29,$C$8:$N$10,2,FALSE()),HLOOKUP(K$29,$C$8:$N$10,3,FALSE()))),IF(AND($A47&gt;6,$A47&lt;23),HLOOKUP(K$29,$C$8:$N$10,2,FALSE()),HLOOKUP(K$29,$C$8:$N$10,3,FALSE())))</f>
        <v>57.5486702711454</v>
      </c>
      <c r="L47" s="52" t="n">
        <f aca="false">'AVG WE'!L24*IF(S18="East",(IF(AND($A47&gt;7,$A47&lt;24),HLOOKUP(L$29,$C$8:$N$10,2,FALSE()),HLOOKUP(L$29,$C$8:$N$10,3,FALSE()))),IF(AND($A47&gt;6,$A47&lt;23),HLOOKUP(L$29,$C$8:$N$10,2,FALSE()),HLOOKUP(L$29,$C$8:$N$10,3,FALSE())))</f>
        <v>55.0392125362468</v>
      </c>
      <c r="M47" s="52" t="n">
        <f aca="false">'AVG WE'!M24*IF(T18="East",(IF(AND($A47&gt;7,$A47&lt;24),HLOOKUP(M$29,$C$8:$N$10,2,FALSE()),HLOOKUP(M$29,$C$8:$N$10,3,FALSE()))),IF(AND($A47&gt;6,$A47&lt;23),HLOOKUP(M$29,$C$8:$N$10,2,FALSE()),HLOOKUP(M$29,$C$8:$N$10,3,FALSE())))</f>
        <v>53.4619785536659</v>
      </c>
      <c r="N47" s="52" t="n">
        <f aca="false">'AVG WE'!N24*IF(U18="East",(IF(AND($A47&gt;7,$A47&lt;24),HLOOKUP(N$29,$C$8:$N$10,2,FALSE()),HLOOKUP(N$29,$C$8:$N$10,3,FALSE()))),IF(AND($A47&gt;6,$A47&lt;23),HLOOKUP(N$29,$C$8:$N$10,2,FALSE()),HLOOKUP(N$29,$C$8:$N$10,3,FALSE())))</f>
        <v>49.2609481581178</v>
      </c>
    </row>
    <row r="48" customFormat="false" ht="12.75" hidden="false" customHeight="false" outlineLevel="0" collapsed="false">
      <c r="A48" s="2" t="n">
        <v>18</v>
      </c>
      <c r="C48" s="52" t="n">
        <f aca="false">'AVG WE'!C25*IF(J19="East",(IF(AND($A48&gt;7,$A48&lt;24),HLOOKUP(C$29,$C$8:$N$10,2,FALSE()),HLOOKUP(C$29,$C$8:$N$10,3,FALSE()))),IF(AND($A48&gt;6,$A48&lt;23),HLOOKUP(C$29,$C$8:$N$10,2,FALSE()),HLOOKUP(C$29,$C$8:$N$10,3,FALSE())))</f>
        <v>61.4801683818477</v>
      </c>
      <c r="D48" s="52" t="n">
        <f aca="false">'AVG WE'!D25*IF(K19="East",(IF(AND($A48&gt;7,$A48&lt;24),HLOOKUP(D$29,$C$8:$N$10,2,FALSE()),HLOOKUP(D$29,$C$8:$N$10,3,FALSE()))),IF(AND($A48&gt;6,$A48&lt;23),HLOOKUP(D$29,$C$8:$N$10,2,FALSE()),HLOOKUP(D$29,$C$8:$N$10,3,FALSE())))</f>
        <v>57.4960567450832</v>
      </c>
      <c r="E48" s="52" t="n">
        <f aca="false">'AVG WE'!E25*IF(L19="East",(IF(AND($A48&gt;7,$A48&lt;24),HLOOKUP(E$29,$C$8:$N$10,2,FALSE()),HLOOKUP(E$29,$C$8:$N$10,3,FALSE()))),IF(AND($A48&gt;6,$A48&lt;23),HLOOKUP(E$29,$C$8:$N$10,2,FALSE()),HLOOKUP(E$29,$C$8:$N$10,3,FALSE())))</f>
        <v>54.8639555468897</v>
      </c>
      <c r="F48" s="52" t="n">
        <f aca="false">'AVG WE'!F25*IF(M19="East",(IF(AND($A48&gt;7,$A48&lt;24),HLOOKUP(F$29,$C$8:$N$10,2,FALSE()),HLOOKUP(F$29,$C$8:$N$10,3,FALSE()))),IF(AND($A48&gt;6,$A48&lt;23),HLOOKUP(F$29,$C$8:$N$10,2,FALSE()),HLOOKUP(F$29,$C$8:$N$10,3,FALSE())))</f>
        <v>52.8118477326126</v>
      </c>
      <c r="G48" s="52" t="n">
        <f aca="false">'AVG WE'!G25*IF(N19="East",(IF(AND($A48&gt;7,$A48&lt;24),HLOOKUP(G$29,$C$8:$N$10,2,FALSE()),HLOOKUP(G$29,$C$8:$N$10,3,FALSE()))),IF(AND($A48&gt;6,$A48&lt;23),HLOOKUP(G$29,$C$8:$N$10,2,FALSE()),HLOOKUP(G$29,$C$8:$N$10,3,FALSE())))</f>
        <v>58.1605996495492</v>
      </c>
      <c r="H48" s="52" t="n">
        <f aca="false">'AVG WE'!H25*IF(O19="East",(IF(AND($A48&gt;7,$A48&lt;24),HLOOKUP(H$29,$C$8:$N$10,2,FALSE()),HLOOKUP(H$29,$C$8:$N$10,3,FALSE()))),IF(AND($A48&gt;6,$A48&lt;23),HLOOKUP(H$29,$C$8:$N$10,2,FALSE()),HLOOKUP(H$29,$C$8:$N$10,3,FALSE())))</f>
        <v>68.3241419348536</v>
      </c>
      <c r="I48" s="52" t="n">
        <f aca="false">'AVG WE'!I25*IF(P19="East",(IF(AND($A48&gt;7,$A48&lt;24),HLOOKUP(I$29,$C$8:$N$10,2,FALSE()),HLOOKUP(I$29,$C$8:$N$10,3,FALSE()))),IF(AND($A48&gt;6,$A48&lt;23),HLOOKUP(I$29,$C$8:$N$10,2,FALSE()),HLOOKUP(I$29,$C$8:$N$10,3,FALSE())))</f>
        <v>72.8299594158525</v>
      </c>
      <c r="J48" s="52" t="n">
        <f aca="false">'AVG WE'!J25*IF(Q19="East",(IF(AND($A48&gt;7,$A48&lt;24),HLOOKUP(J$29,$C$8:$N$10,2,FALSE()),HLOOKUP(J$29,$C$8:$N$10,3,FALSE()))),IF(AND($A48&gt;6,$A48&lt;23),HLOOKUP(J$29,$C$8:$N$10,2,FALSE()),HLOOKUP(J$29,$C$8:$N$10,3,FALSE())))</f>
        <v>63.0148155385686</v>
      </c>
      <c r="K48" s="52" t="n">
        <f aca="false">'AVG WE'!K25*IF(R19="East",(IF(AND($A48&gt;7,$A48&lt;24),HLOOKUP(K$29,$C$8:$N$10,2,FALSE()),HLOOKUP(K$29,$C$8:$N$10,3,FALSE()))),IF(AND($A48&gt;6,$A48&lt;23),HLOOKUP(K$29,$C$8:$N$10,2,FALSE()),HLOOKUP(K$29,$C$8:$N$10,3,FALSE())))</f>
        <v>56.6512664525196</v>
      </c>
      <c r="L48" s="52" t="n">
        <f aca="false">'AVG WE'!L25*IF(S19="East",(IF(AND($A48&gt;7,$A48&lt;24),HLOOKUP(L$29,$C$8:$N$10,2,FALSE()),HLOOKUP(L$29,$C$8:$N$10,3,FALSE()))),IF(AND($A48&gt;6,$A48&lt;23),HLOOKUP(L$29,$C$8:$N$10,2,FALSE()),HLOOKUP(L$29,$C$8:$N$10,3,FALSE())))</f>
        <v>54.985831662554</v>
      </c>
      <c r="M48" s="52" t="n">
        <f aca="false">'AVG WE'!M25*IF(T19="East",(IF(AND($A48&gt;7,$A48&lt;24),HLOOKUP(M$29,$C$8:$N$10,2,FALSE()),HLOOKUP(M$29,$C$8:$N$10,3,FALSE()))),IF(AND($A48&gt;6,$A48&lt;23),HLOOKUP(M$29,$C$8:$N$10,2,FALSE()),HLOOKUP(M$29,$C$8:$N$10,3,FALSE())))</f>
        <v>61.648017012017</v>
      </c>
      <c r="N48" s="52" t="n">
        <f aca="false">'AVG WE'!N25*IF(U19="East",(IF(AND($A48&gt;7,$A48&lt;24),HLOOKUP(N$29,$C$8:$N$10,2,FALSE()),HLOOKUP(N$29,$C$8:$N$10,3,FALSE()))),IF(AND($A48&gt;6,$A48&lt;23),HLOOKUP(N$29,$C$8:$N$10,2,FALSE()),HLOOKUP(N$29,$C$8:$N$10,3,FALSE())))</f>
        <v>57.473075183635</v>
      </c>
    </row>
    <row r="49" customFormat="false" ht="12.75" hidden="false" customHeight="false" outlineLevel="0" collapsed="false">
      <c r="A49" s="2" t="n">
        <v>19</v>
      </c>
      <c r="C49" s="52" t="n">
        <f aca="false">'AVG WE'!C26*IF(J20="East",(IF(AND($A49&gt;7,$A49&lt;24),HLOOKUP(C$29,$C$8:$N$10,2,FALSE()),HLOOKUP(C$29,$C$8:$N$10,3,FALSE()))),IF(AND($A49&gt;6,$A49&lt;23),HLOOKUP(C$29,$C$8:$N$10,2,FALSE()),HLOOKUP(C$29,$C$8:$N$10,3,FALSE())))</f>
        <v>62.0449461663223</v>
      </c>
      <c r="D49" s="52" t="n">
        <f aca="false">'AVG WE'!D26*IF(K20="East",(IF(AND($A49&gt;7,$A49&lt;24),HLOOKUP(D$29,$C$8:$N$10,2,FALSE()),HLOOKUP(D$29,$C$8:$N$10,3,FALSE()))),IF(AND($A49&gt;6,$A49&lt;23),HLOOKUP(D$29,$C$8:$N$10,2,FALSE()),HLOOKUP(D$29,$C$8:$N$10,3,FALSE())))</f>
        <v>59.8012258412683</v>
      </c>
      <c r="E49" s="52" t="n">
        <f aca="false">'AVG WE'!E26*IF(L20="East",(IF(AND($A49&gt;7,$A49&lt;24),HLOOKUP(E$29,$C$8:$N$10,2,FALSE()),HLOOKUP(E$29,$C$8:$N$10,3,FALSE()))),IF(AND($A49&gt;6,$A49&lt;23),HLOOKUP(E$29,$C$8:$N$10,2,FALSE()),HLOOKUP(E$29,$C$8:$N$10,3,FALSE())))</f>
        <v>63.3647183646212</v>
      </c>
      <c r="F49" s="52" t="n">
        <f aca="false">'AVG WE'!F26*IF(M20="East",(IF(AND($A49&gt;7,$A49&lt;24),HLOOKUP(F$29,$C$8:$N$10,2,FALSE()),HLOOKUP(F$29,$C$8:$N$10,3,FALSE()))),IF(AND($A49&gt;6,$A49&lt;23),HLOOKUP(F$29,$C$8:$N$10,2,FALSE()),HLOOKUP(F$29,$C$8:$N$10,3,FALSE())))</f>
        <v>54.2341316386125</v>
      </c>
      <c r="G49" s="52" t="n">
        <f aca="false">'AVG WE'!G26*IF(N20="East",(IF(AND($A49&gt;7,$A49&lt;24),HLOOKUP(G$29,$C$8:$N$10,2,FALSE()),HLOOKUP(G$29,$C$8:$N$10,3,FALSE()))),IF(AND($A49&gt;6,$A49&lt;23),HLOOKUP(G$29,$C$8:$N$10,2,FALSE()),HLOOKUP(G$29,$C$8:$N$10,3,FALSE())))</f>
        <v>56.7225658479728</v>
      </c>
      <c r="H49" s="52" t="n">
        <f aca="false">'AVG WE'!H26*IF(O20="East",(IF(AND($A49&gt;7,$A49&lt;24),HLOOKUP(H$29,$C$8:$N$10,2,FALSE()),HLOOKUP(H$29,$C$8:$N$10,3,FALSE()))),IF(AND($A49&gt;6,$A49&lt;23),HLOOKUP(H$29,$C$8:$N$10,2,FALSE()),HLOOKUP(H$29,$C$8:$N$10,3,FALSE())))</f>
        <v>62.7082891288581</v>
      </c>
      <c r="I49" s="52" t="n">
        <f aca="false">'AVG WE'!I26*IF(P20="East",(IF(AND($A49&gt;7,$A49&lt;24),HLOOKUP(I$29,$C$8:$N$10,2,FALSE()),HLOOKUP(I$29,$C$8:$N$10,3,FALSE()))),IF(AND($A49&gt;6,$A49&lt;23),HLOOKUP(I$29,$C$8:$N$10,2,FALSE()),HLOOKUP(I$29,$C$8:$N$10,3,FALSE())))</f>
        <v>63.21247972808</v>
      </c>
      <c r="J49" s="52" t="n">
        <f aca="false">'AVG WE'!J26*IF(Q20="East",(IF(AND($A49&gt;7,$A49&lt;24),HLOOKUP(J$29,$C$8:$N$10,2,FALSE()),HLOOKUP(J$29,$C$8:$N$10,3,FALSE()))),IF(AND($A49&gt;6,$A49&lt;23),HLOOKUP(J$29,$C$8:$N$10,2,FALSE()),HLOOKUP(J$29,$C$8:$N$10,3,FALSE())))</f>
        <v>59.538619818226</v>
      </c>
      <c r="K49" s="52" t="n">
        <f aca="false">'AVG WE'!K26*IF(R20="East",(IF(AND($A49&gt;7,$A49&lt;24),HLOOKUP(K$29,$C$8:$N$10,2,FALSE()),HLOOKUP(K$29,$C$8:$N$10,3,FALSE()))),IF(AND($A49&gt;6,$A49&lt;23),HLOOKUP(K$29,$C$8:$N$10,2,FALSE()),HLOOKUP(K$29,$C$8:$N$10,3,FALSE())))</f>
        <v>54.3253815102908</v>
      </c>
      <c r="L49" s="52" t="n">
        <f aca="false">'AVG WE'!L26*IF(S20="East",(IF(AND($A49&gt;7,$A49&lt;24),HLOOKUP(L$29,$C$8:$N$10,2,FALSE()),HLOOKUP(L$29,$C$8:$N$10,3,FALSE()))),IF(AND($A49&gt;6,$A49&lt;23),HLOOKUP(L$29,$C$8:$N$10,2,FALSE()),HLOOKUP(L$29,$C$8:$N$10,3,FALSE())))</f>
        <v>56.8956897187904</v>
      </c>
      <c r="M49" s="52" t="n">
        <f aca="false">'AVG WE'!M26*IF(T20="East",(IF(AND($A49&gt;7,$A49&lt;24),HLOOKUP(M$29,$C$8:$N$10,2,FALSE()),HLOOKUP(M$29,$C$8:$N$10,3,FALSE()))),IF(AND($A49&gt;6,$A49&lt;23),HLOOKUP(M$29,$C$8:$N$10,2,FALSE()),HLOOKUP(M$29,$C$8:$N$10,3,FALSE())))</f>
        <v>59.658122425168</v>
      </c>
      <c r="N49" s="52" t="n">
        <f aca="false">'AVG WE'!N26*IF(U20="East",(IF(AND($A49&gt;7,$A49&lt;24),HLOOKUP(N$29,$C$8:$N$10,2,FALSE()),HLOOKUP(N$29,$C$8:$N$10,3,FALSE()))),IF(AND($A49&gt;6,$A49&lt;23),HLOOKUP(N$29,$C$8:$N$10,2,FALSE()),HLOOKUP(N$29,$C$8:$N$10,3,FALSE())))</f>
        <v>56.8743361158043</v>
      </c>
    </row>
    <row r="50" customFormat="false" ht="12.75" hidden="false" customHeight="false" outlineLevel="0" collapsed="false">
      <c r="A50" s="2" t="n">
        <v>20</v>
      </c>
      <c r="C50" s="52" t="n">
        <f aca="false">'AVG WE'!C27*IF(J21="East",(IF(AND($A50&gt;7,$A50&lt;24),HLOOKUP(C$29,$C$8:$N$10,2,FALSE()),HLOOKUP(C$29,$C$8:$N$10,3,FALSE()))),IF(AND($A50&gt;6,$A50&lt;23),HLOOKUP(C$29,$C$8:$N$10,2,FALSE()),HLOOKUP(C$29,$C$8:$N$10,3,FALSE())))</f>
        <v>59.1855309540802</v>
      </c>
      <c r="D50" s="52" t="n">
        <f aca="false">'AVG WE'!D27*IF(K21="East",(IF(AND($A50&gt;7,$A50&lt;24),HLOOKUP(D$29,$C$8:$N$10,2,FALSE()),HLOOKUP(D$29,$C$8:$N$10,3,FALSE()))),IF(AND($A50&gt;6,$A50&lt;23),HLOOKUP(D$29,$C$8:$N$10,2,FALSE()),HLOOKUP(D$29,$C$8:$N$10,3,FALSE())))</f>
        <v>58.2650787187108</v>
      </c>
      <c r="E50" s="52" t="n">
        <f aca="false">'AVG WE'!E27*IF(L21="East",(IF(AND($A50&gt;7,$A50&lt;24),HLOOKUP(E$29,$C$8:$N$10,2,FALSE()),HLOOKUP(E$29,$C$8:$N$10,3,FALSE()))),IF(AND($A50&gt;6,$A50&lt;23),HLOOKUP(E$29,$C$8:$N$10,2,FALSE()),HLOOKUP(E$29,$C$8:$N$10,3,FALSE())))</f>
        <v>62.500150436144</v>
      </c>
      <c r="F50" s="52" t="n">
        <f aca="false">'AVG WE'!F27*IF(M21="East",(IF(AND($A50&gt;7,$A50&lt;24),HLOOKUP(F$29,$C$8:$N$10,2,FALSE()),HLOOKUP(F$29,$C$8:$N$10,3,FALSE()))),IF(AND($A50&gt;6,$A50&lt;23),HLOOKUP(F$29,$C$8:$N$10,2,FALSE()),HLOOKUP(F$29,$C$8:$N$10,3,FALSE())))</f>
        <v>59.0647327714092</v>
      </c>
      <c r="G50" s="52" t="n">
        <f aca="false">'AVG WE'!G27*IF(N21="East",(IF(AND($A50&gt;7,$A50&lt;24),HLOOKUP(G$29,$C$8:$N$10,2,FALSE()),HLOOKUP(G$29,$C$8:$N$10,3,FALSE()))),IF(AND($A50&gt;6,$A50&lt;23),HLOOKUP(G$29,$C$8:$N$10,2,FALSE()),HLOOKUP(G$29,$C$8:$N$10,3,FALSE())))</f>
        <v>58.1909622515808</v>
      </c>
      <c r="H50" s="52" t="n">
        <f aca="false">'AVG WE'!H27*IF(O21="East",(IF(AND($A50&gt;7,$A50&lt;24),HLOOKUP(H$29,$C$8:$N$10,2,FALSE()),HLOOKUP(H$29,$C$8:$N$10,3,FALSE()))),IF(AND($A50&gt;6,$A50&lt;23),HLOOKUP(H$29,$C$8:$N$10,2,FALSE()),HLOOKUP(H$29,$C$8:$N$10,3,FALSE())))</f>
        <v>59.1446424674508</v>
      </c>
      <c r="I50" s="52" t="n">
        <f aca="false">'AVG WE'!I27*IF(P21="East",(IF(AND($A50&gt;7,$A50&lt;24),HLOOKUP(I$29,$C$8:$N$10,2,FALSE()),HLOOKUP(I$29,$C$8:$N$10,3,FALSE()))),IF(AND($A50&gt;6,$A50&lt;23),HLOOKUP(I$29,$C$8:$N$10,2,FALSE()),HLOOKUP(I$29,$C$8:$N$10,3,FALSE())))</f>
        <v>52.0051451863203</v>
      </c>
      <c r="J50" s="52" t="n">
        <f aca="false">'AVG WE'!J27*IF(Q21="East",(IF(AND($A50&gt;7,$A50&lt;24),HLOOKUP(J$29,$C$8:$N$10,2,FALSE()),HLOOKUP(J$29,$C$8:$N$10,3,FALSE()))),IF(AND($A50&gt;6,$A50&lt;23),HLOOKUP(J$29,$C$8:$N$10,2,FALSE()),HLOOKUP(J$29,$C$8:$N$10,3,FALSE())))</f>
        <v>55.994808673874</v>
      </c>
      <c r="K50" s="52" t="n">
        <f aca="false">'AVG WE'!K27*IF(R21="East",(IF(AND($A50&gt;7,$A50&lt;24),HLOOKUP(K$29,$C$8:$N$10,2,FALSE()),HLOOKUP(K$29,$C$8:$N$10,3,FALSE()))),IF(AND($A50&gt;6,$A50&lt;23),HLOOKUP(K$29,$C$8:$N$10,2,FALSE()),HLOOKUP(K$29,$C$8:$N$10,3,FALSE())))</f>
        <v>57.1572431864127</v>
      </c>
      <c r="L50" s="52" t="n">
        <f aca="false">'AVG WE'!L27*IF(S21="East",(IF(AND($A50&gt;7,$A50&lt;24),HLOOKUP(L$29,$C$8:$N$10,2,FALSE()),HLOOKUP(L$29,$C$8:$N$10,3,FALSE()))),IF(AND($A50&gt;6,$A50&lt;23),HLOOKUP(L$29,$C$8:$N$10,2,FALSE()),HLOOKUP(L$29,$C$8:$N$10,3,FALSE())))</f>
        <v>60.6034370315111</v>
      </c>
      <c r="M50" s="52" t="n">
        <f aca="false">'AVG WE'!M27*IF(T21="East",(IF(AND($A50&gt;7,$A50&lt;24),HLOOKUP(M$29,$C$8:$N$10,2,FALSE()),HLOOKUP(M$29,$C$8:$N$10,3,FALSE()))),IF(AND($A50&gt;6,$A50&lt;23),HLOOKUP(M$29,$C$8:$N$10,2,FALSE()),HLOOKUP(M$29,$C$8:$N$10,3,FALSE())))</f>
        <v>57.1690134612856</v>
      </c>
      <c r="N50" s="52" t="n">
        <f aca="false">'AVG WE'!N27*IF(U21="East",(IF(AND($A50&gt;7,$A50&lt;24),HLOOKUP(N$29,$C$8:$N$10,2,FALSE()),HLOOKUP(N$29,$C$8:$N$10,3,FALSE()))),IF(AND($A50&gt;6,$A50&lt;23),HLOOKUP(N$29,$C$8:$N$10,2,FALSE()),HLOOKUP(N$29,$C$8:$N$10,3,FALSE())))</f>
        <v>54.7869636667462</v>
      </c>
    </row>
    <row r="51" customFormat="false" ht="12.75" hidden="false" customHeight="false" outlineLevel="0" collapsed="false">
      <c r="A51" s="2" t="n">
        <v>21</v>
      </c>
      <c r="C51" s="52" t="n">
        <f aca="false">'AVG WE'!C28*IF(J22="East",(IF(AND($A51&gt;7,$A51&lt;24),HLOOKUP(C$29,$C$8:$N$10,2,FALSE()),HLOOKUP(C$29,$C$8:$N$10,3,FALSE()))),IF(AND($A51&gt;6,$A51&lt;23),HLOOKUP(C$29,$C$8:$N$10,2,FALSE()),HLOOKUP(C$29,$C$8:$N$10,3,FALSE())))</f>
        <v>56.8221702535526</v>
      </c>
      <c r="D51" s="52" t="n">
        <f aca="false">'AVG WE'!D28*IF(K22="East",(IF(AND($A51&gt;7,$A51&lt;24),HLOOKUP(D$29,$C$8:$N$10,2,FALSE()),HLOOKUP(D$29,$C$8:$N$10,3,FALSE()))),IF(AND($A51&gt;6,$A51&lt;23),HLOOKUP(D$29,$C$8:$N$10,2,FALSE()),HLOOKUP(D$29,$C$8:$N$10,3,FALSE())))</f>
        <v>56.1489173203346</v>
      </c>
      <c r="E51" s="52" t="n">
        <f aca="false">'AVG WE'!E28*IF(L22="East",(IF(AND($A51&gt;7,$A51&lt;24),HLOOKUP(E$29,$C$8:$N$10,2,FALSE()),HLOOKUP(E$29,$C$8:$N$10,3,FALSE()))),IF(AND($A51&gt;6,$A51&lt;23),HLOOKUP(E$29,$C$8:$N$10,2,FALSE()),HLOOKUP(E$29,$C$8:$N$10,3,FALSE())))</f>
        <v>58.8288659327933</v>
      </c>
      <c r="F51" s="52" t="n">
        <f aca="false">'AVG WE'!F28*IF(M22="East",(IF(AND($A51&gt;7,$A51&lt;24),HLOOKUP(F$29,$C$8:$N$10,2,FALSE()),HLOOKUP(F$29,$C$8:$N$10,3,FALSE()))),IF(AND($A51&gt;6,$A51&lt;23),HLOOKUP(F$29,$C$8:$N$10,2,FALSE()),HLOOKUP(F$29,$C$8:$N$10,3,FALSE())))</f>
        <v>61.5694090729219</v>
      </c>
      <c r="G51" s="52" t="n">
        <f aca="false">'AVG WE'!G28*IF(N22="East",(IF(AND($A51&gt;7,$A51&lt;24),HLOOKUP(G$29,$C$8:$N$10,2,FALSE()),HLOOKUP(G$29,$C$8:$N$10,3,FALSE()))),IF(AND($A51&gt;6,$A51&lt;23),HLOOKUP(G$29,$C$8:$N$10,2,FALSE()),HLOOKUP(G$29,$C$8:$N$10,3,FALSE())))</f>
        <v>63.2975359784946</v>
      </c>
      <c r="H51" s="52" t="n">
        <f aca="false">'AVG WE'!H28*IF(O22="East",(IF(AND($A51&gt;7,$A51&lt;24),HLOOKUP(H$29,$C$8:$N$10,2,FALSE()),HLOOKUP(H$29,$C$8:$N$10,3,FALSE()))),IF(AND($A51&gt;6,$A51&lt;23),HLOOKUP(H$29,$C$8:$N$10,2,FALSE()),HLOOKUP(H$29,$C$8:$N$10,3,FALSE())))</f>
        <v>63.6099550489646</v>
      </c>
      <c r="I51" s="52" t="n">
        <f aca="false">'AVG WE'!I28*IF(P22="East",(IF(AND($A51&gt;7,$A51&lt;24),HLOOKUP(I$29,$C$8:$N$10,2,FALSE()),HLOOKUP(I$29,$C$8:$N$10,3,FALSE()))),IF(AND($A51&gt;6,$A51&lt;23),HLOOKUP(I$29,$C$8:$N$10,2,FALSE()),HLOOKUP(I$29,$C$8:$N$10,3,FALSE())))</f>
        <v>55.0154964744827</v>
      </c>
      <c r="J51" s="52" t="n">
        <f aca="false">'AVG WE'!J28*IF(Q22="East",(IF(AND($A51&gt;7,$A51&lt;24),HLOOKUP(J$29,$C$8:$N$10,2,FALSE()),HLOOKUP(J$29,$C$8:$N$10,3,FALSE()))),IF(AND($A51&gt;6,$A51&lt;23),HLOOKUP(J$29,$C$8:$N$10,2,FALSE()),HLOOKUP(J$29,$C$8:$N$10,3,FALSE())))</f>
        <v>59.3970198907713</v>
      </c>
      <c r="K51" s="52" t="n">
        <f aca="false">'AVG WE'!K28*IF(R22="East",(IF(AND($A51&gt;7,$A51&lt;24),HLOOKUP(K$29,$C$8:$N$10,2,FALSE()),HLOOKUP(K$29,$C$8:$N$10,3,FALSE()))),IF(AND($A51&gt;6,$A51&lt;23),HLOOKUP(K$29,$C$8:$N$10,2,FALSE()),HLOOKUP(K$29,$C$8:$N$10,3,FALSE())))</f>
        <v>54.7309376594777</v>
      </c>
      <c r="L51" s="52" t="n">
        <f aca="false">'AVG WE'!L28*IF(S22="East",(IF(AND($A51&gt;7,$A51&lt;24),HLOOKUP(L$29,$C$8:$N$10,2,FALSE()),HLOOKUP(L$29,$C$8:$N$10,3,FALSE()))),IF(AND($A51&gt;6,$A51&lt;23),HLOOKUP(L$29,$C$8:$N$10,2,FALSE()),HLOOKUP(L$29,$C$8:$N$10,3,FALSE())))</f>
        <v>56.9937690584685</v>
      </c>
      <c r="M51" s="52" t="n">
        <f aca="false">'AVG WE'!M28*IF(T22="East",(IF(AND($A51&gt;7,$A51&lt;24),HLOOKUP(M$29,$C$8:$N$10,2,FALSE()),HLOOKUP(M$29,$C$8:$N$10,3,FALSE()))),IF(AND($A51&gt;6,$A51&lt;23),HLOOKUP(M$29,$C$8:$N$10,2,FALSE()),HLOOKUP(M$29,$C$8:$N$10,3,FALSE())))</f>
        <v>52.9589121043769</v>
      </c>
      <c r="N51" s="52" t="n">
        <f aca="false">'AVG WE'!N28*IF(U22="East",(IF(AND($A51&gt;7,$A51&lt;24),HLOOKUP(N$29,$C$8:$N$10,2,FALSE()),HLOOKUP(N$29,$C$8:$N$10,3,FALSE()))),IF(AND($A51&gt;6,$A51&lt;23),HLOOKUP(N$29,$C$8:$N$10,2,FALSE()),HLOOKUP(N$29,$C$8:$N$10,3,FALSE())))</f>
        <v>55.4397133496025</v>
      </c>
    </row>
    <row r="52" customFormat="false" ht="12.75" hidden="false" customHeight="false" outlineLevel="0" collapsed="false">
      <c r="A52" s="2" t="n">
        <v>22</v>
      </c>
      <c r="C52" s="52" t="n">
        <f aca="false">'AVG WE'!C29*IF(J23="East",(IF(AND($A52&gt;7,$A52&lt;24),HLOOKUP(C$29,$C$8:$N$10,2,FALSE()),HLOOKUP(C$29,$C$8:$N$10,3,FALSE()))),IF(AND($A52&gt;6,$A52&lt;23),HLOOKUP(C$29,$C$8:$N$10,2,FALSE()),HLOOKUP(C$29,$C$8:$N$10,3,FALSE())))</f>
        <v>53.8543692061142</v>
      </c>
      <c r="D52" s="52" t="n">
        <f aca="false">'AVG WE'!D29*IF(K23="East",(IF(AND($A52&gt;7,$A52&lt;24),HLOOKUP(D$29,$C$8:$N$10,2,FALSE()),HLOOKUP(D$29,$C$8:$N$10,3,FALSE()))),IF(AND($A52&gt;6,$A52&lt;23),HLOOKUP(D$29,$C$8:$N$10,2,FALSE()),HLOOKUP(D$29,$C$8:$N$10,3,FALSE())))</f>
        <v>54.4778889229154</v>
      </c>
      <c r="E52" s="52" t="n">
        <f aca="false">'AVG WE'!E29*IF(L23="East",(IF(AND($A52&gt;7,$A52&lt;24),HLOOKUP(E$29,$C$8:$N$10,2,FALSE()),HLOOKUP(E$29,$C$8:$N$10,3,FALSE()))),IF(AND($A52&gt;6,$A52&lt;23),HLOOKUP(E$29,$C$8:$N$10,2,FALSE()),HLOOKUP(E$29,$C$8:$N$10,3,FALSE())))</f>
        <v>54.4968964272672</v>
      </c>
      <c r="F52" s="52" t="n">
        <f aca="false">'AVG WE'!F29*IF(M23="East",(IF(AND($A52&gt;7,$A52&lt;24),HLOOKUP(F$29,$C$8:$N$10,2,FALSE()),HLOOKUP(F$29,$C$8:$N$10,3,FALSE()))),IF(AND($A52&gt;6,$A52&lt;23),HLOOKUP(F$29,$C$8:$N$10,2,FALSE()),HLOOKUP(F$29,$C$8:$N$10,3,FALSE())))</f>
        <v>57.5158397903449</v>
      </c>
      <c r="G52" s="52" t="n">
        <f aca="false">'AVG WE'!G29*IF(N23="East",(IF(AND($A52&gt;7,$A52&lt;24),HLOOKUP(G$29,$C$8:$N$10,2,FALSE()),HLOOKUP(G$29,$C$8:$N$10,3,FALSE()))),IF(AND($A52&gt;6,$A52&lt;23),HLOOKUP(G$29,$C$8:$N$10,2,FALSE()),HLOOKUP(G$29,$C$8:$N$10,3,FALSE())))</f>
        <v>57.7848412986632</v>
      </c>
      <c r="H52" s="52" t="n">
        <f aca="false">'AVG WE'!H29*IF(O23="East",(IF(AND($A52&gt;7,$A52&lt;24),HLOOKUP(H$29,$C$8:$N$10,2,FALSE()),HLOOKUP(H$29,$C$8:$N$10,3,FALSE()))),IF(AND($A52&gt;6,$A52&lt;23),HLOOKUP(H$29,$C$8:$N$10,2,FALSE()),HLOOKUP(H$29,$C$8:$N$10,3,FALSE())))</f>
        <v>60.059440609992</v>
      </c>
      <c r="I52" s="52" t="n">
        <f aca="false">'AVG WE'!I29*IF(P23="East",(IF(AND($A52&gt;7,$A52&lt;24),HLOOKUP(I$29,$C$8:$N$10,2,FALSE()),HLOOKUP(I$29,$C$8:$N$10,3,FALSE()))),IF(AND($A52&gt;6,$A52&lt;23),HLOOKUP(I$29,$C$8:$N$10,2,FALSE()),HLOOKUP(I$29,$C$8:$N$10,3,FALSE())))</f>
        <v>53.5337284735189</v>
      </c>
      <c r="J52" s="52" t="n">
        <f aca="false">'AVG WE'!J29*IF(Q23="East",(IF(AND($A52&gt;7,$A52&lt;24),HLOOKUP(J$29,$C$8:$N$10,2,FALSE()),HLOOKUP(J$29,$C$8:$N$10,3,FALSE()))),IF(AND($A52&gt;6,$A52&lt;23),HLOOKUP(J$29,$C$8:$N$10,2,FALSE()),HLOOKUP(J$29,$C$8:$N$10,3,FALSE())))</f>
        <v>55.2240707194822</v>
      </c>
      <c r="K52" s="52" t="n">
        <f aca="false">'AVG WE'!K29*IF(R23="East",(IF(AND($A52&gt;7,$A52&lt;24),HLOOKUP(K$29,$C$8:$N$10,2,FALSE()),HLOOKUP(K$29,$C$8:$N$10,3,FALSE()))),IF(AND($A52&gt;6,$A52&lt;23),HLOOKUP(K$29,$C$8:$N$10,2,FALSE()),HLOOKUP(K$29,$C$8:$N$10,3,FALSE())))</f>
        <v>48.2367878124346</v>
      </c>
      <c r="L52" s="52" t="n">
        <f aca="false">'AVG WE'!L29*IF(S23="East",(IF(AND($A52&gt;7,$A52&lt;24),HLOOKUP(L$29,$C$8:$N$10,2,FALSE()),HLOOKUP(L$29,$C$8:$N$10,3,FALSE()))),IF(AND($A52&gt;6,$A52&lt;23),HLOOKUP(L$29,$C$8:$N$10,2,FALSE()),HLOOKUP(L$29,$C$8:$N$10,3,FALSE())))</f>
        <v>48.6819523119899</v>
      </c>
      <c r="M52" s="52" t="n">
        <f aca="false">'AVG WE'!M29*IF(T23="East",(IF(AND($A52&gt;7,$A52&lt;24),HLOOKUP(M$29,$C$8:$N$10,2,FALSE()),HLOOKUP(M$29,$C$8:$N$10,3,FALSE()))),IF(AND($A52&gt;6,$A52&lt;23),HLOOKUP(M$29,$C$8:$N$10,2,FALSE()),HLOOKUP(M$29,$C$8:$N$10,3,FALSE())))</f>
        <v>51.0399774742529</v>
      </c>
      <c r="N52" s="52" t="n">
        <f aca="false">'AVG WE'!N29*IF(U23="East",(IF(AND($A52&gt;7,$A52&lt;24),HLOOKUP(N$29,$C$8:$N$10,2,FALSE()),HLOOKUP(N$29,$C$8:$N$10,3,FALSE()))),IF(AND($A52&gt;6,$A52&lt;23),HLOOKUP(N$29,$C$8:$N$10,2,FALSE()),HLOOKUP(N$29,$C$8:$N$10,3,FALSE())))</f>
        <v>54.6925789130019</v>
      </c>
    </row>
    <row r="53" customFormat="false" ht="12.75" hidden="false" customHeight="false" outlineLevel="0" collapsed="false">
      <c r="A53" s="2" t="n">
        <v>23</v>
      </c>
      <c r="C53" s="52" t="n">
        <f aca="false">'AVG WE'!C30*IF(J24="East",(IF(AND($A53&gt;7,$A53&lt;24),HLOOKUP(C$29,$C$8:$N$10,2,FALSE()),HLOOKUP(C$29,$C$8:$N$10,3,FALSE()))),IF(AND($A53&gt;6,$A53&lt;23),HLOOKUP(C$29,$C$8:$N$10,2,FALSE()),HLOOKUP(C$29,$C$8:$N$10,3,FALSE())))</f>
        <v>52.1241429063088</v>
      </c>
      <c r="D53" s="52" t="n">
        <f aca="false">'AVG WE'!D30*IF(K24="East",(IF(AND($A53&gt;7,$A53&lt;24),HLOOKUP(D$29,$C$8:$N$10,2,FALSE()),HLOOKUP(D$29,$C$8:$N$10,3,FALSE()))),IF(AND($A53&gt;6,$A53&lt;23),HLOOKUP(D$29,$C$8:$N$10,2,FALSE()),HLOOKUP(D$29,$C$8:$N$10,3,FALSE())))</f>
        <v>49.7006296153953</v>
      </c>
      <c r="E53" s="52" t="n">
        <f aca="false">'AVG WE'!E30*IF(L24="East",(IF(AND($A53&gt;7,$A53&lt;24),HLOOKUP(E$29,$C$8:$N$10,2,FALSE()),HLOOKUP(E$29,$C$8:$N$10,3,FALSE()))),IF(AND($A53&gt;6,$A53&lt;23),HLOOKUP(E$29,$C$8:$N$10,2,FALSE()),HLOOKUP(E$29,$C$8:$N$10,3,FALSE())))</f>
        <v>51.7593363081313</v>
      </c>
      <c r="F53" s="52" t="n">
        <f aca="false">'AVG WE'!F30*IF(M24="East",(IF(AND($A53&gt;7,$A53&lt;24),HLOOKUP(F$29,$C$8:$N$10,2,FALSE()),HLOOKUP(F$29,$C$8:$N$10,3,FALSE()))),IF(AND($A53&gt;6,$A53&lt;23),HLOOKUP(F$29,$C$8:$N$10,2,FALSE()),HLOOKUP(F$29,$C$8:$N$10,3,FALSE())))</f>
        <v>53.4531114139982</v>
      </c>
      <c r="G53" s="52" t="n">
        <f aca="false">'AVG WE'!G30*IF(N24="East",(IF(AND($A53&gt;7,$A53&lt;24),HLOOKUP(G$29,$C$8:$N$10,2,FALSE()),HLOOKUP(G$29,$C$8:$N$10,3,FALSE()))),IF(AND($A53&gt;6,$A53&lt;23),HLOOKUP(G$29,$C$8:$N$10,2,FALSE()),HLOOKUP(G$29,$C$8:$N$10,3,FALSE())))</f>
        <v>52.5196027754997</v>
      </c>
      <c r="H53" s="52" t="n">
        <f aca="false">'AVG WE'!H30*IF(O24="East",(IF(AND($A53&gt;7,$A53&lt;24),HLOOKUP(H$29,$C$8:$N$10,2,FALSE()),HLOOKUP(H$29,$C$8:$N$10,3,FALSE()))),IF(AND($A53&gt;6,$A53&lt;23),HLOOKUP(H$29,$C$8:$N$10,2,FALSE()),HLOOKUP(H$29,$C$8:$N$10,3,FALSE())))</f>
        <v>48.6160430052764</v>
      </c>
      <c r="I53" s="52" t="n">
        <f aca="false">'AVG WE'!I30*IF(P24="East",(IF(AND($A53&gt;7,$A53&lt;24),HLOOKUP(I$29,$C$8:$N$10,2,FALSE()),HLOOKUP(I$29,$C$8:$N$10,3,FALSE()))),IF(AND($A53&gt;6,$A53&lt;23),HLOOKUP(I$29,$C$8:$N$10,2,FALSE()),HLOOKUP(I$29,$C$8:$N$10,3,FALSE())))</f>
        <v>54.3361032267877</v>
      </c>
      <c r="J53" s="52" t="n">
        <f aca="false">'AVG WE'!J30*IF(Q24="East",(IF(AND($A53&gt;7,$A53&lt;24),HLOOKUP(J$29,$C$8:$N$10,2,FALSE()),HLOOKUP(J$29,$C$8:$N$10,3,FALSE()))),IF(AND($A53&gt;6,$A53&lt;23),HLOOKUP(J$29,$C$8:$N$10,2,FALSE()),HLOOKUP(J$29,$C$8:$N$10,3,FALSE())))</f>
        <v>50.7219278763674</v>
      </c>
      <c r="K53" s="52" t="n">
        <f aca="false">'AVG WE'!K30*IF(R24="East",(IF(AND($A53&gt;7,$A53&lt;24),HLOOKUP(K$29,$C$8:$N$10,2,FALSE()),HLOOKUP(K$29,$C$8:$N$10,3,FALSE()))),IF(AND($A53&gt;6,$A53&lt;23),HLOOKUP(K$29,$C$8:$N$10,2,FALSE()),HLOOKUP(K$29,$C$8:$N$10,3,FALSE())))</f>
        <v>49.7489601575049</v>
      </c>
      <c r="L53" s="52" t="n">
        <f aca="false">'AVG WE'!L30*IF(S24="East",(IF(AND($A53&gt;7,$A53&lt;24),HLOOKUP(L$29,$C$8:$N$10,2,FALSE()),HLOOKUP(L$29,$C$8:$N$10,3,FALSE()))),IF(AND($A53&gt;6,$A53&lt;23),HLOOKUP(L$29,$C$8:$N$10,2,FALSE()),HLOOKUP(L$29,$C$8:$N$10,3,FALSE())))</f>
        <v>52.8960324501228</v>
      </c>
      <c r="M53" s="52" t="n">
        <f aca="false">'AVG WE'!M30*IF(T24="East",(IF(AND($A53&gt;7,$A53&lt;24),HLOOKUP(M$29,$C$8:$N$10,2,FALSE()),HLOOKUP(M$29,$C$8:$N$10,3,FALSE()))),IF(AND($A53&gt;6,$A53&lt;23),HLOOKUP(M$29,$C$8:$N$10,2,FALSE()),HLOOKUP(M$29,$C$8:$N$10,3,FALSE())))</f>
        <v>50.1992016525831</v>
      </c>
      <c r="N53" s="52" t="n">
        <f aca="false">'AVG WE'!N30*IF(U24="East",(IF(AND($A53&gt;7,$A53&lt;24),HLOOKUP(N$29,$C$8:$N$10,2,FALSE()),HLOOKUP(N$29,$C$8:$N$10,3,FALSE()))),IF(AND($A53&gt;6,$A53&lt;23),HLOOKUP(N$29,$C$8:$N$10,2,FALSE()),HLOOKUP(N$29,$C$8:$N$10,3,FALSE())))</f>
        <v>54.4459618589455</v>
      </c>
    </row>
    <row r="54" customFormat="false" ht="12.75" hidden="false" customHeight="false" outlineLevel="0" collapsed="false">
      <c r="A54" s="2" t="n">
        <v>24</v>
      </c>
      <c r="C54" s="52" t="n">
        <f aca="false">'AVG WE'!C31*IF(J25="East",(IF(AND($A54&gt;7,$A54&lt;24),HLOOKUP(C$29,$C$8:$N$10,2,FALSE()),HLOOKUP(C$29,$C$8:$N$10,3,FALSE()))),IF(AND($A54&gt;6,$A54&lt;23),HLOOKUP(C$29,$C$8:$N$10,2,FALSE()),HLOOKUP(C$29,$C$8:$N$10,3,FALSE())))</f>
        <v>44.2638584601462</v>
      </c>
      <c r="D54" s="52" t="n">
        <f aca="false">'AVG WE'!D31*IF(K25="East",(IF(AND($A54&gt;7,$A54&lt;24),HLOOKUP(D$29,$C$8:$N$10,2,FALSE()),HLOOKUP(D$29,$C$8:$N$10,3,FALSE()))),IF(AND($A54&gt;6,$A54&lt;23),HLOOKUP(D$29,$C$8:$N$10,2,FALSE()),HLOOKUP(D$29,$C$8:$N$10,3,FALSE())))</f>
        <v>43.1634768001862</v>
      </c>
      <c r="E54" s="52" t="n">
        <f aca="false">'AVG WE'!E31*IF(L25="East",(IF(AND($A54&gt;7,$A54&lt;24),HLOOKUP(E$29,$C$8:$N$10,2,FALSE()),HLOOKUP(E$29,$C$8:$N$10,3,FALSE()))),IF(AND($A54&gt;6,$A54&lt;23),HLOOKUP(E$29,$C$8:$N$10,2,FALSE()),HLOOKUP(E$29,$C$8:$N$10,3,FALSE())))</f>
        <v>42.5315040222652</v>
      </c>
      <c r="F54" s="52" t="n">
        <f aca="false">'AVG WE'!F31*IF(M25="East",(IF(AND($A54&gt;7,$A54&lt;24),HLOOKUP(F$29,$C$8:$N$10,2,FALSE()),HLOOKUP(F$29,$C$8:$N$10,3,FALSE()))),IF(AND($A54&gt;6,$A54&lt;23),HLOOKUP(F$29,$C$8:$N$10,2,FALSE()),HLOOKUP(F$29,$C$8:$N$10,3,FALSE())))</f>
        <v>43.7667893552751</v>
      </c>
      <c r="G54" s="52" t="n">
        <f aca="false">'AVG WE'!G31*IF(N25="East",(IF(AND($A54&gt;7,$A54&lt;24),HLOOKUP(G$29,$C$8:$N$10,2,FALSE()),HLOOKUP(G$29,$C$8:$N$10,3,FALSE()))),IF(AND($A54&gt;6,$A54&lt;23),HLOOKUP(G$29,$C$8:$N$10,2,FALSE()),HLOOKUP(G$29,$C$8:$N$10,3,FALSE())))</f>
        <v>42.1928806425966</v>
      </c>
      <c r="H54" s="52" t="n">
        <f aca="false">'AVG WE'!H31*IF(O25="East",(IF(AND($A54&gt;7,$A54&lt;24),HLOOKUP(H$29,$C$8:$N$10,2,FALSE()),HLOOKUP(H$29,$C$8:$N$10,3,FALSE()))),IF(AND($A54&gt;6,$A54&lt;23),HLOOKUP(H$29,$C$8:$N$10,2,FALSE()),HLOOKUP(H$29,$C$8:$N$10,3,FALSE())))</f>
        <v>37.7118975384666</v>
      </c>
      <c r="I54" s="52" t="n">
        <f aca="false">'AVG WE'!I31*IF(P25="East",(IF(AND($A54&gt;7,$A54&lt;24),HLOOKUP(I$29,$C$8:$N$10,2,FALSE()),HLOOKUP(I$29,$C$8:$N$10,3,FALSE()))),IF(AND($A54&gt;6,$A54&lt;23),HLOOKUP(I$29,$C$8:$N$10,2,FALSE()),HLOOKUP(I$29,$C$8:$N$10,3,FALSE())))</f>
        <v>44.6961231361861</v>
      </c>
      <c r="J54" s="52" t="n">
        <f aca="false">'AVG WE'!J31*IF(Q25="East",(IF(AND($A54&gt;7,$A54&lt;24),HLOOKUP(J$29,$C$8:$N$10,2,FALSE()),HLOOKUP(J$29,$C$8:$N$10,3,FALSE()))),IF(AND($A54&gt;6,$A54&lt;23),HLOOKUP(J$29,$C$8:$N$10,2,FALSE()),HLOOKUP(J$29,$C$8:$N$10,3,FALSE())))</f>
        <v>42.605121510204</v>
      </c>
      <c r="K54" s="52" t="n">
        <f aca="false">'AVG WE'!K31*IF(R25="East",(IF(AND($A54&gt;7,$A54&lt;24),HLOOKUP(K$29,$C$8:$N$10,2,FALSE()),HLOOKUP(K$29,$C$8:$N$10,3,FALSE()))),IF(AND($A54&gt;6,$A54&lt;23),HLOOKUP(K$29,$C$8:$N$10,2,FALSE()),HLOOKUP(K$29,$C$8:$N$10,3,FALSE())))</f>
        <v>47.3498536323957</v>
      </c>
      <c r="L54" s="52" t="n">
        <f aca="false">'AVG WE'!L31*IF(S25="East",(IF(AND($A54&gt;7,$A54&lt;24),HLOOKUP(L$29,$C$8:$N$10,2,FALSE()),HLOOKUP(L$29,$C$8:$N$10,3,FALSE()))),IF(AND($A54&gt;6,$A54&lt;23),HLOOKUP(L$29,$C$8:$N$10,2,FALSE()),HLOOKUP(L$29,$C$8:$N$10,3,FALSE())))</f>
        <v>46.4169007209289</v>
      </c>
      <c r="M54" s="52" t="n">
        <f aca="false">'AVG WE'!M31*IF(T25="East",(IF(AND($A54&gt;7,$A54&lt;24),HLOOKUP(M$29,$C$8:$N$10,2,FALSE()),HLOOKUP(M$29,$C$8:$N$10,3,FALSE()))),IF(AND($A54&gt;6,$A54&lt;23),HLOOKUP(M$29,$C$8:$N$10,2,FALSE()),HLOOKUP(M$29,$C$8:$N$10,3,FALSE())))</f>
        <v>47.3859997939963</v>
      </c>
      <c r="N54" s="52" t="n">
        <f aca="false">'AVG WE'!N31*IF(U25="East",(IF(AND($A54&gt;7,$A54&lt;24),HLOOKUP(N$29,$C$8:$N$10,2,FALSE()),HLOOKUP(N$29,$C$8:$N$10,3,FALSE()))),IF(AND($A54&gt;6,$A54&lt;23),HLOOKUP(N$29,$C$8:$N$10,2,FALSE()),HLOOKUP(N$29,$C$8:$N$10,3,FALSE())))</f>
        <v>51.9374763281169</v>
      </c>
    </row>
    <row r="56" customFormat="false" ht="15.75" hidden="false" customHeight="false" outlineLevel="0" collapsed="false">
      <c r="A56" s="53" t="s">
        <v>50</v>
      </c>
      <c r="B56" s="53"/>
      <c r="C56" s="53"/>
      <c r="D56" s="53"/>
    </row>
    <row r="58" customFormat="false" ht="12.75" hidden="false" customHeight="false" outlineLevel="0" collapsed="false">
      <c r="C58" s="2" t="s">
        <v>0</v>
      </c>
      <c r="D58" s="2" t="s">
        <v>1</v>
      </c>
      <c r="E58" s="2" t="s">
        <v>2</v>
      </c>
      <c r="F58" s="2" t="s">
        <v>3</v>
      </c>
      <c r="G58" s="2" t="s">
        <v>4</v>
      </c>
      <c r="H58" s="2" t="s">
        <v>5</v>
      </c>
      <c r="I58" s="2" t="s">
        <v>6</v>
      </c>
      <c r="J58" s="2" t="s">
        <v>7</v>
      </c>
      <c r="K58" s="2" t="s">
        <v>8</v>
      </c>
      <c r="L58" s="2" t="s">
        <v>9</v>
      </c>
      <c r="M58" s="2" t="s">
        <v>10</v>
      </c>
      <c r="N58" s="2" t="s">
        <v>11</v>
      </c>
    </row>
    <row r="59" customFormat="false" ht="12.75" hidden="false" customHeight="false" outlineLevel="0" collapsed="false">
      <c r="A59" s="2" t="s">
        <v>13</v>
      </c>
    </row>
    <row r="60" customFormat="false" ht="12.75" hidden="false" customHeight="false" outlineLevel="0" collapsed="false">
      <c r="A60" s="2" t="n">
        <v>1</v>
      </c>
      <c r="C60" s="52" t="n">
        <f aca="false">IF(J2="East",(IF(AND($A31&gt;7,$A31&lt;24),HLOOKUP(C$29,$C$8:$N$10,2,FALSE()),HLOOKUP(C$29,$C$8:$N$10,3,FALSE()))),IF(AND($A31&gt;6,$A31&lt;23),HLOOKUP(C$29,$C$8:$N$10,2,FALSE()),HLOOKUP(C$29,$C$8:$N$10,3,FALSE())))*'Historical 99 Scalers WE'!C6</f>
        <v>46.0012450780087</v>
      </c>
      <c r="D60" s="52" t="n">
        <f aca="false">IF(K2="East",(IF(AND($A31&gt;7,$A31&lt;24),HLOOKUP(D$29,$C$8:$N$10,2,FALSE()),HLOOKUP(D$29,$C$8:$N$10,3,FALSE()))),IF(AND($A31&gt;6,$A31&lt;23),HLOOKUP(D$29,$C$8:$N$10,2,FALSE()),HLOOKUP(D$29,$C$8:$N$10,3,FALSE())))*'Historical 99 Scalers WE'!D6</f>
        <v>40.6521698373168</v>
      </c>
      <c r="E60" s="52" t="n">
        <f aca="false">IF(L2="East",(IF(AND($A31&gt;7,$A31&lt;24),HLOOKUP(E$29,$C$8:$N$10,2,FALSE()),HLOOKUP(E$29,$C$8:$N$10,3,FALSE()))),IF(AND($A31&gt;6,$A31&lt;23),HLOOKUP(E$29,$C$8:$N$10,2,FALSE()),HLOOKUP(E$29,$C$8:$N$10,3,FALSE())))*'Historical 99 Scalers WE'!E6</f>
        <v>43.5065367897227</v>
      </c>
      <c r="F60" s="52" t="n">
        <f aca="false">IF(M2="East",(IF(AND($A31&gt;7,$A31&lt;24),HLOOKUP(F$29,$C$8:$N$10,2,FALSE()),HLOOKUP(F$29,$C$8:$N$10,3,FALSE()))),IF(AND($A31&gt;6,$A31&lt;23),HLOOKUP(F$29,$C$8:$N$10,2,FALSE()),HLOOKUP(F$29,$C$8:$N$10,3,FALSE())))*'Historical 99 Scalers WE'!F6</f>
        <v>46.6201110456557</v>
      </c>
      <c r="G60" s="52" t="n">
        <f aca="false">IF(N2="East",(IF(AND($A31&gt;7,$A31&lt;24),HLOOKUP(G$29,$C$8:$N$10,2,FALSE()),HLOOKUP(G$29,$C$8:$N$10,3,FALSE()))),IF(AND($A31&gt;6,$A31&lt;23),HLOOKUP(G$29,$C$8:$N$10,2,FALSE()),HLOOKUP(G$29,$C$8:$N$10,3,FALSE())))*'Historical 99 Scalers WE'!G6</f>
        <v>46.1698915052591</v>
      </c>
      <c r="H60" s="52" t="n">
        <f aca="false">IF(O2="East",(IF(AND($A31&gt;7,$A31&lt;24),HLOOKUP(H$29,$C$8:$N$10,2,FALSE()),HLOOKUP(H$29,$C$8:$N$10,3,FALSE()))),IF(AND($A31&gt;6,$A31&lt;23),HLOOKUP(H$29,$C$8:$N$10,2,FALSE()),HLOOKUP(H$29,$C$8:$N$10,3,FALSE())))*'Historical 99 Scalers WE'!H6</f>
        <v>35.5247758009132</v>
      </c>
      <c r="I60" s="52" t="n">
        <f aca="false">IF(P2="East",(IF(AND($A31&gt;7,$A31&lt;24),HLOOKUP(I$29,$C$8:$N$10,2,FALSE()),HLOOKUP(I$29,$C$8:$N$10,3,FALSE()))),IF(AND($A31&gt;6,$A31&lt;23),HLOOKUP(I$29,$C$8:$N$10,2,FALSE()),HLOOKUP(I$29,$C$8:$N$10,3,FALSE())))*'Historical 99 Scalers WE'!I6</f>
        <v>52.1048077400984</v>
      </c>
      <c r="J60" s="52" t="n">
        <f aca="false">IF(Q2="East",(IF(AND($A31&gt;7,$A31&lt;24),HLOOKUP(J$29,$C$8:$N$10,2,FALSE()),HLOOKUP(J$29,$C$8:$N$10,3,FALSE()))),IF(AND($A31&gt;6,$A31&lt;23),HLOOKUP(J$29,$C$8:$N$10,2,FALSE()),HLOOKUP(J$29,$C$8:$N$10,3,FALSE())))*'Historical 99 Scalers WE'!J6</f>
        <v>43.3197072167411</v>
      </c>
      <c r="K60" s="52" t="n">
        <f aca="false">IF(R2="East",(IF(AND($A31&gt;7,$A31&lt;24),HLOOKUP(K$29,$C$8:$N$10,2,FALSE()),HLOOKUP(K$29,$C$8:$N$10,3,FALSE()))),IF(AND($A31&gt;6,$A31&lt;23),HLOOKUP(K$29,$C$8:$N$10,2,FALSE()),HLOOKUP(K$29,$C$8:$N$10,3,FALSE())))*'Historical 99 Scalers WE'!K6</f>
        <v>46.876004323272</v>
      </c>
      <c r="L60" s="52" t="n">
        <f aca="false">IF(S2="East",(IF(AND($A31&gt;7,$A31&lt;24),HLOOKUP(L$29,$C$8:$N$10,2,FALSE()),HLOOKUP(L$29,$C$8:$N$10,3,FALSE()))),IF(AND($A31&gt;6,$A31&lt;23),HLOOKUP(L$29,$C$8:$N$10,2,FALSE()),HLOOKUP(L$29,$C$8:$N$10,3,FALSE())))*'Historical 99 Scalers WE'!L6</f>
        <v>45.1790857161888</v>
      </c>
      <c r="M60" s="52" t="n">
        <f aca="false">IF(T2="East",(IF(AND($A31&gt;7,$A31&lt;24),HLOOKUP(M$29,$C$8:$N$10,2,FALSE()),HLOOKUP(M$29,$C$8:$N$10,3,FALSE()))),IF(AND($A31&gt;6,$A31&lt;23),HLOOKUP(M$29,$C$8:$N$10,2,FALSE()),HLOOKUP(M$29,$C$8:$N$10,3,FALSE())))*'Historical 99 Scalers WE'!M6</f>
        <v>45.0832485700104</v>
      </c>
      <c r="N60" s="52" t="n">
        <f aca="false">IF(U2="East",(IF(AND($A31&gt;7,$A31&lt;24),HLOOKUP(N$29,$C$8:$N$10,2,FALSE()),HLOOKUP(N$29,$C$8:$N$10,3,FALSE()))),IF(AND($A31&gt;6,$A31&lt;23),HLOOKUP(N$29,$C$8:$N$10,2,FALSE()),HLOOKUP(N$29,$C$8:$N$10,3,FALSE())))*'Historical 99 Scalers WE'!N6</f>
        <v>45.6956578388652</v>
      </c>
    </row>
    <row r="61" customFormat="false" ht="12.75" hidden="false" customHeight="false" outlineLevel="0" collapsed="false">
      <c r="A61" s="2" t="n">
        <v>2</v>
      </c>
      <c r="C61" s="52" t="n">
        <f aca="false">IF(J3="East",(IF(AND($A32&gt;7,$A32&lt;24),HLOOKUP(C$29,$C$8:$N$10,2,FALSE()),HLOOKUP(C$29,$C$8:$N$10,3,FALSE()))),IF(AND($A32&gt;6,$A32&lt;23),HLOOKUP(C$29,$C$8:$N$10,2,FALSE()),HLOOKUP(C$29,$C$8:$N$10,3,FALSE())))*'Historical 99 Scalers WE'!C7</f>
        <v>43.2052815119058</v>
      </c>
      <c r="D61" s="52" t="n">
        <f aca="false">IF(K3="East",(IF(AND($A32&gt;7,$A32&lt;24),HLOOKUP(D$29,$C$8:$N$10,2,FALSE()),HLOOKUP(D$29,$C$8:$N$10,3,FALSE()))),IF(AND($A32&gt;6,$A32&lt;23),HLOOKUP(D$29,$C$8:$N$10,2,FALSE()),HLOOKUP(D$29,$C$8:$N$10,3,FALSE())))*'Historical 99 Scalers WE'!D7</f>
        <v>38.6491957835158</v>
      </c>
      <c r="E61" s="52" t="n">
        <f aca="false">IF(L3="East",(IF(AND($A32&gt;7,$A32&lt;24),HLOOKUP(E$29,$C$8:$N$10,2,FALSE()),HLOOKUP(E$29,$C$8:$N$10,3,FALSE()))),IF(AND($A32&gt;6,$A32&lt;23),HLOOKUP(E$29,$C$8:$N$10,2,FALSE()),HLOOKUP(E$29,$C$8:$N$10,3,FALSE())))*'Historical 99 Scalers WE'!E7</f>
        <v>37.5945035917828</v>
      </c>
      <c r="F61" s="52" t="n">
        <f aca="false">IF(M3="East",(IF(AND($A32&gt;7,$A32&lt;24),HLOOKUP(F$29,$C$8:$N$10,2,FALSE()),HLOOKUP(F$29,$C$8:$N$10,3,FALSE()))),IF(AND($A32&gt;6,$A32&lt;23),HLOOKUP(F$29,$C$8:$N$10,2,FALSE()),HLOOKUP(F$29,$C$8:$N$10,3,FALSE())))*'Historical 99 Scalers WE'!F7</f>
        <v>43.064294048001</v>
      </c>
      <c r="G61" s="52" t="n">
        <f aca="false">IF(N3="East",(IF(AND($A32&gt;7,$A32&lt;24),HLOOKUP(G$29,$C$8:$N$10,2,FALSE()),HLOOKUP(G$29,$C$8:$N$10,3,FALSE()))),IF(AND($A32&gt;6,$A32&lt;23),HLOOKUP(G$29,$C$8:$N$10,2,FALSE()),HLOOKUP(G$29,$C$8:$N$10,3,FALSE())))*'Historical 99 Scalers WE'!G7</f>
        <v>37.0410860858592</v>
      </c>
      <c r="H61" s="52" t="n">
        <f aca="false">IF(O3="East",(IF(AND($A32&gt;7,$A32&lt;24),HLOOKUP(H$29,$C$8:$N$10,2,FALSE()),HLOOKUP(H$29,$C$8:$N$10,3,FALSE()))),IF(AND($A32&gt;6,$A32&lt;23),HLOOKUP(H$29,$C$8:$N$10,2,FALSE()),HLOOKUP(H$29,$C$8:$N$10,3,FALSE())))*'Historical 99 Scalers WE'!H7</f>
        <v>27.47225394963</v>
      </c>
      <c r="I61" s="52" t="n">
        <f aca="false">IF(P3="East",(IF(AND($A32&gt;7,$A32&lt;24),HLOOKUP(I$29,$C$8:$N$10,2,FALSE()),HLOOKUP(I$29,$C$8:$N$10,3,FALSE()))),IF(AND($A32&gt;6,$A32&lt;23),HLOOKUP(I$29,$C$8:$N$10,2,FALSE()),HLOOKUP(I$29,$C$8:$N$10,3,FALSE())))*'Historical 99 Scalers WE'!I7</f>
        <v>54.9833657569901</v>
      </c>
      <c r="J61" s="52" t="n">
        <f aca="false">IF(Q3="East",(IF(AND($A32&gt;7,$A32&lt;24),HLOOKUP(J$29,$C$8:$N$10,2,FALSE()),HLOOKUP(J$29,$C$8:$N$10,3,FALSE()))),IF(AND($A32&gt;6,$A32&lt;23),HLOOKUP(J$29,$C$8:$N$10,2,FALSE()),HLOOKUP(J$29,$C$8:$N$10,3,FALSE())))*'Historical 99 Scalers WE'!J7</f>
        <v>39.7310215562315</v>
      </c>
      <c r="K61" s="52" t="n">
        <f aca="false">IF(R3="East",(IF(AND($A32&gt;7,$A32&lt;24),HLOOKUP(K$29,$C$8:$N$10,2,FALSE()),HLOOKUP(K$29,$C$8:$N$10,3,FALSE()))),IF(AND($A32&gt;6,$A32&lt;23),HLOOKUP(K$29,$C$8:$N$10,2,FALSE()),HLOOKUP(K$29,$C$8:$N$10,3,FALSE())))*'Historical 99 Scalers WE'!K7</f>
        <v>43.9408585645405</v>
      </c>
      <c r="L61" s="52" t="n">
        <f aca="false">IF(S3="East",(IF(AND($A32&gt;7,$A32&lt;24),HLOOKUP(L$29,$C$8:$N$10,2,FALSE()),HLOOKUP(L$29,$C$8:$N$10,3,FALSE()))),IF(AND($A32&gt;6,$A32&lt;23),HLOOKUP(L$29,$C$8:$N$10,2,FALSE()),HLOOKUP(L$29,$C$8:$N$10,3,FALSE())))*'Historical 99 Scalers WE'!L7</f>
        <v>40.7257951317927</v>
      </c>
      <c r="M61" s="52" t="n">
        <f aca="false">IF(T3="East",(IF(AND($A32&gt;7,$A32&lt;24),HLOOKUP(M$29,$C$8:$N$10,2,FALSE()),HLOOKUP(M$29,$C$8:$N$10,3,FALSE()))),IF(AND($A32&gt;6,$A32&lt;23),HLOOKUP(M$29,$C$8:$N$10,2,FALSE()),HLOOKUP(M$29,$C$8:$N$10,3,FALSE())))*'Historical 99 Scalers WE'!M7</f>
        <v>44.1266956829478</v>
      </c>
      <c r="N61" s="52" t="n">
        <f aca="false">IF(U3="East",(IF(AND($A32&gt;7,$A32&lt;24),HLOOKUP(N$29,$C$8:$N$10,2,FALSE()),HLOOKUP(N$29,$C$8:$N$10,3,FALSE()))),IF(AND($A32&gt;6,$A32&lt;23),HLOOKUP(N$29,$C$8:$N$10,2,FALSE()),HLOOKUP(N$29,$C$8:$N$10,3,FALSE())))*'Historical 99 Scalers WE'!N7</f>
        <v>41.5728797275347</v>
      </c>
    </row>
    <row r="62" customFormat="false" ht="12.75" hidden="false" customHeight="false" outlineLevel="0" collapsed="false">
      <c r="A62" s="2" t="n">
        <v>3</v>
      </c>
      <c r="C62" s="52" t="n">
        <f aca="false">IF(J4="East",(IF(AND($A33&gt;7,$A33&lt;24),HLOOKUP(C$29,$C$8:$N$10,2,FALSE()),HLOOKUP(C$29,$C$8:$N$10,3,FALSE()))),IF(AND($A33&gt;6,$A33&lt;23),HLOOKUP(C$29,$C$8:$N$10,2,FALSE()),HLOOKUP(C$29,$C$8:$N$10,3,FALSE())))*'Historical 99 Scalers WE'!C8</f>
        <v>39.0355032776553</v>
      </c>
      <c r="D62" s="52" t="n">
        <f aca="false">IF(K4="East",(IF(AND($A33&gt;7,$A33&lt;24),HLOOKUP(D$29,$C$8:$N$10,2,FALSE()),HLOOKUP(D$29,$C$8:$N$10,3,FALSE()))),IF(AND($A33&gt;6,$A33&lt;23),HLOOKUP(D$29,$C$8:$N$10,2,FALSE()),HLOOKUP(D$29,$C$8:$N$10,3,FALSE())))*'Historical 99 Scalers WE'!D8</f>
        <v>38.3275682682313</v>
      </c>
      <c r="E62" s="52" t="n">
        <f aca="false">IF(L4="East",(IF(AND($A33&gt;7,$A33&lt;24),HLOOKUP(E$29,$C$8:$N$10,2,FALSE()),HLOOKUP(E$29,$C$8:$N$10,3,FALSE()))),IF(AND($A33&gt;6,$A33&lt;23),HLOOKUP(E$29,$C$8:$N$10,2,FALSE()),HLOOKUP(E$29,$C$8:$N$10,3,FALSE())))*'Historical 99 Scalers WE'!E8</f>
        <v>34.8264609177623</v>
      </c>
      <c r="F62" s="52" t="n">
        <f aca="false">IF(M4="East",(IF(AND($A33&gt;7,$A33&lt;24),HLOOKUP(F$29,$C$8:$N$10,2,FALSE()),HLOOKUP(F$29,$C$8:$N$10,3,FALSE()))),IF(AND($A33&gt;6,$A33&lt;23),HLOOKUP(F$29,$C$8:$N$10,2,FALSE()),HLOOKUP(F$29,$C$8:$N$10,3,FALSE())))*'Historical 99 Scalers WE'!F8</f>
        <v>39.4364877332195</v>
      </c>
      <c r="G62" s="52" t="n">
        <f aca="false">IF(N4="East",(IF(AND($A33&gt;7,$A33&lt;24),HLOOKUP(G$29,$C$8:$N$10,2,FALSE()),HLOOKUP(G$29,$C$8:$N$10,3,FALSE()))),IF(AND($A33&gt;6,$A33&lt;23),HLOOKUP(G$29,$C$8:$N$10,2,FALSE()),HLOOKUP(G$29,$C$8:$N$10,3,FALSE())))*'Historical 99 Scalers WE'!G8</f>
        <v>29.8199059962341</v>
      </c>
      <c r="H62" s="52" t="n">
        <f aca="false">IF(O4="East",(IF(AND($A33&gt;7,$A33&lt;24),HLOOKUP(H$29,$C$8:$N$10,2,FALSE()),HLOOKUP(H$29,$C$8:$N$10,3,FALSE()))),IF(AND($A33&gt;6,$A33&lt;23),HLOOKUP(H$29,$C$8:$N$10,2,FALSE()),HLOOKUP(H$29,$C$8:$N$10,3,FALSE())))*'Historical 99 Scalers WE'!H8</f>
        <v>22.9545979032479</v>
      </c>
      <c r="I62" s="52" t="n">
        <f aca="false">IF(P4="East",(IF(AND($A33&gt;7,$A33&lt;24),HLOOKUP(I$29,$C$8:$N$10,2,FALSE()),HLOOKUP(I$29,$C$8:$N$10,3,FALSE()))),IF(AND($A33&gt;6,$A33&lt;23),HLOOKUP(I$29,$C$8:$N$10,2,FALSE()),HLOOKUP(I$29,$C$8:$N$10,3,FALSE())))*'Historical 99 Scalers WE'!I8</f>
        <v>44.624918347721</v>
      </c>
      <c r="J62" s="52" t="n">
        <f aca="false">IF(Q4="East",(IF(AND($A33&gt;7,$A33&lt;24),HLOOKUP(J$29,$C$8:$N$10,2,FALSE()),HLOOKUP(J$29,$C$8:$N$10,3,FALSE()))),IF(AND($A33&gt;6,$A33&lt;23),HLOOKUP(J$29,$C$8:$N$10,2,FALSE()),HLOOKUP(J$29,$C$8:$N$10,3,FALSE())))*'Historical 99 Scalers WE'!J8</f>
        <v>35.6393610423023</v>
      </c>
      <c r="K62" s="52" t="n">
        <f aca="false">IF(R4="East",(IF(AND($A33&gt;7,$A33&lt;24),HLOOKUP(K$29,$C$8:$N$10,2,FALSE()),HLOOKUP(K$29,$C$8:$N$10,3,FALSE()))),IF(AND($A33&gt;6,$A33&lt;23),HLOOKUP(K$29,$C$8:$N$10,2,FALSE()),HLOOKUP(K$29,$C$8:$N$10,3,FALSE())))*'Historical 99 Scalers WE'!K8</f>
        <v>39.5456466930894</v>
      </c>
      <c r="L62" s="52" t="n">
        <f aca="false">IF(S4="East",(IF(AND($A33&gt;7,$A33&lt;24),HLOOKUP(L$29,$C$8:$N$10,2,FALSE()),HLOOKUP(L$29,$C$8:$N$10,3,FALSE()))),IF(AND($A33&gt;6,$A33&lt;23),HLOOKUP(L$29,$C$8:$N$10,2,FALSE()),HLOOKUP(L$29,$C$8:$N$10,3,FALSE())))*'Historical 99 Scalers WE'!L8</f>
        <v>38.0937439961907</v>
      </c>
      <c r="M62" s="52" t="n">
        <f aca="false">IF(T4="East",(IF(AND($A33&gt;7,$A33&lt;24),HLOOKUP(M$29,$C$8:$N$10,2,FALSE()),HLOOKUP(M$29,$C$8:$N$10,3,FALSE()))),IF(AND($A33&gt;6,$A33&lt;23),HLOOKUP(M$29,$C$8:$N$10,2,FALSE()),HLOOKUP(M$29,$C$8:$N$10,3,FALSE())))*'Historical 99 Scalers WE'!M8</f>
        <v>43.0942259000865</v>
      </c>
      <c r="N62" s="52" t="n">
        <f aca="false">IF(U4="East",(IF(AND($A33&gt;7,$A33&lt;24),HLOOKUP(N$29,$C$8:$N$10,2,FALSE()),HLOOKUP(N$29,$C$8:$N$10,3,FALSE()))),IF(AND($A33&gt;6,$A33&lt;23),HLOOKUP(N$29,$C$8:$N$10,2,FALSE()),HLOOKUP(N$29,$C$8:$N$10,3,FALSE())))*'Historical 99 Scalers WE'!N8</f>
        <v>39.7001445809817</v>
      </c>
    </row>
    <row r="63" customFormat="false" ht="12.75" hidden="false" customHeight="false" outlineLevel="0" collapsed="false">
      <c r="A63" s="2" t="n">
        <v>4</v>
      </c>
      <c r="C63" s="52" t="n">
        <f aca="false">IF(J5="East",(IF(AND($A34&gt;7,$A34&lt;24),HLOOKUP(C$29,$C$8:$N$10,2,FALSE()),HLOOKUP(C$29,$C$8:$N$10,3,FALSE()))),IF(AND($A34&gt;6,$A34&lt;23),HLOOKUP(C$29,$C$8:$N$10,2,FALSE()),HLOOKUP(C$29,$C$8:$N$10,3,FALSE())))*'Historical 99 Scalers WE'!C9</f>
        <v>36.9837105837236</v>
      </c>
      <c r="D63" s="52" t="n">
        <f aca="false">IF(K5="East",(IF(AND($A34&gt;7,$A34&lt;24),HLOOKUP(D$29,$C$8:$N$10,2,FALSE()),HLOOKUP(D$29,$C$8:$N$10,3,FALSE()))),IF(AND($A34&gt;6,$A34&lt;23),HLOOKUP(D$29,$C$8:$N$10,2,FALSE()),HLOOKUP(D$29,$C$8:$N$10,3,FALSE())))*'Historical 99 Scalers WE'!D9</f>
        <v>36.8425548553294</v>
      </c>
      <c r="E63" s="52" t="n">
        <f aca="false">IF(L5="East",(IF(AND($A34&gt;7,$A34&lt;24),HLOOKUP(E$29,$C$8:$N$10,2,FALSE()),HLOOKUP(E$29,$C$8:$N$10,3,FALSE()))),IF(AND($A34&gt;6,$A34&lt;23),HLOOKUP(E$29,$C$8:$N$10,2,FALSE()),HLOOKUP(E$29,$C$8:$N$10,3,FALSE())))*'Historical 99 Scalers WE'!E9</f>
        <v>34.4029567904437</v>
      </c>
      <c r="F63" s="52" t="n">
        <f aca="false">IF(M5="East",(IF(AND($A34&gt;7,$A34&lt;24),HLOOKUP(F$29,$C$8:$N$10,2,FALSE()),HLOOKUP(F$29,$C$8:$N$10,3,FALSE()))),IF(AND($A34&gt;6,$A34&lt;23),HLOOKUP(F$29,$C$8:$N$10,2,FALSE()),HLOOKUP(F$29,$C$8:$N$10,3,FALSE())))*'Historical 99 Scalers WE'!F9</f>
        <v>38.9967553589597</v>
      </c>
      <c r="G63" s="52" t="n">
        <f aca="false">IF(N5="East",(IF(AND($A34&gt;7,$A34&lt;24),HLOOKUP(G$29,$C$8:$N$10,2,FALSE()),HLOOKUP(G$29,$C$8:$N$10,3,FALSE()))),IF(AND($A34&gt;6,$A34&lt;23),HLOOKUP(G$29,$C$8:$N$10,2,FALSE()),HLOOKUP(G$29,$C$8:$N$10,3,FALSE())))*'Historical 99 Scalers WE'!G9</f>
        <v>27.5009239549841</v>
      </c>
      <c r="H63" s="52" t="n">
        <f aca="false">IF(O5="East",(IF(AND($A34&gt;7,$A34&lt;24),HLOOKUP(H$29,$C$8:$N$10,2,FALSE()),HLOOKUP(H$29,$C$8:$N$10,3,FALSE()))),IF(AND($A34&gt;6,$A34&lt;23),HLOOKUP(H$29,$C$8:$N$10,2,FALSE()),HLOOKUP(H$29,$C$8:$N$10,3,FALSE())))*'Historical 99 Scalers WE'!H9</f>
        <v>20.6034803099971</v>
      </c>
      <c r="I63" s="52" t="n">
        <f aca="false">IF(P5="East",(IF(AND($A34&gt;7,$A34&lt;24),HLOOKUP(I$29,$C$8:$N$10,2,FALSE()),HLOOKUP(I$29,$C$8:$N$10,3,FALSE()))),IF(AND($A34&gt;6,$A34&lt;23),HLOOKUP(I$29,$C$8:$N$10,2,FALSE()),HLOOKUP(I$29,$C$8:$N$10,3,FALSE())))*'Historical 99 Scalers WE'!I9</f>
        <v>42.5714015806203</v>
      </c>
      <c r="J63" s="52" t="n">
        <f aca="false">IF(Q5="East",(IF(AND($A34&gt;7,$A34&lt;24),HLOOKUP(J$29,$C$8:$N$10,2,FALSE()),HLOOKUP(J$29,$C$8:$N$10,3,FALSE()))),IF(AND($A34&gt;6,$A34&lt;23),HLOOKUP(J$29,$C$8:$N$10,2,FALSE()),HLOOKUP(J$29,$C$8:$N$10,3,FALSE())))*'Historical 99 Scalers WE'!J9</f>
        <v>34.2062818964481</v>
      </c>
      <c r="K63" s="52" t="n">
        <f aca="false">IF(R5="East",(IF(AND($A34&gt;7,$A34&lt;24),HLOOKUP(K$29,$C$8:$N$10,2,FALSE()),HLOOKUP(K$29,$C$8:$N$10,3,FALSE()))),IF(AND($A34&gt;6,$A34&lt;23),HLOOKUP(K$29,$C$8:$N$10,2,FALSE()),HLOOKUP(K$29,$C$8:$N$10,3,FALSE())))*'Historical 99 Scalers WE'!K9</f>
        <v>38.809983561745</v>
      </c>
      <c r="L63" s="52" t="n">
        <f aca="false">IF(S5="East",(IF(AND($A34&gt;7,$A34&lt;24),HLOOKUP(L$29,$C$8:$N$10,2,FALSE()),HLOOKUP(L$29,$C$8:$N$10,3,FALSE()))),IF(AND($A34&gt;6,$A34&lt;23),HLOOKUP(L$29,$C$8:$N$10,2,FALSE()),HLOOKUP(L$29,$C$8:$N$10,3,FALSE())))*'Historical 99 Scalers WE'!L9</f>
        <v>37.7500750832544</v>
      </c>
      <c r="M63" s="52" t="n">
        <f aca="false">IF(T5="East",(IF(AND($A34&gt;7,$A34&lt;24),HLOOKUP(M$29,$C$8:$N$10,2,FALSE()),HLOOKUP(M$29,$C$8:$N$10,3,FALSE()))),IF(AND($A34&gt;6,$A34&lt;23),HLOOKUP(M$29,$C$8:$N$10,2,FALSE()),HLOOKUP(M$29,$C$8:$N$10,3,FALSE())))*'Historical 99 Scalers WE'!M9</f>
        <v>42.5931743878157</v>
      </c>
      <c r="N63" s="52" t="n">
        <f aca="false">IF(U5="East",(IF(AND($A34&gt;7,$A34&lt;24),HLOOKUP(N$29,$C$8:$N$10,2,FALSE()),HLOOKUP(N$29,$C$8:$N$10,3,FALSE()))),IF(AND($A34&gt;6,$A34&lt;23),HLOOKUP(N$29,$C$8:$N$10,2,FALSE()),HLOOKUP(N$29,$C$8:$N$10,3,FALSE())))*'Historical 99 Scalers WE'!N9</f>
        <v>39.2952288736188</v>
      </c>
    </row>
    <row r="64" customFormat="false" ht="12.75" hidden="false" customHeight="false" outlineLevel="0" collapsed="false">
      <c r="A64" s="2" t="n">
        <v>5</v>
      </c>
      <c r="C64" s="52" t="n">
        <f aca="false">IF(J6="East",(IF(AND($A35&gt;7,$A35&lt;24),HLOOKUP(C$29,$C$8:$N$10,2,FALSE()),HLOOKUP(C$29,$C$8:$N$10,3,FALSE()))),IF(AND($A35&gt;6,$A35&lt;23),HLOOKUP(C$29,$C$8:$N$10,2,FALSE()),HLOOKUP(C$29,$C$8:$N$10,3,FALSE())))*'Historical 99 Scalers WE'!C10</f>
        <v>37.6522722480384</v>
      </c>
      <c r="D64" s="52" t="n">
        <f aca="false">IF(K6="East",(IF(AND($A35&gt;7,$A35&lt;24),HLOOKUP(D$29,$C$8:$N$10,2,FALSE()),HLOOKUP(D$29,$C$8:$N$10,3,FALSE()))),IF(AND($A35&gt;6,$A35&lt;23),HLOOKUP(D$29,$C$8:$N$10,2,FALSE()),HLOOKUP(D$29,$C$8:$N$10,3,FALSE())))*'Historical 99 Scalers WE'!D10</f>
        <v>37.9708554302042</v>
      </c>
      <c r="E64" s="52" t="n">
        <f aca="false">IF(L6="East",(IF(AND($A35&gt;7,$A35&lt;24),HLOOKUP(E$29,$C$8:$N$10,2,FALSE()),HLOOKUP(E$29,$C$8:$N$10,3,FALSE()))),IF(AND($A35&gt;6,$A35&lt;23),HLOOKUP(E$29,$C$8:$N$10,2,FALSE()),HLOOKUP(E$29,$C$8:$N$10,3,FALSE())))*'Historical 99 Scalers WE'!E10</f>
        <v>36.6053189515459</v>
      </c>
      <c r="F64" s="52" t="n">
        <f aca="false">IF(M6="East",(IF(AND($A35&gt;7,$A35&lt;24),HLOOKUP(F$29,$C$8:$N$10,2,FALSE()),HLOOKUP(F$29,$C$8:$N$10,3,FALSE()))),IF(AND($A35&gt;6,$A35&lt;23),HLOOKUP(F$29,$C$8:$N$10,2,FALSE()),HLOOKUP(F$29,$C$8:$N$10,3,FALSE())))*'Historical 99 Scalers WE'!F10</f>
        <v>39.363360245071</v>
      </c>
      <c r="G64" s="52" t="n">
        <f aca="false">IF(N6="East",(IF(AND($A35&gt;7,$A35&lt;24),HLOOKUP(G$29,$C$8:$N$10,2,FALSE()),HLOOKUP(G$29,$C$8:$N$10,3,FALSE()))),IF(AND($A35&gt;6,$A35&lt;23),HLOOKUP(G$29,$C$8:$N$10,2,FALSE()),HLOOKUP(G$29,$C$8:$N$10,3,FALSE())))*'Historical 99 Scalers WE'!G10</f>
        <v>25.3101299430408</v>
      </c>
      <c r="H64" s="52" t="n">
        <f aca="false">IF(O6="East",(IF(AND($A35&gt;7,$A35&lt;24),HLOOKUP(H$29,$C$8:$N$10,2,FALSE()),HLOOKUP(H$29,$C$8:$N$10,3,FALSE()))),IF(AND($A35&gt;6,$A35&lt;23),HLOOKUP(H$29,$C$8:$N$10,2,FALSE()),HLOOKUP(H$29,$C$8:$N$10,3,FALSE())))*'Historical 99 Scalers WE'!H10</f>
        <v>17.010895749754</v>
      </c>
      <c r="I64" s="52" t="n">
        <f aca="false">IF(P6="East",(IF(AND($A35&gt;7,$A35&lt;24),HLOOKUP(I$29,$C$8:$N$10,2,FALSE()),HLOOKUP(I$29,$C$8:$N$10,3,FALSE()))),IF(AND($A35&gt;6,$A35&lt;23),HLOOKUP(I$29,$C$8:$N$10,2,FALSE()),HLOOKUP(I$29,$C$8:$N$10,3,FALSE())))*'Historical 99 Scalers WE'!I10</f>
        <v>44.0761023621773</v>
      </c>
      <c r="J64" s="52" t="n">
        <f aca="false">IF(Q6="East",(IF(AND($A35&gt;7,$A35&lt;24),HLOOKUP(J$29,$C$8:$N$10,2,FALSE()),HLOOKUP(J$29,$C$8:$N$10,3,FALSE()))),IF(AND($A35&gt;6,$A35&lt;23),HLOOKUP(J$29,$C$8:$N$10,2,FALSE()),HLOOKUP(J$29,$C$8:$N$10,3,FALSE())))*'Historical 99 Scalers WE'!J10</f>
        <v>34.0066887006466</v>
      </c>
      <c r="K64" s="52" t="n">
        <f aca="false">IF(R6="East",(IF(AND($A35&gt;7,$A35&lt;24),HLOOKUP(K$29,$C$8:$N$10,2,FALSE()),HLOOKUP(K$29,$C$8:$N$10,3,FALSE()))),IF(AND($A35&gt;6,$A35&lt;23),HLOOKUP(K$29,$C$8:$N$10,2,FALSE()),HLOOKUP(K$29,$C$8:$N$10,3,FALSE())))*'Historical 99 Scalers WE'!K10</f>
        <v>39.1816435784069</v>
      </c>
      <c r="L64" s="52" t="n">
        <f aca="false">IF(S6="East",(IF(AND($A35&gt;7,$A35&lt;24),HLOOKUP(L$29,$C$8:$N$10,2,FALSE()),HLOOKUP(L$29,$C$8:$N$10,3,FALSE()))),IF(AND($A35&gt;6,$A35&lt;23),HLOOKUP(L$29,$C$8:$N$10,2,FALSE()),HLOOKUP(L$29,$C$8:$N$10,3,FALSE())))*'Historical 99 Scalers WE'!L10</f>
        <v>38.3550970018369</v>
      </c>
      <c r="M64" s="52" t="n">
        <f aca="false">IF(T6="East",(IF(AND($A35&gt;7,$A35&lt;24),HLOOKUP(M$29,$C$8:$N$10,2,FALSE()),HLOOKUP(M$29,$C$8:$N$10,3,FALSE()))),IF(AND($A35&gt;6,$A35&lt;23),HLOOKUP(M$29,$C$8:$N$10,2,FALSE()),HLOOKUP(M$29,$C$8:$N$10,3,FALSE())))*'Historical 99 Scalers WE'!M10</f>
        <v>43.0221048490779</v>
      </c>
      <c r="N64" s="52" t="n">
        <f aca="false">IF(U6="East",(IF(AND($A35&gt;7,$A35&lt;24),HLOOKUP(N$29,$C$8:$N$10,2,FALSE()),HLOOKUP(N$29,$C$8:$N$10,3,FALSE()))),IF(AND($A35&gt;6,$A35&lt;23),HLOOKUP(N$29,$C$8:$N$10,2,FALSE()),HLOOKUP(N$29,$C$8:$N$10,3,FALSE())))*'Historical 99 Scalers WE'!N10</f>
        <v>40.2937141974567</v>
      </c>
    </row>
    <row r="65" customFormat="false" ht="12.75" hidden="false" customHeight="false" outlineLevel="0" collapsed="false">
      <c r="A65" s="2" t="n">
        <v>6</v>
      </c>
      <c r="C65" s="52" t="n">
        <f aca="false">IF(J7="East",(IF(AND($A36&gt;7,$A36&lt;24),HLOOKUP(C$29,$C$8:$N$10,2,FALSE()),HLOOKUP(C$29,$C$8:$N$10,3,FALSE()))),IF(AND($A36&gt;6,$A36&lt;23),HLOOKUP(C$29,$C$8:$N$10,2,FALSE()),HLOOKUP(C$29,$C$8:$N$10,3,FALSE())))*'Historical 99 Scalers WE'!C11</f>
        <v>37.0064397320976</v>
      </c>
      <c r="D65" s="52" t="n">
        <f aca="false">IF(K7="East",(IF(AND($A36&gt;7,$A36&lt;24),HLOOKUP(D$29,$C$8:$N$10,2,FALSE()),HLOOKUP(D$29,$C$8:$N$10,3,FALSE()))),IF(AND($A36&gt;6,$A36&lt;23),HLOOKUP(D$29,$C$8:$N$10,2,FALSE()),HLOOKUP(D$29,$C$8:$N$10,3,FALSE())))*'Historical 99 Scalers WE'!D11</f>
        <v>35.9057405676697</v>
      </c>
      <c r="E65" s="52" t="n">
        <f aca="false">IF(L7="East",(IF(AND($A36&gt;7,$A36&lt;24),HLOOKUP(E$29,$C$8:$N$10,2,FALSE()),HLOOKUP(E$29,$C$8:$N$10,3,FALSE()))),IF(AND($A36&gt;6,$A36&lt;23),HLOOKUP(E$29,$C$8:$N$10,2,FALSE()),HLOOKUP(E$29,$C$8:$N$10,3,FALSE())))*'Historical 99 Scalers WE'!E11</f>
        <v>39.2453958435743</v>
      </c>
      <c r="F65" s="52" t="n">
        <f aca="false">IF(M7="East",(IF(AND($A36&gt;7,$A36&lt;24),HLOOKUP(F$29,$C$8:$N$10,2,FALSE()),HLOOKUP(F$29,$C$8:$N$10,3,FALSE()))),IF(AND($A36&gt;6,$A36&lt;23),HLOOKUP(F$29,$C$8:$N$10,2,FALSE()),HLOOKUP(F$29,$C$8:$N$10,3,FALSE())))*'Historical 99 Scalers WE'!F11</f>
        <v>41.0340814879234</v>
      </c>
      <c r="G65" s="52" t="n">
        <f aca="false">IF(N7="East",(IF(AND($A36&gt;7,$A36&lt;24),HLOOKUP(G$29,$C$8:$N$10,2,FALSE()),HLOOKUP(G$29,$C$8:$N$10,3,FALSE()))),IF(AND($A36&gt;6,$A36&lt;23),HLOOKUP(G$29,$C$8:$N$10,2,FALSE()),HLOOKUP(G$29,$C$8:$N$10,3,FALSE())))*'Historical 99 Scalers WE'!G11</f>
        <v>25.3889456996123</v>
      </c>
      <c r="H65" s="52" t="n">
        <f aca="false">IF(O7="East",(IF(AND($A36&gt;7,$A36&lt;24),HLOOKUP(H$29,$C$8:$N$10,2,FALSE()),HLOOKUP(H$29,$C$8:$N$10,3,FALSE()))),IF(AND($A36&gt;6,$A36&lt;23),HLOOKUP(H$29,$C$8:$N$10,2,FALSE()),HLOOKUP(H$29,$C$8:$N$10,3,FALSE())))*'Historical 99 Scalers WE'!H11</f>
        <v>14.1006012722906</v>
      </c>
      <c r="I65" s="52" t="n">
        <f aca="false">IF(P7="East",(IF(AND($A36&gt;7,$A36&lt;24),HLOOKUP(I$29,$C$8:$N$10,2,FALSE()),HLOOKUP(I$29,$C$8:$N$10,3,FALSE()))),IF(AND($A36&gt;6,$A36&lt;23),HLOOKUP(I$29,$C$8:$N$10,2,FALSE()),HLOOKUP(I$29,$C$8:$N$10,3,FALSE())))*'Historical 99 Scalers WE'!I11</f>
        <v>33.0670717647472</v>
      </c>
      <c r="J65" s="52" t="n">
        <f aca="false">IF(Q7="East",(IF(AND($A36&gt;7,$A36&lt;24),HLOOKUP(J$29,$C$8:$N$10,2,FALSE()),HLOOKUP(J$29,$C$8:$N$10,3,FALSE()))),IF(AND($A36&gt;6,$A36&lt;23),HLOOKUP(J$29,$C$8:$N$10,2,FALSE()),HLOOKUP(J$29,$C$8:$N$10,3,FALSE())))*'Historical 99 Scalers WE'!J11</f>
        <v>34.1156665855542</v>
      </c>
      <c r="K65" s="52" t="n">
        <f aca="false">IF(R7="East",(IF(AND($A36&gt;7,$A36&lt;24),HLOOKUP(K$29,$C$8:$N$10,2,FALSE()),HLOOKUP(K$29,$C$8:$N$10,3,FALSE()))),IF(AND($A36&gt;6,$A36&lt;23),HLOOKUP(K$29,$C$8:$N$10,2,FALSE()),HLOOKUP(K$29,$C$8:$N$10,3,FALSE())))*'Historical 99 Scalers WE'!K11</f>
        <v>40.5027594405019</v>
      </c>
      <c r="L65" s="52" t="n">
        <f aca="false">IF(S7="East",(IF(AND($A36&gt;7,$A36&lt;24),HLOOKUP(L$29,$C$8:$N$10,2,FALSE()),HLOOKUP(L$29,$C$8:$N$10,3,FALSE()))),IF(AND($A36&gt;6,$A36&lt;23),HLOOKUP(L$29,$C$8:$N$10,2,FALSE()),HLOOKUP(L$29,$C$8:$N$10,3,FALSE())))*'Historical 99 Scalers WE'!L11</f>
        <v>39.1144612465883</v>
      </c>
      <c r="M65" s="52" t="n">
        <f aca="false">IF(T7="East",(IF(AND($A36&gt;7,$A36&lt;24),HLOOKUP(M$29,$C$8:$N$10,2,FALSE()),HLOOKUP(M$29,$C$8:$N$10,3,FALSE()))),IF(AND($A36&gt;6,$A36&lt;23),HLOOKUP(M$29,$C$8:$N$10,2,FALSE()),HLOOKUP(M$29,$C$8:$N$10,3,FALSE())))*'Historical 99 Scalers WE'!M11</f>
        <v>44.0242078736196</v>
      </c>
      <c r="N65" s="52" t="n">
        <f aca="false">IF(U7="East",(IF(AND($A36&gt;7,$A36&lt;24),HLOOKUP(N$29,$C$8:$N$10,2,FALSE()),HLOOKUP(N$29,$C$8:$N$10,3,FALSE()))),IF(AND($A36&gt;6,$A36&lt;23),HLOOKUP(N$29,$C$8:$N$10,2,FALSE()),HLOOKUP(N$29,$C$8:$N$10,3,FALSE())))*'Historical 99 Scalers WE'!N11</f>
        <v>43.0913136301452</v>
      </c>
    </row>
    <row r="66" customFormat="false" ht="12.75" hidden="false" customHeight="false" outlineLevel="0" collapsed="false">
      <c r="A66" s="2" t="n">
        <v>7</v>
      </c>
      <c r="C66" s="52" t="n">
        <f aca="false">IF(J8="East",(IF(AND($A37&gt;7,$A37&lt;24),HLOOKUP(C$29,$C$8:$N$10,2,FALSE()),HLOOKUP(C$29,$C$8:$N$10,3,FALSE()))),IF(AND($A37&gt;6,$A37&lt;23),HLOOKUP(C$29,$C$8:$N$10,2,FALSE()),HLOOKUP(C$29,$C$8:$N$10,3,FALSE())))*'Historical 99 Scalers WE'!C12</f>
        <v>35.3964274649288</v>
      </c>
      <c r="D66" s="52" t="n">
        <f aca="false">IF(K8="East",(IF(AND($A37&gt;7,$A37&lt;24),HLOOKUP(D$29,$C$8:$N$10,2,FALSE()),HLOOKUP(D$29,$C$8:$N$10,3,FALSE()))),IF(AND($A37&gt;6,$A37&lt;23),HLOOKUP(D$29,$C$8:$N$10,2,FALSE()),HLOOKUP(D$29,$C$8:$N$10,3,FALSE())))*'Historical 99 Scalers WE'!D12</f>
        <v>36.2032062318285</v>
      </c>
      <c r="E66" s="52" t="n">
        <f aca="false">IF(L8="East",(IF(AND($A37&gt;7,$A37&lt;24),HLOOKUP(E$29,$C$8:$N$10,2,FALSE()),HLOOKUP(E$29,$C$8:$N$10,3,FALSE()))),IF(AND($A37&gt;6,$A37&lt;23),HLOOKUP(E$29,$C$8:$N$10,2,FALSE()),HLOOKUP(E$29,$C$8:$N$10,3,FALSE())))*'Historical 99 Scalers WE'!E12</f>
        <v>39.4630572671497</v>
      </c>
      <c r="F66" s="52" t="n">
        <f aca="false">IF(M8="East",(IF(AND($A37&gt;7,$A37&lt;24),HLOOKUP(F$29,$C$8:$N$10,2,FALSE()),HLOOKUP(F$29,$C$8:$N$10,3,FALSE()))),IF(AND($A37&gt;6,$A37&lt;23),HLOOKUP(F$29,$C$8:$N$10,2,FALSE()),HLOOKUP(F$29,$C$8:$N$10,3,FALSE())))*'Historical 99 Scalers WE'!F12</f>
        <v>44.1449874331692</v>
      </c>
      <c r="G66" s="52" t="n">
        <f aca="false">IF(N8="East",(IF(AND($A37&gt;7,$A37&lt;24),HLOOKUP(G$29,$C$8:$N$10,2,FALSE()),HLOOKUP(G$29,$C$8:$N$10,3,FALSE()))),IF(AND($A37&gt;6,$A37&lt;23),HLOOKUP(G$29,$C$8:$N$10,2,FALSE()),HLOOKUP(G$29,$C$8:$N$10,3,FALSE())))*'Historical 99 Scalers WE'!G12</f>
        <v>26.5167447388412</v>
      </c>
      <c r="H66" s="52" t="n">
        <f aca="false">IF(O8="East",(IF(AND($A37&gt;7,$A37&lt;24),HLOOKUP(H$29,$C$8:$N$10,2,FALSE()),HLOOKUP(H$29,$C$8:$N$10,3,FALSE()))),IF(AND($A37&gt;6,$A37&lt;23),HLOOKUP(H$29,$C$8:$N$10,2,FALSE()),HLOOKUP(H$29,$C$8:$N$10,3,FALSE())))*'Historical 99 Scalers WE'!H12</f>
        <v>15.5192134454682</v>
      </c>
      <c r="I66" s="52" t="n">
        <f aca="false">IF(P8="East",(IF(AND($A37&gt;7,$A37&lt;24),HLOOKUP(I$29,$C$8:$N$10,2,FALSE()),HLOOKUP(I$29,$C$8:$N$10,3,FALSE()))),IF(AND($A37&gt;6,$A37&lt;23),HLOOKUP(I$29,$C$8:$N$10,2,FALSE()),HLOOKUP(I$29,$C$8:$N$10,3,FALSE())))*'Historical 99 Scalers WE'!I12</f>
        <v>18.7278911888108</v>
      </c>
      <c r="J66" s="52" t="n">
        <f aca="false">IF(Q8="East",(IF(AND($A37&gt;7,$A37&lt;24),HLOOKUP(J$29,$C$8:$N$10,2,FALSE()),HLOOKUP(J$29,$C$8:$N$10,3,FALSE()))),IF(AND($A37&gt;6,$A37&lt;23),HLOOKUP(J$29,$C$8:$N$10,2,FALSE()),HLOOKUP(J$29,$C$8:$N$10,3,FALSE())))*'Historical 99 Scalers WE'!J12</f>
        <v>28.2839925092674</v>
      </c>
      <c r="K66" s="52" t="n">
        <f aca="false">IF(R8="East",(IF(AND($A37&gt;7,$A37&lt;24),HLOOKUP(K$29,$C$8:$N$10,2,FALSE()),HLOOKUP(K$29,$C$8:$N$10,3,FALSE()))),IF(AND($A37&gt;6,$A37&lt;23),HLOOKUP(K$29,$C$8:$N$10,2,FALSE()),HLOOKUP(K$29,$C$8:$N$10,3,FALSE())))*'Historical 99 Scalers WE'!K12</f>
        <v>38.1306211802483</v>
      </c>
      <c r="L66" s="52" t="n">
        <f aca="false">IF(S8="East",(IF(AND($A37&gt;7,$A37&lt;24),HLOOKUP(L$29,$C$8:$N$10,2,FALSE()),HLOOKUP(L$29,$C$8:$N$10,3,FALSE()))),IF(AND($A37&gt;6,$A37&lt;23),HLOOKUP(L$29,$C$8:$N$10,2,FALSE()),HLOOKUP(L$29,$C$8:$N$10,3,FALSE())))*'Historical 99 Scalers WE'!L12</f>
        <v>44.2797844290441</v>
      </c>
      <c r="M66" s="52" t="n">
        <f aca="false">IF(T8="East",(IF(AND($A37&gt;7,$A37&lt;24),HLOOKUP(M$29,$C$8:$N$10,2,FALSE()),HLOOKUP(M$29,$C$8:$N$10,3,FALSE()))),IF(AND($A37&gt;6,$A37&lt;23),HLOOKUP(M$29,$C$8:$N$10,2,FALSE()),HLOOKUP(M$29,$C$8:$N$10,3,FALSE())))*'Historical 99 Scalers WE'!M12</f>
        <v>42.8816585918504</v>
      </c>
      <c r="N66" s="52" t="n">
        <f aca="false">IF(U8="East",(IF(AND($A37&gt;7,$A37&lt;24),HLOOKUP(N$29,$C$8:$N$10,2,FALSE()),HLOOKUP(N$29,$C$8:$N$10,3,FALSE()))),IF(AND($A37&gt;6,$A37&lt;23),HLOOKUP(N$29,$C$8:$N$10,2,FALSE()),HLOOKUP(N$29,$C$8:$N$10,3,FALSE())))*'Historical 99 Scalers WE'!N12</f>
        <v>45.8244946548443</v>
      </c>
    </row>
    <row r="67" customFormat="false" ht="12.75" hidden="false" customHeight="false" outlineLevel="0" collapsed="false">
      <c r="A67" s="2" t="n">
        <v>8</v>
      </c>
      <c r="C67" s="52" t="n">
        <f aca="false">IF(J9="East",(IF(AND($A38&gt;7,$A38&lt;24),HLOOKUP(C$29,$C$8:$N$10,2,FALSE()),HLOOKUP(C$29,$C$8:$N$10,3,FALSE()))),IF(AND($A38&gt;6,$A38&lt;23),HLOOKUP(C$29,$C$8:$N$10,2,FALSE()),HLOOKUP(C$29,$C$8:$N$10,3,FALSE())))*'Historical 99 Scalers WE'!C13</f>
        <v>45.589058930149</v>
      </c>
      <c r="D67" s="52" t="n">
        <f aca="false">IF(K9="East",(IF(AND($A38&gt;7,$A38&lt;24),HLOOKUP(D$29,$C$8:$N$10,2,FALSE()),HLOOKUP(D$29,$C$8:$N$10,3,FALSE()))),IF(AND($A38&gt;6,$A38&lt;23),HLOOKUP(D$29,$C$8:$N$10,2,FALSE()),HLOOKUP(D$29,$C$8:$N$10,3,FALSE())))*'Historical 99 Scalers WE'!D13</f>
        <v>48.5573632668607</v>
      </c>
      <c r="E67" s="52" t="n">
        <f aca="false">IF(L9="East",(IF(AND($A38&gt;7,$A38&lt;24),HLOOKUP(E$29,$C$8:$N$10,2,FALSE()),HLOOKUP(E$29,$C$8:$N$10,3,FALSE()))),IF(AND($A38&gt;6,$A38&lt;23),HLOOKUP(E$29,$C$8:$N$10,2,FALSE()),HLOOKUP(E$29,$C$8:$N$10,3,FALSE())))*'Historical 99 Scalers WE'!E13</f>
        <v>46.5879162383407</v>
      </c>
      <c r="F67" s="52" t="n">
        <f aca="false">IF(M9="East",(IF(AND($A38&gt;7,$A38&lt;24),HLOOKUP(F$29,$C$8:$N$10,2,FALSE()),HLOOKUP(F$29,$C$8:$N$10,3,FALSE()))),IF(AND($A38&gt;6,$A38&lt;23),HLOOKUP(F$29,$C$8:$N$10,2,FALSE()),HLOOKUP(F$29,$C$8:$N$10,3,FALSE())))*'Historical 99 Scalers WE'!F13</f>
        <v>48.6754202767634</v>
      </c>
      <c r="G67" s="52" t="n">
        <f aca="false">IF(N9="East",(IF(AND($A38&gt;7,$A38&lt;24),HLOOKUP(G$29,$C$8:$N$10,2,FALSE()),HLOOKUP(G$29,$C$8:$N$10,3,FALSE()))),IF(AND($A38&gt;6,$A38&lt;23),HLOOKUP(G$29,$C$8:$N$10,2,FALSE()),HLOOKUP(G$29,$C$8:$N$10,3,FALSE())))*'Historical 99 Scalers WE'!G13</f>
        <v>42.7077259677918</v>
      </c>
      <c r="H67" s="52" t="n">
        <f aca="false">IF(O9="East",(IF(AND($A38&gt;7,$A38&lt;24),HLOOKUP(H$29,$C$8:$N$10,2,FALSE()),HLOOKUP(H$29,$C$8:$N$10,3,FALSE()))),IF(AND($A38&gt;6,$A38&lt;23),HLOOKUP(H$29,$C$8:$N$10,2,FALSE()),HLOOKUP(H$29,$C$8:$N$10,3,FALSE())))*'Historical 99 Scalers WE'!H13</f>
        <v>29.3917803052929</v>
      </c>
      <c r="I67" s="52" t="n">
        <f aca="false">IF(P9="East",(IF(AND($A38&gt;7,$A38&lt;24),HLOOKUP(I$29,$C$8:$N$10,2,FALSE()),HLOOKUP(I$29,$C$8:$N$10,3,FALSE()))),IF(AND($A38&gt;6,$A38&lt;23),HLOOKUP(I$29,$C$8:$N$10,2,FALSE()),HLOOKUP(I$29,$C$8:$N$10,3,FALSE())))*'Historical 99 Scalers WE'!I13</f>
        <v>29.8639854077947</v>
      </c>
      <c r="J67" s="52" t="n">
        <f aca="false">IF(Q9="East",(IF(AND($A38&gt;7,$A38&lt;24),HLOOKUP(J$29,$C$8:$N$10,2,FALSE()),HLOOKUP(J$29,$C$8:$N$10,3,FALSE()))),IF(AND($A38&gt;6,$A38&lt;23),HLOOKUP(J$29,$C$8:$N$10,2,FALSE()),HLOOKUP(J$29,$C$8:$N$10,3,FALSE())))*'Historical 99 Scalers WE'!J13</f>
        <v>38.9996322495367</v>
      </c>
      <c r="K67" s="52" t="n">
        <f aca="false">IF(R9="East",(IF(AND($A38&gt;7,$A38&lt;24),HLOOKUP(K$29,$C$8:$N$10,2,FALSE()),HLOOKUP(K$29,$C$8:$N$10,3,FALSE()))),IF(AND($A38&gt;6,$A38&lt;23),HLOOKUP(K$29,$C$8:$N$10,2,FALSE()),HLOOKUP(K$29,$C$8:$N$10,3,FALSE())))*'Historical 99 Scalers WE'!K13</f>
        <v>50.1114207478585</v>
      </c>
      <c r="L67" s="52" t="n">
        <f aca="false">IF(S9="East",(IF(AND($A38&gt;7,$A38&lt;24),HLOOKUP(L$29,$C$8:$N$10,2,FALSE()),HLOOKUP(L$29,$C$8:$N$10,3,FALSE()))),IF(AND($A38&gt;6,$A38&lt;23),HLOOKUP(L$29,$C$8:$N$10,2,FALSE()),HLOOKUP(L$29,$C$8:$N$10,3,FALSE())))*'Historical 99 Scalers WE'!L13</f>
        <v>42.9647878100842</v>
      </c>
      <c r="M67" s="52" t="n">
        <f aca="false">IF(T9="East",(IF(AND($A38&gt;7,$A38&lt;24),HLOOKUP(M$29,$C$8:$N$10,2,FALSE()),HLOOKUP(M$29,$C$8:$N$10,3,FALSE()))),IF(AND($A38&gt;6,$A38&lt;23),HLOOKUP(M$29,$C$8:$N$10,2,FALSE()),HLOOKUP(M$29,$C$8:$N$10,3,FALSE())))*'Historical 99 Scalers WE'!M13</f>
        <v>46.8810745378654</v>
      </c>
      <c r="N67" s="52" t="n">
        <f aca="false">IF(U9="East",(IF(AND($A38&gt;7,$A38&lt;24),HLOOKUP(N$29,$C$8:$N$10,2,FALSE()),HLOOKUP(N$29,$C$8:$N$10,3,FALSE()))),IF(AND($A38&gt;6,$A38&lt;23),HLOOKUP(N$29,$C$8:$N$10,2,FALSE()),HLOOKUP(N$29,$C$8:$N$10,3,FALSE())))*'Historical 99 Scalers WE'!N13</f>
        <v>48.7187216995171</v>
      </c>
    </row>
    <row r="68" customFormat="false" ht="12.75" hidden="false" customHeight="false" outlineLevel="0" collapsed="false">
      <c r="A68" s="2" t="n">
        <v>9</v>
      </c>
      <c r="C68" s="52" t="n">
        <f aca="false">IF(J10="East",(IF(AND($A39&gt;7,$A39&lt;24),HLOOKUP(C$29,$C$8:$N$10,2,FALSE()),HLOOKUP(C$29,$C$8:$N$10,3,FALSE()))),IF(AND($A39&gt;6,$A39&lt;23),HLOOKUP(C$29,$C$8:$N$10,2,FALSE()),HLOOKUP(C$29,$C$8:$N$10,3,FALSE())))*'Historical 99 Scalers WE'!C14</f>
        <v>53.7792524236211</v>
      </c>
      <c r="D68" s="52" t="n">
        <f aca="false">IF(K10="East",(IF(AND($A39&gt;7,$A39&lt;24),HLOOKUP(D$29,$C$8:$N$10,2,FALSE()),HLOOKUP(D$29,$C$8:$N$10,3,FALSE()))),IF(AND($A39&gt;6,$A39&lt;23),HLOOKUP(D$29,$C$8:$N$10,2,FALSE()),HLOOKUP(D$29,$C$8:$N$10,3,FALSE())))*'Historical 99 Scalers WE'!D14</f>
        <v>54.7441716316116</v>
      </c>
      <c r="E68" s="52" t="n">
        <f aca="false">IF(L10="East",(IF(AND($A39&gt;7,$A39&lt;24),HLOOKUP(E$29,$C$8:$N$10,2,FALSE()),HLOOKUP(E$29,$C$8:$N$10,3,FALSE()))),IF(AND($A39&gt;6,$A39&lt;23),HLOOKUP(E$29,$C$8:$N$10,2,FALSE()),HLOOKUP(E$29,$C$8:$N$10,3,FALSE())))*'Historical 99 Scalers WE'!E14</f>
        <v>53.9912186208152</v>
      </c>
      <c r="F68" s="52" t="n">
        <f aca="false">IF(M10="East",(IF(AND($A39&gt;7,$A39&lt;24),HLOOKUP(F$29,$C$8:$N$10,2,FALSE()),HLOOKUP(F$29,$C$8:$N$10,3,FALSE()))),IF(AND($A39&gt;6,$A39&lt;23),HLOOKUP(F$29,$C$8:$N$10,2,FALSE()),HLOOKUP(F$29,$C$8:$N$10,3,FALSE())))*'Historical 99 Scalers WE'!F14</f>
        <v>54.6167868274915</v>
      </c>
      <c r="G68" s="52" t="n">
        <f aca="false">IF(N10="East",(IF(AND($A39&gt;7,$A39&lt;24),HLOOKUP(G$29,$C$8:$N$10,2,FALSE()),HLOOKUP(G$29,$C$8:$N$10,3,FALSE()))),IF(AND($A39&gt;6,$A39&lt;23),HLOOKUP(G$29,$C$8:$N$10,2,FALSE()),HLOOKUP(G$29,$C$8:$N$10,3,FALSE())))*'Historical 99 Scalers WE'!G14</f>
        <v>55.6648943377743</v>
      </c>
      <c r="H68" s="52" t="n">
        <f aca="false">IF(O10="East",(IF(AND($A39&gt;7,$A39&lt;24),HLOOKUP(H$29,$C$8:$N$10,2,FALSE()),HLOOKUP(H$29,$C$8:$N$10,3,FALSE()))),IF(AND($A39&gt;6,$A39&lt;23),HLOOKUP(H$29,$C$8:$N$10,2,FALSE()),HLOOKUP(H$29,$C$8:$N$10,3,FALSE())))*'Historical 99 Scalers WE'!H14</f>
        <v>49.4508911604583</v>
      </c>
      <c r="I68" s="52" t="n">
        <f aca="false">IF(P10="East",(IF(AND($A39&gt;7,$A39&lt;24),HLOOKUP(I$29,$C$8:$N$10,2,FALSE()),HLOOKUP(I$29,$C$8:$N$10,3,FALSE()))),IF(AND($A39&gt;6,$A39&lt;23),HLOOKUP(I$29,$C$8:$N$10,2,FALSE()),HLOOKUP(I$29,$C$8:$N$10,3,FALSE())))*'Historical 99 Scalers WE'!I14</f>
        <v>46.8399905489768</v>
      </c>
      <c r="J68" s="52" t="n">
        <f aca="false">IF(Q10="East",(IF(AND($A39&gt;7,$A39&lt;24),HLOOKUP(J$29,$C$8:$N$10,2,FALSE()),HLOOKUP(J$29,$C$8:$N$10,3,FALSE()))),IF(AND($A39&gt;6,$A39&lt;23),HLOOKUP(J$29,$C$8:$N$10,2,FALSE()),HLOOKUP(J$29,$C$8:$N$10,3,FALSE())))*'Historical 99 Scalers WE'!J14</f>
        <v>51.3960862102891</v>
      </c>
      <c r="K68" s="52" t="n">
        <f aca="false">IF(R10="East",(IF(AND($A39&gt;7,$A39&lt;24),HLOOKUP(K$29,$C$8:$N$10,2,FALSE()),HLOOKUP(K$29,$C$8:$N$10,3,FALSE()))),IF(AND($A39&gt;6,$A39&lt;23),HLOOKUP(K$29,$C$8:$N$10,2,FALSE()),HLOOKUP(K$29,$C$8:$N$10,3,FALSE())))*'Historical 99 Scalers WE'!K14</f>
        <v>56.1656280481578</v>
      </c>
      <c r="L68" s="52" t="n">
        <f aca="false">IF(S10="East",(IF(AND($A39&gt;7,$A39&lt;24),HLOOKUP(L$29,$C$8:$N$10,2,FALSE()),HLOOKUP(L$29,$C$8:$N$10,3,FALSE()))),IF(AND($A39&gt;6,$A39&lt;23),HLOOKUP(L$29,$C$8:$N$10,2,FALSE()),HLOOKUP(L$29,$C$8:$N$10,3,FALSE())))*'Historical 99 Scalers WE'!L14</f>
        <v>47.9387265080905</v>
      </c>
      <c r="M68" s="52" t="n">
        <f aca="false">IF(T10="East",(IF(AND($A39&gt;7,$A39&lt;24),HLOOKUP(M$29,$C$8:$N$10,2,FALSE()),HLOOKUP(M$29,$C$8:$N$10,3,FALSE()))),IF(AND($A39&gt;6,$A39&lt;23),HLOOKUP(M$29,$C$8:$N$10,2,FALSE()),HLOOKUP(M$29,$C$8:$N$10,3,FALSE())))*'Historical 99 Scalers WE'!M14</f>
        <v>49.9836841938113</v>
      </c>
      <c r="N68" s="52" t="n">
        <f aca="false">IF(U10="East",(IF(AND($A39&gt;7,$A39&lt;24),HLOOKUP(N$29,$C$8:$N$10,2,FALSE()),HLOOKUP(N$29,$C$8:$N$10,3,FALSE()))),IF(AND($A39&gt;6,$A39&lt;23),HLOOKUP(N$29,$C$8:$N$10,2,FALSE()),HLOOKUP(N$29,$C$8:$N$10,3,FALSE())))*'Historical 99 Scalers WE'!N14</f>
        <v>50.7340976066184</v>
      </c>
    </row>
    <row r="69" customFormat="false" ht="12.75" hidden="false" customHeight="false" outlineLevel="0" collapsed="false">
      <c r="A69" s="2" t="n">
        <v>10</v>
      </c>
      <c r="C69" s="52" t="n">
        <f aca="false">IF(J11="East",(IF(AND($A40&gt;7,$A40&lt;24),HLOOKUP(C$29,$C$8:$N$10,2,FALSE()),HLOOKUP(C$29,$C$8:$N$10,3,FALSE()))),IF(AND($A40&gt;6,$A40&lt;23),HLOOKUP(C$29,$C$8:$N$10,2,FALSE()),HLOOKUP(C$29,$C$8:$N$10,3,FALSE())))*'Historical 99 Scalers WE'!C15</f>
        <v>56.296714343117</v>
      </c>
      <c r="D69" s="52" t="n">
        <f aca="false">IF(K11="East",(IF(AND($A40&gt;7,$A40&lt;24),HLOOKUP(D$29,$C$8:$N$10,2,FALSE()),HLOOKUP(D$29,$C$8:$N$10,3,FALSE()))),IF(AND($A40&gt;6,$A40&lt;23),HLOOKUP(D$29,$C$8:$N$10,2,FALSE()),HLOOKUP(D$29,$C$8:$N$10,3,FALSE())))*'Historical 99 Scalers WE'!D15</f>
        <v>57.4685288573464</v>
      </c>
      <c r="E69" s="52" t="n">
        <f aca="false">IF(L11="East",(IF(AND($A40&gt;7,$A40&lt;24),HLOOKUP(E$29,$C$8:$N$10,2,FALSE()),HLOOKUP(E$29,$C$8:$N$10,3,FALSE()))),IF(AND($A40&gt;6,$A40&lt;23),HLOOKUP(E$29,$C$8:$N$10,2,FALSE()),HLOOKUP(E$29,$C$8:$N$10,3,FALSE())))*'Historical 99 Scalers WE'!E15</f>
        <v>56.1173922487137</v>
      </c>
      <c r="F69" s="52" t="n">
        <f aca="false">IF(M11="East",(IF(AND($A40&gt;7,$A40&lt;24),HLOOKUP(F$29,$C$8:$N$10,2,FALSE()),HLOOKUP(F$29,$C$8:$N$10,3,FALSE()))),IF(AND($A40&gt;6,$A40&lt;23),HLOOKUP(F$29,$C$8:$N$10,2,FALSE()),HLOOKUP(F$29,$C$8:$N$10,3,FALSE())))*'Historical 99 Scalers WE'!F15</f>
        <v>55.8610353884876</v>
      </c>
      <c r="G69" s="52" t="n">
        <f aca="false">IF(N11="East",(IF(AND($A40&gt;7,$A40&lt;24),HLOOKUP(G$29,$C$8:$N$10,2,FALSE()),HLOOKUP(G$29,$C$8:$N$10,3,FALSE()))),IF(AND($A40&gt;6,$A40&lt;23),HLOOKUP(G$29,$C$8:$N$10,2,FALSE()),HLOOKUP(G$29,$C$8:$N$10,3,FALSE())))*'Historical 99 Scalers WE'!G15</f>
        <v>60.5096255221988</v>
      </c>
      <c r="H69" s="52" t="n">
        <f aca="false">IF(O11="East",(IF(AND($A40&gt;7,$A40&lt;24),HLOOKUP(H$29,$C$8:$N$10,2,FALSE()),HLOOKUP(H$29,$C$8:$N$10,3,FALSE()))),IF(AND($A40&gt;6,$A40&lt;23),HLOOKUP(H$29,$C$8:$N$10,2,FALSE()),HLOOKUP(H$29,$C$8:$N$10,3,FALSE())))*'Historical 99 Scalers WE'!H15</f>
        <v>58.7738300141356</v>
      </c>
      <c r="I69" s="52" t="n">
        <f aca="false">IF(P11="East",(IF(AND($A40&gt;7,$A40&lt;24),HLOOKUP(I$29,$C$8:$N$10,2,FALSE()),HLOOKUP(I$29,$C$8:$N$10,3,FALSE()))),IF(AND($A40&gt;6,$A40&lt;23),HLOOKUP(I$29,$C$8:$N$10,2,FALSE()),HLOOKUP(I$29,$C$8:$N$10,3,FALSE())))*'Historical 99 Scalers WE'!I15</f>
        <v>47.318041983272</v>
      </c>
      <c r="J69" s="52" t="n">
        <f aca="false">IF(Q11="East",(IF(AND($A40&gt;7,$A40&lt;24),HLOOKUP(J$29,$C$8:$N$10,2,FALSE()),HLOOKUP(J$29,$C$8:$N$10,3,FALSE()))),IF(AND($A40&gt;6,$A40&lt;23),HLOOKUP(J$29,$C$8:$N$10,2,FALSE()),HLOOKUP(J$29,$C$8:$N$10,3,FALSE())))*'Historical 99 Scalers WE'!J15</f>
        <v>52.74042622129</v>
      </c>
      <c r="K69" s="52" t="n">
        <f aca="false">IF(R11="East",(IF(AND($A40&gt;7,$A40&lt;24),HLOOKUP(K$29,$C$8:$N$10,2,FALSE()),HLOOKUP(K$29,$C$8:$N$10,3,FALSE()))),IF(AND($A40&gt;6,$A40&lt;23),HLOOKUP(K$29,$C$8:$N$10,2,FALSE()),HLOOKUP(K$29,$C$8:$N$10,3,FALSE())))*'Historical 99 Scalers WE'!K15</f>
        <v>54.6605213355601</v>
      </c>
      <c r="L69" s="52" t="n">
        <f aca="false">IF(S11="East",(IF(AND($A40&gt;7,$A40&lt;24),HLOOKUP(L$29,$C$8:$N$10,2,FALSE()),HLOOKUP(L$29,$C$8:$N$10,3,FALSE()))),IF(AND($A40&gt;6,$A40&lt;23),HLOOKUP(L$29,$C$8:$N$10,2,FALSE()),HLOOKUP(L$29,$C$8:$N$10,3,FALSE())))*'Historical 99 Scalers WE'!L15</f>
        <v>49.6179710168091</v>
      </c>
      <c r="M69" s="52" t="n">
        <f aca="false">IF(T11="East",(IF(AND($A40&gt;7,$A40&lt;24),HLOOKUP(M$29,$C$8:$N$10,2,FALSE()),HLOOKUP(M$29,$C$8:$N$10,3,FALSE()))),IF(AND($A40&gt;6,$A40&lt;23),HLOOKUP(M$29,$C$8:$N$10,2,FALSE()),HLOOKUP(M$29,$C$8:$N$10,3,FALSE())))*'Historical 99 Scalers WE'!M15</f>
        <v>54.0366974682601</v>
      </c>
      <c r="N69" s="52" t="n">
        <f aca="false">IF(U11="East",(IF(AND($A40&gt;7,$A40&lt;24),HLOOKUP(N$29,$C$8:$N$10,2,FALSE()),HLOOKUP(N$29,$C$8:$N$10,3,FALSE()))),IF(AND($A40&gt;6,$A40&lt;23),HLOOKUP(N$29,$C$8:$N$10,2,FALSE()),HLOOKUP(N$29,$C$8:$N$10,3,FALSE())))*'Historical 99 Scalers WE'!N15</f>
        <v>52.6298393274534</v>
      </c>
    </row>
    <row r="70" customFormat="false" ht="12.75" hidden="false" customHeight="false" outlineLevel="0" collapsed="false">
      <c r="A70" s="2" t="n">
        <v>11</v>
      </c>
      <c r="C70" s="52" t="n">
        <f aca="false">IF(J12="East",(IF(AND($A41&gt;7,$A41&lt;24),HLOOKUP(C$29,$C$8:$N$10,2,FALSE()),HLOOKUP(C$29,$C$8:$N$10,3,FALSE()))),IF(AND($A41&gt;6,$A41&lt;23),HLOOKUP(C$29,$C$8:$N$10,2,FALSE()),HLOOKUP(C$29,$C$8:$N$10,3,FALSE())))*'Historical 99 Scalers WE'!C16</f>
        <v>56.650686039529</v>
      </c>
      <c r="D70" s="52" t="n">
        <f aca="false">IF(K12="East",(IF(AND($A41&gt;7,$A41&lt;24),HLOOKUP(D$29,$C$8:$N$10,2,FALSE()),HLOOKUP(D$29,$C$8:$N$10,3,FALSE()))),IF(AND($A41&gt;6,$A41&lt;23),HLOOKUP(D$29,$C$8:$N$10,2,FALSE()),HLOOKUP(D$29,$C$8:$N$10,3,FALSE())))*'Historical 99 Scalers WE'!D16</f>
        <v>57.9333912984662</v>
      </c>
      <c r="E70" s="52" t="n">
        <f aca="false">IF(L12="East",(IF(AND($A41&gt;7,$A41&lt;24),HLOOKUP(E$29,$C$8:$N$10,2,FALSE()),HLOOKUP(E$29,$C$8:$N$10,3,FALSE()))),IF(AND($A41&gt;6,$A41&lt;23),HLOOKUP(E$29,$C$8:$N$10,2,FALSE()),HLOOKUP(E$29,$C$8:$N$10,3,FALSE())))*'Historical 99 Scalers WE'!E16</f>
        <v>57.6707097123672</v>
      </c>
      <c r="F70" s="52" t="n">
        <f aca="false">IF(M12="East",(IF(AND($A41&gt;7,$A41&lt;24),HLOOKUP(F$29,$C$8:$N$10,2,FALSE()),HLOOKUP(F$29,$C$8:$N$10,3,FALSE()))),IF(AND($A41&gt;6,$A41&lt;23),HLOOKUP(F$29,$C$8:$N$10,2,FALSE()),HLOOKUP(F$29,$C$8:$N$10,3,FALSE())))*'Historical 99 Scalers WE'!F16</f>
        <v>56.0063229194163</v>
      </c>
      <c r="G70" s="52" t="n">
        <f aca="false">IF(N12="East",(IF(AND($A41&gt;7,$A41&lt;24),HLOOKUP(G$29,$C$8:$N$10,2,FALSE()),HLOOKUP(G$29,$C$8:$N$10,3,FALSE()))),IF(AND($A41&gt;6,$A41&lt;23),HLOOKUP(G$29,$C$8:$N$10,2,FALSE()),HLOOKUP(G$29,$C$8:$N$10,3,FALSE())))*'Historical 99 Scalers WE'!G16</f>
        <v>62.1520701502837</v>
      </c>
      <c r="H70" s="52" t="n">
        <f aca="false">IF(O12="East",(IF(AND($A41&gt;7,$A41&lt;24),HLOOKUP(H$29,$C$8:$N$10,2,FALSE()),HLOOKUP(H$29,$C$8:$N$10,3,FALSE()))),IF(AND($A41&gt;6,$A41&lt;23),HLOOKUP(H$29,$C$8:$N$10,2,FALSE()),HLOOKUP(H$29,$C$8:$N$10,3,FALSE())))*'Historical 99 Scalers WE'!H16</f>
        <v>69.3559443115749</v>
      </c>
      <c r="I70" s="52" t="n">
        <f aca="false">IF(P12="East",(IF(AND($A41&gt;7,$A41&lt;24),HLOOKUP(I$29,$C$8:$N$10,2,FALSE()),HLOOKUP(I$29,$C$8:$N$10,3,FALSE()))),IF(AND($A41&gt;6,$A41&lt;23),HLOOKUP(I$29,$C$8:$N$10,2,FALSE()),HLOOKUP(I$29,$C$8:$N$10,3,FALSE())))*'Historical 99 Scalers WE'!I16</f>
        <v>47.417919223555</v>
      </c>
      <c r="J70" s="52" t="n">
        <f aca="false">IF(Q12="East",(IF(AND($A41&gt;7,$A41&lt;24),HLOOKUP(J$29,$C$8:$N$10,2,FALSE()),HLOOKUP(J$29,$C$8:$N$10,3,FALSE()))),IF(AND($A41&gt;6,$A41&lt;23),HLOOKUP(J$29,$C$8:$N$10,2,FALSE()),HLOOKUP(J$29,$C$8:$N$10,3,FALSE())))*'Historical 99 Scalers WE'!J16</f>
        <v>57.7742464566802</v>
      </c>
      <c r="K70" s="52" t="n">
        <f aca="false">IF(R12="East",(IF(AND($A41&gt;7,$A41&lt;24),HLOOKUP(K$29,$C$8:$N$10,2,FALSE()),HLOOKUP(K$29,$C$8:$N$10,3,FALSE()))),IF(AND($A41&gt;6,$A41&lt;23),HLOOKUP(K$29,$C$8:$N$10,2,FALSE()),HLOOKUP(K$29,$C$8:$N$10,3,FALSE())))*'Historical 99 Scalers WE'!K16</f>
        <v>54.705336732439</v>
      </c>
      <c r="L70" s="52" t="n">
        <f aca="false">IF(S12="East",(IF(AND($A41&gt;7,$A41&lt;24),HLOOKUP(L$29,$C$8:$N$10,2,FALSE()),HLOOKUP(L$29,$C$8:$N$10,3,FALSE()))),IF(AND($A41&gt;6,$A41&lt;23),HLOOKUP(L$29,$C$8:$N$10,2,FALSE()),HLOOKUP(L$29,$C$8:$N$10,3,FALSE())))*'Historical 99 Scalers WE'!L16</f>
        <v>55.791664063569</v>
      </c>
      <c r="M70" s="52" t="n">
        <f aca="false">IF(T12="East",(IF(AND($A41&gt;7,$A41&lt;24),HLOOKUP(M$29,$C$8:$N$10,2,FALSE()),HLOOKUP(M$29,$C$8:$N$10,3,FALSE()))),IF(AND($A41&gt;6,$A41&lt;23),HLOOKUP(M$29,$C$8:$N$10,2,FALSE()),HLOOKUP(M$29,$C$8:$N$10,3,FALSE())))*'Historical 99 Scalers WE'!M16</f>
        <v>53.8462219767014</v>
      </c>
      <c r="N70" s="52" t="n">
        <f aca="false">IF(U12="East",(IF(AND($A41&gt;7,$A41&lt;24),HLOOKUP(N$29,$C$8:$N$10,2,FALSE()),HLOOKUP(N$29,$C$8:$N$10,3,FALSE()))),IF(AND($A41&gt;6,$A41&lt;23),HLOOKUP(N$29,$C$8:$N$10,2,FALSE()),HLOOKUP(N$29,$C$8:$N$10,3,FALSE())))*'Historical 99 Scalers WE'!N16</f>
        <v>51.9212368395685</v>
      </c>
    </row>
    <row r="71" customFormat="false" ht="12.75" hidden="false" customHeight="false" outlineLevel="0" collapsed="false">
      <c r="A71" s="2" t="n">
        <v>12</v>
      </c>
      <c r="C71" s="52" t="n">
        <f aca="false">IF(J13="East",(IF(AND($A42&gt;7,$A42&lt;24),HLOOKUP(C$29,$C$8:$N$10,2,FALSE()),HLOOKUP(C$29,$C$8:$N$10,3,FALSE()))),IF(AND($A42&gt;6,$A42&lt;23),HLOOKUP(C$29,$C$8:$N$10,2,FALSE()),HLOOKUP(C$29,$C$8:$N$10,3,FALSE())))*'Historical 99 Scalers WE'!C17</f>
        <v>57.6124073318512</v>
      </c>
      <c r="D71" s="52" t="n">
        <f aca="false">IF(K13="East",(IF(AND($A42&gt;7,$A42&lt;24),HLOOKUP(D$29,$C$8:$N$10,2,FALSE()),HLOOKUP(D$29,$C$8:$N$10,3,FALSE()))),IF(AND($A42&gt;6,$A42&lt;23),HLOOKUP(D$29,$C$8:$N$10,2,FALSE()),HLOOKUP(D$29,$C$8:$N$10,3,FALSE())))*'Historical 99 Scalers WE'!D17</f>
        <v>57.2441998144095</v>
      </c>
      <c r="E71" s="52" t="n">
        <f aca="false">IF(L13="East",(IF(AND($A42&gt;7,$A42&lt;24),HLOOKUP(E$29,$C$8:$N$10,2,FALSE()),HLOOKUP(E$29,$C$8:$N$10,3,FALSE()))),IF(AND($A42&gt;6,$A42&lt;23),HLOOKUP(E$29,$C$8:$N$10,2,FALSE()),HLOOKUP(E$29,$C$8:$N$10,3,FALSE())))*'Historical 99 Scalers WE'!E17</f>
        <v>57.9680067957639</v>
      </c>
      <c r="F71" s="52" t="n">
        <f aca="false">IF(M13="East",(IF(AND($A42&gt;7,$A42&lt;24),HLOOKUP(F$29,$C$8:$N$10,2,FALSE()),HLOOKUP(F$29,$C$8:$N$10,3,FALSE()))),IF(AND($A42&gt;6,$A42&lt;23),HLOOKUP(F$29,$C$8:$N$10,2,FALSE()),HLOOKUP(F$29,$C$8:$N$10,3,FALSE())))*'Historical 99 Scalers WE'!F17</f>
        <v>55.9753646676242</v>
      </c>
      <c r="G71" s="52" t="n">
        <f aca="false">IF(N13="East",(IF(AND($A42&gt;7,$A42&lt;24),HLOOKUP(G$29,$C$8:$N$10,2,FALSE()),HLOOKUP(G$29,$C$8:$N$10,3,FALSE()))),IF(AND($A42&gt;6,$A42&lt;23),HLOOKUP(G$29,$C$8:$N$10,2,FALSE()),HLOOKUP(G$29,$C$8:$N$10,3,FALSE())))*'Historical 99 Scalers WE'!G17</f>
        <v>62.4882560380739</v>
      </c>
      <c r="H71" s="52" t="n">
        <f aca="false">IF(O13="East",(IF(AND($A42&gt;7,$A42&lt;24),HLOOKUP(H$29,$C$8:$N$10,2,FALSE()),HLOOKUP(H$29,$C$8:$N$10,3,FALSE()))),IF(AND($A42&gt;6,$A42&lt;23),HLOOKUP(H$29,$C$8:$N$10,2,FALSE()),HLOOKUP(H$29,$C$8:$N$10,3,FALSE())))*'Historical 99 Scalers WE'!H17</f>
        <v>69.5550891271262</v>
      </c>
      <c r="I71" s="52" t="n">
        <f aca="false">IF(P13="East",(IF(AND($A42&gt;7,$A42&lt;24),HLOOKUP(I$29,$C$8:$N$10,2,FALSE()),HLOOKUP(I$29,$C$8:$N$10,3,FALSE()))),IF(AND($A42&gt;6,$A42&lt;23),HLOOKUP(I$29,$C$8:$N$10,2,FALSE()),HLOOKUP(I$29,$C$8:$N$10,3,FALSE())))*'Historical 99 Scalers WE'!I17</f>
        <v>50.6192246544617</v>
      </c>
      <c r="J71" s="52" t="n">
        <f aca="false">IF(Q13="East",(IF(AND($A42&gt;7,$A42&lt;24),HLOOKUP(J$29,$C$8:$N$10,2,FALSE()),HLOOKUP(J$29,$C$8:$N$10,3,FALSE()))),IF(AND($A42&gt;6,$A42&lt;23),HLOOKUP(J$29,$C$8:$N$10,2,FALSE()),HLOOKUP(J$29,$C$8:$N$10,3,FALSE())))*'Historical 99 Scalers WE'!J17</f>
        <v>53.8749937835036</v>
      </c>
      <c r="K71" s="52" t="n">
        <f aca="false">IF(R13="East",(IF(AND($A42&gt;7,$A42&lt;24),HLOOKUP(K$29,$C$8:$N$10,2,FALSE()),HLOOKUP(K$29,$C$8:$N$10,3,FALSE()))),IF(AND($A42&gt;6,$A42&lt;23),HLOOKUP(K$29,$C$8:$N$10,2,FALSE()),HLOOKUP(K$29,$C$8:$N$10,3,FALSE())))*'Historical 99 Scalers WE'!K17</f>
        <v>51.9330502761004</v>
      </c>
      <c r="L71" s="52" t="n">
        <f aca="false">IF(S13="East",(IF(AND($A42&gt;7,$A42&lt;24),HLOOKUP(L$29,$C$8:$N$10,2,FALSE()),HLOOKUP(L$29,$C$8:$N$10,3,FALSE()))),IF(AND($A42&gt;6,$A42&lt;23),HLOOKUP(L$29,$C$8:$N$10,2,FALSE()),HLOOKUP(L$29,$C$8:$N$10,3,FALSE())))*'Historical 99 Scalers WE'!L17</f>
        <v>51.9804375560359</v>
      </c>
      <c r="M71" s="52" t="n">
        <f aca="false">IF(T13="East",(IF(AND($A42&gt;7,$A42&lt;24),HLOOKUP(M$29,$C$8:$N$10,2,FALSE()),HLOOKUP(M$29,$C$8:$N$10,3,FALSE()))),IF(AND($A42&gt;6,$A42&lt;23),HLOOKUP(M$29,$C$8:$N$10,2,FALSE()),HLOOKUP(M$29,$C$8:$N$10,3,FALSE())))*'Historical 99 Scalers WE'!M17</f>
        <v>53.2954448976824</v>
      </c>
      <c r="N71" s="52" t="n">
        <f aca="false">IF(U13="East",(IF(AND($A42&gt;7,$A42&lt;24),HLOOKUP(N$29,$C$8:$N$10,2,FALSE()),HLOOKUP(N$29,$C$8:$N$10,3,FALSE()))),IF(AND($A42&gt;6,$A42&lt;23),HLOOKUP(N$29,$C$8:$N$10,2,FALSE()),HLOOKUP(N$29,$C$8:$N$10,3,FALSE())))*'Historical 99 Scalers WE'!N17</f>
        <v>50.4442147706655</v>
      </c>
    </row>
    <row r="72" customFormat="false" ht="12.75" hidden="false" customHeight="false" outlineLevel="0" collapsed="false">
      <c r="A72" s="2" t="n">
        <v>13</v>
      </c>
      <c r="C72" s="52" t="n">
        <f aca="false">IF(J14="East",(IF(AND($A43&gt;7,$A43&lt;24),HLOOKUP(C$29,$C$8:$N$10,2,FALSE()),HLOOKUP(C$29,$C$8:$N$10,3,FALSE()))),IF(AND($A43&gt;6,$A43&lt;23),HLOOKUP(C$29,$C$8:$N$10,2,FALSE()),HLOOKUP(C$29,$C$8:$N$10,3,FALSE())))*'Historical 99 Scalers WE'!C18</f>
        <v>55.891625255872</v>
      </c>
      <c r="D72" s="52" t="n">
        <f aca="false">IF(K14="East",(IF(AND($A43&gt;7,$A43&lt;24),HLOOKUP(D$29,$C$8:$N$10,2,FALSE()),HLOOKUP(D$29,$C$8:$N$10,3,FALSE()))),IF(AND($A43&gt;6,$A43&lt;23),HLOOKUP(D$29,$C$8:$N$10,2,FALSE()),HLOOKUP(D$29,$C$8:$N$10,3,FALSE())))*'Historical 99 Scalers WE'!D18</f>
        <v>54.8623042749898</v>
      </c>
      <c r="E72" s="52" t="n">
        <f aca="false">IF(L14="East",(IF(AND($A43&gt;7,$A43&lt;24),HLOOKUP(E$29,$C$8:$N$10,2,FALSE()),HLOOKUP(E$29,$C$8:$N$10,3,FALSE()))),IF(AND($A43&gt;6,$A43&lt;23),HLOOKUP(E$29,$C$8:$N$10,2,FALSE()),HLOOKUP(E$29,$C$8:$N$10,3,FALSE())))*'Historical 99 Scalers WE'!E18</f>
        <v>56.9911333220188</v>
      </c>
      <c r="F72" s="52" t="n">
        <f aca="false">IF(M14="East",(IF(AND($A43&gt;7,$A43&lt;24),HLOOKUP(F$29,$C$8:$N$10,2,FALSE()),HLOOKUP(F$29,$C$8:$N$10,3,FALSE()))),IF(AND($A43&gt;6,$A43&lt;23),HLOOKUP(F$29,$C$8:$N$10,2,FALSE()),HLOOKUP(F$29,$C$8:$N$10,3,FALSE())))*'Historical 99 Scalers WE'!F18</f>
        <v>53.7704428557052</v>
      </c>
      <c r="G72" s="52" t="n">
        <f aca="false">IF(N14="East",(IF(AND($A43&gt;7,$A43&lt;24),HLOOKUP(G$29,$C$8:$N$10,2,FALSE()),HLOOKUP(G$29,$C$8:$N$10,3,FALSE()))),IF(AND($A43&gt;6,$A43&lt;23),HLOOKUP(G$29,$C$8:$N$10,2,FALSE()),HLOOKUP(G$29,$C$8:$N$10,3,FALSE())))*'Historical 99 Scalers WE'!G18</f>
        <v>62.348375821456</v>
      </c>
      <c r="H72" s="52" t="n">
        <f aca="false">IF(O14="East",(IF(AND($A43&gt;7,$A43&lt;24),HLOOKUP(H$29,$C$8:$N$10,2,FALSE()),HLOOKUP(H$29,$C$8:$N$10,3,FALSE()))),IF(AND($A43&gt;6,$A43&lt;23),HLOOKUP(H$29,$C$8:$N$10,2,FALSE()),HLOOKUP(H$29,$C$8:$N$10,3,FALSE())))*'Historical 99 Scalers WE'!H18</f>
        <v>68.3730936316067</v>
      </c>
      <c r="I72" s="52" t="n">
        <f aca="false">IF(P14="East",(IF(AND($A43&gt;7,$A43&lt;24),HLOOKUP(I$29,$C$8:$N$10,2,FALSE()),HLOOKUP(I$29,$C$8:$N$10,3,FALSE()))),IF(AND($A43&gt;6,$A43&lt;23),HLOOKUP(I$29,$C$8:$N$10,2,FALSE()),HLOOKUP(I$29,$C$8:$N$10,3,FALSE())))*'Historical 99 Scalers WE'!I18</f>
        <v>49.6816943003491</v>
      </c>
      <c r="J72" s="52" t="n">
        <f aca="false">IF(Q14="East",(IF(AND($A43&gt;7,$A43&lt;24),HLOOKUP(J$29,$C$8:$N$10,2,FALSE()),HLOOKUP(J$29,$C$8:$N$10,3,FALSE()))),IF(AND($A43&gt;6,$A43&lt;23),HLOOKUP(J$29,$C$8:$N$10,2,FALSE()),HLOOKUP(J$29,$C$8:$N$10,3,FALSE())))*'Historical 99 Scalers WE'!J18</f>
        <v>52.9965841287815</v>
      </c>
      <c r="K72" s="52" t="n">
        <f aca="false">IF(R14="East",(IF(AND($A43&gt;7,$A43&lt;24),HLOOKUP(K$29,$C$8:$N$10,2,FALSE()),HLOOKUP(K$29,$C$8:$N$10,3,FALSE()))),IF(AND($A43&gt;6,$A43&lt;23),HLOOKUP(K$29,$C$8:$N$10,2,FALSE()),HLOOKUP(K$29,$C$8:$N$10,3,FALSE())))*'Historical 99 Scalers WE'!K18</f>
        <v>54.1007417467401</v>
      </c>
      <c r="L72" s="52" t="n">
        <f aca="false">IF(S14="East",(IF(AND($A43&gt;7,$A43&lt;24),HLOOKUP(L$29,$C$8:$N$10,2,FALSE()),HLOOKUP(L$29,$C$8:$N$10,3,FALSE()))),IF(AND($A43&gt;6,$A43&lt;23),HLOOKUP(L$29,$C$8:$N$10,2,FALSE()),HLOOKUP(L$29,$C$8:$N$10,3,FALSE())))*'Historical 99 Scalers WE'!L18</f>
        <v>53.1719603140606</v>
      </c>
      <c r="M72" s="52" t="n">
        <f aca="false">IF(T14="East",(IF(AND($A43&gt;7,$A43&lt;24),HLOOKUP(M$29,$C$8:$N$10,2,FALSE()),HLOOKUP(M$29,$C$8:$N$10,3,FALSE()))),IF(AND($A43&gt;6,$A43&lt;23),HLOOKUP(M$29,$C$8:$N$10,2,FALSE()),HLOOKUP(M$29,$C$8:$N$10,3,FALSE())))*'Historical 99 Scalers WE'!M18</f>
        <v>50.0997231690395</v>
      </c>
      <c r="N72" s="52" t="n">
        <f aca="false">IF(U14="East",(IF(AND($A43&gt;7,$A43&lt;24),HLOOKUP(N$29,$C$8:$N$10,2,FALSE()),HLOOKUP(N$29,$C$8:$N$10,3,FALSE()))),IF(AND($A43&gt;6,$A43&lt;23),HLOOKUP(N$29,$C$8:$N$10,2,FALSE()),HLOOKUP(N$29,$C$8:$N$10,3,FALSE())))*'Historical 99 Scalers WE'!N18</f>
        <v>49.1880558148695</v>
      </c>
    </row>
    <row r="73" customFormat="false" ht="12.75" hidden="false" customHeight="false" outlineLevel="0" collapsed="false">
      <c r="A73" s="2" t="n">
        <v>14</v>
      </c>
      <c r="C73" s="52" t="n">
        <f aca="false">IF(J15="East",(IF(AND($A44&gt;7,$A44&lt;24),HLOOKUP(C$29,$C$8:$N$10,2,FALSE()),HLOOKUP(C$29,$C$8:$N$10,3,FALSE()))),IF(AND($A44&gt;6,$A44&lt;23),HLOOKUP(C$29,$C$8:$N$10,2,FALSE()),HLOOKUP(C$29,$C$8:$N$10,3,FALSE())))*'Historical 99 Scalers WE'!C19</f>
        <v>52.9339136481771</v>
      </c>
      <c r="D73" s="52" t="n">
        <f aca="false">IF(K15="East",(IF(AND($A44&gt;7,$A44&lt;24),HLOOKUP(D$29,$C$8:$N$10,2,FALSE()),HLOOKUP(D$29,$C$8:$N$10,3,FALSE()))),IF(AND($A44&gt;6,$A44&lt;23),HLOOKUP(D$29,$C$8:$N$10,2,FALSE()),HLOOKUP(D$29,$C$8:$N$10,3,FALSE())))*'Historical 99 Scalers WE'!D19</f>
        <v>54.5924004829235</v>
      </c>
      <c r="E73" s="52" t="n">
        <f aca="false">IF(L15="East",(IF(AND($A44&gt;7,$A44&lt;24),HLOOKUP(E$29,$C$8:$N$10,2,FALSE()),HLOOKUP(E$29,$C$8:$N$10,3,FALSE()))),IF(AND($A44&gt;6,$A44&lt;23),HLOOKUP(E$29,$C$8:$N$10,2,FALSE()),HLOOKUP(E$29,$C$8:$N$10,3,FALSE())))*'Historical 99 Scalers WE'!E19</f>
        <v>56.4742753779308</v>
      </c>
      <c r="F73" s="52" t="n">
        <f aca="false">IF(M15="East",(IF(AND($A44&gt;7,$A44&lt;24),HLOOKUP(F$29,$C$8:$N$10,2,FALSE()),HLOOKUP(F$29,$C$8:$N$10,3,FALSE()))),IF(AND($A44&gt;6,$A44&lt;23),HLOOKUP(F$29,$C$8:$N$10,2,FALSE()),HLOOKUP(F$29,$C$8:$N$10,3,FALSE())))*'Historical 99 Scalers WE'!F19</f>
        <v>53.4818595931361</v>
      </c>
      <c r="G73" s="52" t="n">
        <f aca="false">IF(N15="East",(IF(AND($A44&gt;7,$A44&lt;24),HLOOKUP(G$29,$C$8:$N$10,2,FALSE()),HLOOKUP(G$29,$C$8:$N$10,3,FALSE()))),IF(AND($A44&gt;6,$A44&lt;23),HLOOKUP(G$29,$C$8:$N$10,2,FALSE()),HLOOKUP(G$29,$C$8:$N$10,3,FALSE())))*'Historical 99 Scalers WE'!G19</f>
        <v>61.7145361935327</v>
      </c>
      <c r="H73" s="52" t="n">
        <f aca="false">IF(O15="East",(IF(AND($A44&gt;7,$A44&lt;24),HLOOKUP(H$29,$C$8:$N$10,2,FALSE()),HLOOKUP(H$29,$C$8:$N$10,3,FALSE()))),IF(AND($A44&gt;6,$A44&lt;23),HLOOKUP(H$29,$C$8:$N$10,2,FALSE()),HLOOKUP(H$29,$C$8:$N$10,3,FALSE())))*'Historical 99 Scalers WE'!H19</f>
        <v>71.6440245626042</v>
      </c>
      <c r="I73" s="52" t="n">
        <f aca="false">IF(P15="East",(IF(AND($A44&gt;7,$A44&lt;24),HLOOKUP(I$29,$C$8:$N$10,2,FALSE()),HLOOKUP(I$29,$C$8:$N$10,3,FALSE()))),IF(AND($A44&gt;6,$A44&lt;23),HLOOKUP(I$29,$C$8:$N$10,2,FALSE()),HLOOKUP(I$29,$C$8:$N$10,3,FALSE())))*'Historical 99 Scalers WE'!I19</f>
        <v>49.8045418520801</v>
      </c>
      <c r="J73" s="52" t="n">
        <f aca="false">IF(Q15="East",(IF(AND($A44&gt;7,$A44&lt;24),HLOOKUP(J$29,$C$8:$N$10,2,FALSE()),HLOOKUP(J$29,$C$8:$N$10,3,FALSE()))),IF(AND($A44&gt;6,$A44&lt;23),HLOOKUP(J$29,$C$8:$N$10,2,FALSE()),HLOOKUP(J$29,$C$8:$N$10,3,FALSE())))*'Historical 99 Scalers WE'!J19</f>
        <v>56.3151802767326</v>
      </c>
      <c r="K73" s="52" t="n">
        <f aca="false">IF(R15="East",(IF(AND($A44&gt;7,$A44&lt;24),HLOOKUP(K$29,$C$8:$N$10,2,FALSE()),HLOOKUP(K$29,$C$8:$N$10,3,FALSE()))),IF(AND($A44&gt;6,$A44&lt;23),HLOOKUP(K$29,$C$8:$N$10,2,FALSE()),HLOOKUP(K$29,$C$8:$N$10,3,FALSE())))*'Historical 99 Scalers WE'!K19</f>
        <v>55.1020318158665</v>
      </c>
      <c r="L73" s="52" t="n">
        <f aca="false">IF(S15="East",(IF(AND($A44&gt;7,$A44&lt;24),HLOOKUP(L$29,$C$8:$N$10,2,FALSE()),HLOOKUP(L$29,$C$8:$N$10,3,FALSE()))),IF(AND($A44&gt;6,$A44&lt;23),HLOOKUP(L$29,$C$8:$N$10,2,FALSE()),HLOOKUP(L$29,$C$8:$N$10,3,FALSE())))*'Historical 99 Scalers WE'!L19</f>
        <v>57.2321924411463</v>
      </c>
      <c r="M73" s="52" t="n">
        <f aca="false">IF(T15="East",(IF(AND($A44&gt;7,$A44&lt;24),HLOOKUP(M$29,$C$8:$N$10,2,FALSE()),HLOOKUP(M$29,$C$8:$N$10,3,FALSE()))),IF(AND($A44&gt;6,$A44&lt;23),HLOOKUP(M$29,$C$8:$N$10,2,FALSE()),HLOOKUP(M$29,$C$8:$N$10,3,FALSE())))*'Historical 99 Scalers WE'!M19</f>
        <v>48.9270728380861</v>
      </c>
      <c r="N73" s="52" t="n">
        <f aca="false">IF(U15="East",(IF(AND($A44&gt;7,$A44&lt;24),HLOOKUP(N$29,$C$8:$N$10,2,FALSE()),HLOOKUP(N$29,$C$8:$N$10,3,FALSE()))),IF(AND($A44&gt;6,$A44&lt;23),HLOOKUP(N$29,$C$8:$N$10,2,FALSE()),HLOOKUP(N$29,$C$8:$N$10,3,FALSE())))*'Historical 99 Scalers WE'!N19</f>
        <v>47.6926284865409</v>
      </c>
    </row>
    <row r="74" customFormat="false" ht="12.75" hidden="false" customHeight="false" outlineLevel="0" collapsed="false">
      <c r="A74" s="2" t="n">
        <v>15</v>
      </c>
      <c r="C74" s="52" t="n">
        <f aca="false">IF(J16="East",(IF(AND($A45&gt;7,$A45&lt;24),HLOOKUP(C$29,$C$8:$N$10,2,FALSE()),HLOOKUP(C$29,$C$8:$N$10,3,FALSE()))),IF(AND($A45&gt;6,$A45&lt;23),HLOOKUP(C$29,$C$8:$N$10,2,FALSE()),HLOOKUP(C$29,$C$8:$N$10,3,FALSE())))*'Historical 99 Scalers WE'!C20</f>
        <v>50.7629088903247</v>
      </c>
      <c r="D74" s="52" t="n">
        <f aca="false">IF(K16="East",(IF(AND($A45&gt;7,$A45&lt;24),HLOOKUP(D$29,$C$8:$N$10,2,FALSE()),HLOOKUP(D$29,$C$8:$N$10,3,FALSE()))),IF(AND($A45&gt;6,$A45&lt;23),HLOOKUP(D$29,$C$8:$N$10,2,FALSE()),HLOOKUP(D$29,$C$8:$N$10,3,FALSE())))*'Historical 99 Scalers WE'!D20</f>
        <v>51.7915789558717</v>
      </c>
      <c r="E74" s="52" t="n">
        <f aca="false">IF(L16="East",(IF(AND($A45&gt;7,$A45&lt;24),HLOOKUP(E$29,$C$8:$N$10,2,FALSE()),HLOOKUP(E$29,$C$8:$N$10,3,FALSE()))),IF(AND($A45&gt;6,$A45&lt;23),HLOOKUP(E$29,$C$8:$N$10,2,FALSE()),HLOOKUP(E$29,$C$8:$N$10,3,FALSE())))*'Historical 99 Scalers WE'!E20</f>
        <v>54.3125048914903</v>
      </c>
      <c r="F74" s="52" t="n">
        <f aca="false">IF(M16="East",(IF(AND($A45&gt;7,$A45&lt;24),HLOOKUP(F$29,$C$8:$N$10,2,FALSE()),HLOOKUP(F$29,$C$8:$N$10,3,FALSE()))),IF(AND($A45&gt;6,$A45&lt;23),HLOOKUP(F$29,$C$8:$N$10,2,FALSE()),HLOOKUP(F$29,$C$8:$N$10,3,FALSE())))*'Historical 99 Scalers WE'!F20</f>
        <v>52.4003125797016</v>
      </c>
      <c r="G74" s="52" t="n">
        <f aca="false">IF(N16="East",(IF(AND($A45&gt;7,$A45&lt;24),HLOOKUP(G$29,$C$8:$N$10,2,FALSE()),HLOOKUP(G$29,$C$8:$N$10,3,FALSE()))),IF(AND($A45&gt;6,$A45&lt;23),HLOOKUP(G$29,$C$8:$N$10,2,FALSE()),HLOOKUP(G$29,$C$8:$N$10,3,FALSE())))*'Historical 99 Scalers WE'!G20</f>
        <v>60.7209369560337</v>
      </c>
      <c r="H74" s="52" t="n">
        <f aca="false">IF(O16="East",(IF(AND($A45&gt;7,$A45&lt;24),HLOOKUP(H$29,$C$8:$N$10,2,FALSE()),HLOOKUP(H$29,$C$8:$N$10,3,FALSE()))),IF(AND($A45&gt;6,$A45&lt;23),HLOOKUP(H$29,$C$8:$N$10,2,FALSE()),HLOOKUP(H$29,$C$8:$N$10,3,FALSE())))*'Historical 99 Scalers WE'!H20</f>
        <v>72.3710995644501</v>
      </c>
      <c r="I74" s="52" t="n">
        <f aca="false">IF(P16="East",(IF(AND($A45&gt;7,$A45&lt;24),HLOOKUP(I$29,$C$8:$N$10,2,FALSE()),HLOOKUP(I$29,$C$8:$N$10,3,FALSE()))),IF(AND($A45&gt;6,$A45&lt;23),HLOOKUP(I$29,$C$8:$N$10,2,FALSE()),HLOOKUP(I$29,$C$8:$N$10,3,FALSE())))*'Historical 99 Scalers WE'!I20</f>
        <v>59.7594823029712</v>
      </c>
      <c r="J74" s="52" t="n">
        <f aca="false">IF(Q16="East",(IF(AND($A45&gt;7,$A45&lt;24),HLOOKUP(J$29,$C$8:$N$10,2,FALSE()),HLOOKUP(J$29,$C$8:$N$10,3,FALSE()))),IF(AND($A45&gt;6,$A45&lt;23),HLOOKUP(J$29,$C$8:$N$10,2,FALSE()),HLOOKUP(J$29,$C$8:$N$10,3,FALSE())))*'Historical 99 Scalers WE'!J20</f>
        <v>66.7349031449068</v>
      </c>
      <c r="K74" s="52" t="n">
        <f aca="false">IF(R16="East",(IF(AND($A45&gt;7,$A45&lt;24),HLOOKUP(K$29,$C$8:$N$10,2,FALSE()),HLOOKUP(K$29,$C$8:$N$10,3,FALSE()))),IF(AND($A45&gt;6,$A45&lt;23),HLOOKUP(K$29,$C$8:$N$10,2,FALSE()),HLOOKUP(K$29,$C$8:$N$10,3,FALSE())))*'Historical 99 Scalers WE'!K20</f>
        <v>55.0229855630802</v>
      </c>
      <c r="L74" s="52" t="n">
        <f aca="false">IF(S16="East",(IF(AND($A45&gt;7,$A45&lt;24),HLOOKUP(L$29,$C$8:$N$10,2,FALSE()),HLOOKUP(L$29,$C$8:$N$10,3,FALSE()))),IF(AND($A45&gt;6,$A45&lt;23),HLOOKUP(L$29,$C$8:$N$10,2,FALSE()),HLOOKUP(L$29,$C$8:$N$10,3,FALSE())))*'Historical 99 Scalers WE'!L20</f>
        <v>57.8536775411868</v>
      </c>
      <c r="M74" s="52" t="n">
        <f aca="false">IF(T16="East",(IF(AND($A45&gt;7,$A45&lt;24),HLOOKUP(M$29,$C$8:$N$10,2,FALSE()),HLOOKUP(M$29,$C$8:$N$10,3,FALSE()))),IF(AND($A45&gt;6,$A45&lt;23),HLOOKUP(M$29,$C$8:$N$10,2,FALSE()),HLOOKUP(M$29,$C$8:$N$10,3,FALSE())))*'Historical 99 Scalers WE'!M20</f>
        <v>48.4586655910086</v>
      </c>
      <c r="N74" s="52" t="n">
        <f aca="false">IF(U16="East",(IF(AND($A45&gt;7,$A45&lt;24),HLOOKUP(N$29,$C$8:$N$10,2,FALSE()),HLOOKUP(N$29,$C$8:$N$10,3,FALSE()))),IF(AND($A45&gt;6,$A45&lt;23),HLOOKUP(N$29,$C$8:$N$10,2,FALSE()),HLOOKUP(N$29,$C$8:$N$10,3,FALSE())))*'Historical 99 Scalers WE'!N20</f>
        <v>47.0438430917891</v>
      </c>
    </row>
    <row r="75" customFormat="false" ht="12.75" hidden="false" customHeight="false" outlineLevel="0" collapsed="false">
      <c r="A75" s="2" t="n">
        <v>16</v>
      </c>
      <c r="C75" s="52" t="n">
        <f aca="false">IF(J17="East",(IF(AND($A46&gt;7,$A46&lt;24),HLOOKUP(C$29,$C$8:$N$10,2,FALSE()),HLOOKUP(C$29,$C$8:$N$10,3,FALSE()))),IF(AND($A46&gt;6,$A46&lt;23),HLOOKUP(C$29,$C$8:$N$10,2,FALSE()),HLOOKUP(C$29,$C$8:$N$10,3,FALSE())))*'Historical 99 Scalers WE'!C21</f>
        <v>46.4844018320157</v>
      </c>
      <c r="D75" s="52" t="n">
        <f aca="false">IF(K17="East",(IF(AND($A46&gt;7,$A46&lt;24),HLOOKUP(D$29,$C$8:$N$10,2,FALSE()),HLOOKUP(D$29,$C$8:$N$10,3,FALSE()))),IF(AND($A46&gt;6,$A46&lt;23),HLOOKUP(D$29,$C$8:$N$10,2,FALSE()),HLOOKUP(D$29,$C$8:$N$10,3,FALSE())))*'Historical 99 Scalers WE'!D21</f>
        <v>51.1117194442557</v>
      </c>
      <c r="E75" s="52" t="n">
        <f aca="false">IF(L17="East",(IF(AND($A46&gt;7,$A46&lt;24),HLOOKUP(E$29,$C$8:$N$10,2,FALSE()),HLOOKUP(E$29,$C$8:$N$10,3,FALSE()))),IF(AND($A46&gt;6,$A46&lt;23),HLOOKUP(E$29,$C$8:$N$10,2,FALSE()),HLOOKUP(E$29,$C$8:$N$10,3,FALSE())))*'Historical 99 Scalers WE'!E21</f>
        <v>52.5799368437159</v>
      </c>
      <c r="F75" s="52" t="n">
        <f aca="false">IF(M17="East",(IF(AND($A46&gt;7,$A46&lt;24),HLOOKUP(F$29,$C$8:$N$10,2,FALSE()),HLOOKUP(F$29,$C$8:$N$10,3,FALSE()))),IF(AND($A46&gt;6,$A46&lt;23),HLOOKUP(F$29,$C$8:$N$10,2,FALSE()),HLOOKUP(F$29,$C$8:$N$10,3,FALSE())))*'Historical 99 Scalers WE'!F21</f>
        <v>51.312221082892</v>
      </c>
      <c r="G75" s="52" t="n">
        <f aca="false">IF(N17="East",(IF(AND($A46&gt;7,$A46&lt;24),HLOOKUP(G$29,$C$8:$N$10,2,FALSE()),HLOOKUP(G$29,$C$8:$N$10,3,FALSE()))),IF(AND($A46&gt;6,$A46&lt;23),HLOOKUP(G$29,$C$8:$N$10,2,FALSE()),HLOOKUP(G$29,$C$8:$N$10,3,FALSE())))*'Historical 99 Scalers WE'!G21</f>
        <v>60.4091295154713</v>
      </c>
      <c r="H75" s="52" t="n">
        <f aca="false">IF(O17="East",(IF(AND($A46&gt;7,$A46&lt;24),HLOOKUP(H$29,$C$8:$N$10,2,FALSE()),HLOOKUP(H$29,$C$8:$N$10,3,FALSE()))),IF(AND($A46&gt;6,$A46&lt;23),HLOOKUP(H$29,$C$8:$N$10,2,FALSE()),HLOOKUP(H$29,$C$8:$N$10,3,FALSE())))*'Historical 99 Scalers WE'!H21</f>
        <v>70.8025999428454</v>
      </c>
      <c r="I75" s="52" t="n">
        <f aca="false">IF(P17="East",(IF(AND($A46&gt;7,$A46&lt;24),HLOOKUP(I$29,$C$8:$N$10,2,FALSE()),HLOOKUP(I$29,$C$8:$N$10,3,FALSE()))),IF(AND($A46&gt;6,$A46&lt;23),HLOOKUP(I$29,$C$8:$N$10,2,FALSE()),HLOOKUP(I$29,$C$8:$N$10,3,FALSE())))*'Historical 99 Scalers WE'!I21</f>
        <v>60.1945370941605</v>
      </c>
      <c r="J75" s="52" t="n">
        <f aca="false">IF(Q17="East",(IF(AND($A46&gt;7,$A46&lt;24),HLOOKUP(J$29,$C$8:$N$10,2,FALSE()),HLOOKUP(J$29,$C$8:$N$10,3,FALSE()))),IF(AND($A46&gt;6,$A46&lt;23),HLOOKUP(J$29,$C$8:$N$10,2,FALSE()),HLOOKUP(J$29,$C$8:$N$10,3,FALSE())))*'Historical 99 Scalers WE'!J21</f>
        <v>68.0647926085317</v>
      </c>
      <c r="K75" s="52" t="n">
        <f aca="false">IF(R17="East",(IF(AND($A46&gt;7,$A46&lt;24),HLOOKUP(K$29,$C$8:$N$10,2,FALSE()),HLOOKUP(K$29,$C$8:$N$10,3,FALSE()))),IF(AND($A46&gt;6,$A46&lt;23),HLOOKUP(K$29,$C$8:$N$10,2,FALSE()),HLOOKUP(K$29,$C$8:$N$10,3,FALSE())))*'Historical 99 Scalers WE'!K21</f>
        <v>55.1758608658336</v>
      </c>
      <c r="L75" s="52" t="n">
        <f aca="false">IF(S17="East",(IF(AND($A46&gt;7,$A46&lt;24),HLOOKUP(L$29,$C$8:$N$10,2,FALSE()),HLOOKUP(L$29,$C$8:$N$10,3,FALSE()))),IF(AND($A46&gt;6,$A46&lt;23),HLOOKUP(L$29,$C$8:$N$10,2,FALSE()),HLOOKUP(L$29,$C$8:$N$10,3,FALSE())))*'Historical 99 Scalers WE'!L21</f>
        <v>58.0882778769637</v>
      </c>
      <c r="M75" s="52" t="n">
        <f aca="false">IF(T17="East",(IF(AND($A46&gt;7,$A46&lt;24),HLOOKUP(M$29,$C$8:$N$10,2,FALSE()),HLOOKUP(M$29,$C$8:$N$10,3,FALSE()))),IF(AND($A46&gt;6,$A46&lt;23),HLOOKUP(M$29,$C$8:$N$10,2,FALSE()),HLOOKUP(M$29,$C$8:$N$10,3,FALSE())))*'Historical 99 Scalers WE'!M21</f>
        <v>47.9019669941173</v>
      </c>
      <c r="N75" s="52" t="n">
        <f aca="false">IF(U17="East",(IF(AND($A46&gt;7,$A46&lt;24),HLOOKUP(N$29,$C$8:$N$10,2,FALSE()),HLOOKUP(N$29,$C$8:$N$10,3,FALSE()))),IF(AND($A46&gt;6,$A46&lt;23),HLOOKUP(N$29,$C$8:$N$10,2,FALSE()),HLOOKUP(N$29,$C$8:$N$10,3,FALSE())))*'Historical 99 Scalers WE'!N21</f>
        <v>46.542299772442</v>
      </c>
    </row>
    <row r="76" customFormat="false" ht="12.75" hidden="false" customHeight="false" outlineLevel="0" collapsed="false">
      <c r="A76" s="2" t="n">
        <v>17</v>
      </c>
      <c r="C76" s="52" t="n">
        <f aca="false">IF(J18="East",(IF(AND($A47&gt;7,$A47&lt;24),HLOOKUP(C$29,$C$8:$N$10,2,FALSE()),HLOOKUP(C$29,$C$8:$N$10,3,FALSE()))),IF(AND($A47&gt;6,$A47&lt;23),HLOOKUP(C$29,$C$8:$N$10,2,FALSE()),HLOOKUP(C$29,$C$8:$N$10,3,FALSE())))*'Historical 99 Scalers WE'!C22</f>
        <v>51.724166322476</v>
      </c>
      <c r="D76" s="52" t="n">
        <f aca="false">IF(K18="East",(IF(AND($A47&gt;7,$A47&lt;24),HLOOKUP(D$29,$C$8:$N$10,2,FALSE()),HLOOKUP(D$29,$C$8:$N$10,3,FALSE()))),IF(AND($A47&gt;6,$A47&lt;23),HLOOKUP(D$29,$C$8:$N$10,2,FALSE()),HLOOKUP(D$29,$C$8:$N$10,3,FALSE())))*'Historical 99 Scalers WE'!D22</f>
        <v>52.8175895382561</v>
      </c>
      <c r="E76" s="52" t="n">
        <f aca="false">IF(L18="East",(IF(AND($A47&gt;7,$A47&lt;24),HLOOKUP(E$29,$C$8:$N$10,2,FALSE()),HLOOKUP(E$29,$C$8:$N$10,3,FALSE()))),IF(AND($A47&gt;6,$A47&lt;23),HLOOKUP(E$29,$C$8:$N$10,2,FALSE()),HLOOKUP(E$29,$C$8:$N$10,3,FALSE())))*'Historical 99 Scalers WE'!E22</f>
        <v>52.4680107529246</v>
      </c>
      <c r="F76" s="52" t="n">
        <f aca="false">IF(M18="East",(IF(AND($A47&gt;7,$A47&lt;24),HLOOKUP(F$29,$C$8:$N$10,2,FALSE()),HLOOKUP(F$29,$C$8:$N$10,3,FALSE()))),IF(AND($A47&gt;6,$A47&lt;23),HLOOKUP(F$29,$C$8:$N$10,2,FALSE()),HLOOKUP(F$29,$C$8:$N$10,3,FALSE())))*'Historical 99 Scalers WE'!F22</f>
        <v>50.8185394022003</v>
      </c>
      <c r="G76" s="52" t="n">
        <f aca="false">IF(N18="East",(IF(AND($A47&gt;7,$A47&lt;24),HLOOKUP(G$29,$C$8:$N$10,2,FALSE()),HLOOKUP(G$29,$C$8:$N$10,3,FALSE()))),IF(AND($A47&gt;6,$A47&lt;23),HLOOKUP(G$29,$C$8:$N$10,2,FALSE()),HLOOKUP(G$29,$C$8:$N$10,3,FALSE())))*'Historical 99 Scalers WE'!G22</f>
        <v>60.4819334996196</v>
      </c>
      <c r="H76" s="52" t="n">
        <f aca="false">IF(O18="East",(IF(AND($A47&gt;7,$A47&lt;24),HLOOKUP(H$29,$C$8:$N$10,2,FALSE()),HLOOKUP(H$29,$C$8:$N$10,3,FALSE()))),IF(AND($A47&gt;6,$A47&lt;23),HLOOKUP(H$29,$C$8:$N$10,2,FALSE()),HLOOKUP(H$29,$C$8:$N$10,3,FALSE())))*'Historical 99 Scalers WE'!H22</f>
        <v>72.3178532571661</v>
      </c>
      <c r="I76" s="52" t="n">
        <f aca="false">IF(P18="East",(IF(AND($A47&gt;7,$A47&lt;24),HLOOKUP(I$29,$C$8:$N$10,2,FALSE()),HLOOKUP(I$29,$C$8:$N$10,3,FALSE()))),IF(AND($A47&gt;6,$A47&lt;23),HLOOKUP(I$29,$C$8:$N$10,2,FALSE()),HLOOKUP(I$29,$C$8:$N$10,3,FALSE())))*'Historical 99 Scalers WE'!I22</f>
        <v>74.2489875753452</v>
      </c>
      <c r="J76" s="52" t="n">
        <f aca="false">IF(Q18="East",(IF(AND($A47&gt;7,$A47&lt;24),HLOOKUP(J$29,$C$8:$N$10,2,FALSE()),HLOOKUP(J$29,$C$8:$N$10,3,FALSE()))),IF(AND($A47&gt;6,$A47&lt;23),HLOOKUP(J$29,$C$8:$N$10,2,FALSE()),HLOOKUP(J$29,$C$8:$N$10,3,FALSE())))*'Historical 99 Scalers WE'!J22</f>
        <v>68.1570445836311</v>
      </c>
      <c r="K76" s="52" t="n">
        <f aca="false">IF(R18="East",(IF(AND($A47&gt;7,$A47&lt;24),HLOOKUP(K$29,$C$8:$N$10,2,FALSE()),HLOOKUP(K$29,$C$8:$N$10,3,FALSE()))),IF(AND($A47&gt;6,$A47&lt;23),HLOOKUP(K$29,$C$8:$N$10,2,FALSE()),HLOOKUP(K$29,$C$8:$N$10,3,FALSE())))*'Historical 99 Scalers WE'!K22</f>
        <v>56.3541604924814</v>
      </c>
      <c r="L76" s="52" t="n">
        <f aca="false">IF(S18="East",(IF(AND($A47&gt;7,$A47&lt;24),HLOOKUP(L$29,$C$8:$N$10,2,FALSE()),HLOOKUP(L$29,$C$8:$N$10,3,FALSE()))),IF(AND($A47&gt;6,$A47&lt;23),HLOOKUP(L$29,$C$8:$N$10,2,FALSE()),HLOOKUP(L$29,$C$8:$N$10,3,FALSE())))*'Historical 99 Scalers WE'!L22</f>
        <v>59.6728590922987</v>
      </c>
      <c r="M76" s="52" t="n">
        <f aca="false">IF(T18="East",(IF(AND($A47&gt;7,$A47&lt;24),HLOOKUP(M$29,$C$8:$N$10,2,FALSE()),HLOOKUP(M$29,$C$8:$N$10,3,FALSE()))),IF(AND($A47&gt;6,$A47&lt;23),HLOOKUP(M$29,$C$8:$N$10,2,FALSE()),HLOOKUP(M$29,$C$8:$N$10,3,FALSE())))*'Historical 99 Scalers WE'!M22</f>
        <v>54.8248666804414</v>
      </c>
      <c r="N76" s="52" t="n">
        <f aca="false">IF(U18="East",(IF(AND($A47&gt;7,$A47&lt;24),HLOOKUP(N$29,$C$8:$N$10,2,FALSE()),HLOOKUP(N$29,$C$8:$N$10,3,FALSE()))),IF(AND($A47&gt;6,$A47&lt;23),HLOOKUP(N$29,$C$8:$N$10,2,FALSE()),HLOOKUP(N$29,$C$8:$N$10,3,FALSE())))*'Historical 99 Scalers WE'!N22</f>
        <v>50.1441630288799</v>
      </c>
    </row>
    <row r="77" customFormat="false" ht="12.75" hidden="false" customHeight="false" outlineLevel="0" collapsed="false">
      <c r="A77" s="2" t="n">
        <v>18</v>
      </c>
      <c r="C77" s="52" t="n">
        <f aca="false">IF(J19="East",(IF(AND($A48&gt;7,$A48&lt;24),HLOOKUP(C$29,$C$8:$N$10,2,FALSE()),HLOOKUP(C$29,$C$8:$N$10,3,FALSE()))),IF(AND($A48&gt;6,$A48&lt;23),HLOOKUP(C$29,$C$8:$N$10,2,FALSE()),HLOOKUP(C$29,$C$8:$N$10,3,FALSE())))*'Historical 99 Scalers WE'!C23</f>
        <v>64.0042149427529</v>
      </c>
      <c r="D77" s="52" t="n">
        <f aca="false">IF(K19="East",(IF(AND($A48&gt;7,$A48&lt;24),HLOOKUP(D$29,$C$8:$N$10,2,FALSE()),HLOOKUP(D$29,$C$8:$N$10,3,FALSE()))),IF(AND($A48&gt;6,$A48&lt;23),HLOOKUP(D$29,$C$8:$N$10,2,FALSE()),HLOOKUP(D$29,$C$8:$N$10,3,FALSE())))*'Historical 99 Scalers WE'!D23</f>
        <v>61.857160175892</v>
      </c>
      <c r="E77" s="52" t="n">
        <f aca="false">IF(L19="East",(IF(AND($A48&gt;7,$A48&lt;24),HLOOKUP(E$29,$C$8:$N$10,2,FALSE()),HLOOKUP(E$29,$C$8:$N$10,3,FALSE()))),IF(AND($A48&gt;6,$A48&lt;23),HLOOKUP(E$29,$C$8:$N$10,2,FALSE()),HLOOKUP(E$29,$C$8:$N$10,3,FALSE())))*'Historical 99 Scalers WE'!E23</f>
        <v>56.4457134716698</v>
      </c>
      <c r="F77" s="52" t="n">
        <f aca="false">IF(M19="East",(IF(AND($A48&gt;7,$A48&lt;24),HLOOKUP(F$29,$C$8:$N$10,2,FALSE()),HLOOKUP(F$29,$C$8:$N$10,3,FALSE()))),IF(AND($A48&gt;6,$A48&lt;23),HLOOKUP(F$29,$C$8:$N$10,2,FALSE()),HLOOKUP(F$29,$C$8:$N$10,3,FALSE())))*'Historical 99 Scalers WE'!F23</f>
        <v>50.4305938094309</v>
      </c>
      <c r="G77" s="52" t="n">
        <f aca="false">IF(N19="East",(IF(AND($A48&gt;7,$A48&lt;24),HLOOKUP(G$29,$C$8:$N$10,2,FALSE()),HLOOKUP(G$29,$C$8:$N$10,3,FALSE()))),IF(AND($A48&gt;6,$A48&lt;23),HLOOKUP(G$29,$C$8:$N$10,2,FALSE()),HLOOKUP(G$29,$C$8:$N$10,3,FALSE())))*'Historical 99 Scalers WE'!G23</f>
        <v>60.4396617454945</v>
      </c>
      <c r="H77" s="52" t="n">
        <f aca="false">IF(O19="East",(IF(AND($A48&gt;7,$A48&lt;24),HLOOKUP(H$29,$C$8:$N$10,2,FALSE()),HLOOKUP(H$29,$C$8:$N$10,3,FALSE()))),IF(AND($A48&gt;6,$A48&lt;23),HLOOKUP(H$29,$C$8:$N$10,2,FALSE()),HLOOKUP(H$29,$C$8:$N$10,3,FALSE())))*'Historical 99 Scalers WE'!H23</f>
        <v>68.2008439428901</v>
      </c>
      <c r="I77" s="52" t="n">
        <f aca="false">IF(P19="East",(IF(AND($A48&gt;7,$A48&lt;24),HLOOKUP(I$29,$C$8:$N$10,2,FALSE()),HLOOKUP(I$29,$C$8:$N$10,3,FALSE()))),IF(AND($A48&gt;6,$A48&lt;23),HLOOKUP(I$29,$C$8:$N$10,2,FALSE()),HLOOKUP(I$29,$C$8:$N$10,3,FALSE())))*'Historical 99 Scalers WE'!I23</f>
        <v>71.8840631682353</v>
      </c>
      <c r="J77" s="52" t="n">
        <f aca="false">IF(Q19="East",(IF(AND($A48&gt;7,$A48&lt;24),HLOOKUP(J$29,$C$8:$N$10,2,FALSE()),HLOOKUP(J$29,$C$8:$N$10,3,FALSE()))),IF(AND($A48&gt;6,$A48&lt;23),HLOOKUP(J$29,$C$8:$N$10,2,FALSE()),HLOOKUP(J$29,$C$8:$N$10,3,FALSE())))*'Historical 99 Scalers WE'!J23</f>
        <v>66.1956023298514</v>
      </c>
      <c r="K77" s="52" t="n">
        <f aca="false">IF(R19="East",(IF(AND($A48&gt;7,$A48&lt;24),HLOOKUP(K$29,$C$8:$N$10,2,FALSE()),HLOOKUP(K$29,$C$8:$N$10,3,FALSE()))),IF(AND($A48&gt;6,$A48&lt;23),HLOOKUP(K$29,$C$8:$N$10,2,FALSE()),HLOOKUP(K$29,$C$8:$N$10,3,FALSE())))*'Historical 99 Scalers WE'!K23</f>
        <v>54.9735535047139</v>
      </c>
      <c r="L77" s="52" t="n">
        <f aca="false">IF(S19="East",(IF(AND($A48&gt;7,$A48&lt;24),HLOOKUP(L$29,$C$8:$N$10,2,FALSE()),HLOOKUP(L$29,$C$8:$N$10,3,FALSE()))),IF(AND($A48&gt;6,$A48&lt;23),HLOOKUP(L$29,$C$8:$N$10,2,FALSE()),HLOOKUP(L$29,$C$8:$N$10,3,FALSE())))*'Historical 99 Scalers WE'!L23</f>
        <v>59.1851373416047</v>
      </c>
      <c r="M77" s="52" t="n">
        <f aca="false">IF(T19="East",(IF(AND($A48&gt;7,$A48&lt;24),HLOOKUP(M$29,$C$8:$N$10,2,FALSE()),HLOOKUP(M$29,$C$8:$N$10,3,FALSE()))),IF(AND($A48&gt;6,$A48&lt;23),HLOOKUP(M$29,$C$8:$N$10,2,FALSE()),HLOOKUP(M$29,$C$8:$N$10,3,FALSE())))*'Historical 99 Scalers WE'!M23</f>
        <v>67.6388036053946</v>
      </c>
      <c r="N77" s="52" t="n">
        <f aca="false">IF(U19="East",(IF(AND($A48&gt;7,$A48&lt;24),HLOOKUP(N$29,$C$8:$N$10,2,FALSE()),HLOOKUP(N$29,$C$8:$N$10,3,FALSE()))),IF(AND($A48&gt;6,$A48&lt;23),HLOOKUP(N$29,$C$8:$N$10,2,FALSE()),HLOOKUP(N$29,$C$8:$N$10,3,FALSE())))*'Historical 99 Scalers WE'!N23</f>
        <v>66.1531036904002</v>
      </c>
    </row>
    <row r="78" customFormat="false" ht="12.75" hidden="false" customHeight="false" outlineLevel="0" collapsed="false">
      <c r="A78" s="2" t="n">
        <v>19</v>
      </c>
      <c r="C78" s="52" t="n">
        <f aca="false">IF(J20="East",(IF(AND($A49&gt;7,$A49&lt;24),HLOOKUP(C$29,$C$8:$N$10,2,FALSE()),HLOOKUP(C$29,$C$8:$N$10,3,FALSE()))),IF(AND($A49&gt;6,$A49&lt;23),HLOOKUP(C$29,$C$8:$N$10,2,FALSE()),HLOOKUP(C$29,$C$8:$N$10,3,FALSE())))*'Historical 99 Scalers WE'!C24</f>
        <v>63.9583855578682</v>
      </c>
      <c r="D78" s="52" t="n">
        <f aca="false">IF(K20="East",(IF(AND($A49&gt;7,$A49&lt;24),HLOOKUP(D$29,$C$8:$N$10,2,FALSE()),HLOOKUP(D$29,$C$8:$N$10,3,FALSE()))),IF(AND($A49&gt;6,$A49&lt;23),HLOOKUP(D$29,$C$8:$N$10,2,FALSE()),HLOOKUP(D$29,$C$8:$N$10,3,FALSE())))*'Historical 99 Scalers WE'!D24</f>
        <v>63.9365985310101</v>
      </c>
      <c r="E78" s="52" t="n">
        <f aca="false">IF(L20="East",(IF(AND($A49&gt;7,$A49&lt;24),HLOOKUP(E$29,$C$8:$N$10,2,FALSE()),HLOOKUP(E$29,$C$8:$N$10,3,FALSE()))),IF(AND($A49&gt;6,$A49&lt;23),HLOOKUP(E$29,$C$8:$N$10,2,FALSE()),HLOOKUP(E$29,$C$8:$N$10,3,FALSE())))*'Historical 99 Scalers WE'!E24</f>
        <v>64.8789328680885</v>
      </c>
      <c r="F78" s="52" t="n">
        <f aca="false">IF(M20="East",(IF(AND($A49&gt;7,$A49&lt;24),HLOOKUP(F$29,$C$8:$N$10,2,FALSE()),HLOOKUP(F$29,$C$8:$N$10,3,FALSE()))),IF(AND($A49&gt;6,$A49&lt;23),HLOOKUP(F$29,$C$8:$N$10,2,FALSE()),HLOOKUP(F$29,$C$8:$N$10,3,FALSE())))*'Historical 99 Scalers WE'!F24</f>
        <v>53.0544763744624</v>
      </c>
      <c r="G78" s="52" t="n">
        <f aca="false">IF(N20="East",(IF(AND($A49&gt;7,$A49&lt;24),HLOOKUP(G$29,$C$8:$N$10,2,FALSE()),HLOOKUP(G$29,$C$8:$N$10,3,FALSE()))),IF(AND($A49&gt;6,$A49&lt;23),HLOOKUP(G$29,$C$8:$N$10,2,FALSE()),HLOOKUP(G$29,$C$8:$N$10,3,FALSE())))*'Historical 99 Scalers WE'!G24</f>
        <v>59.6293505617161</v>
      </c>
      <c r="H78" s="52" t="n">
        <f aca="false">IF(O20="East",(IF(AND($A49&gt;7,$A49&lt;24),HLOOKUP(H$29,$C$8:$N$10,2,FALSE()),HLOOKUP(H$29,$C$8:$N$10,3,FALSE()))),IF(AND($A49&gt;6,$A49&lt;23),HLOOKUP(H$29,$C$8:$N$10,2,FALSE()),HLOOKUP(H$29,$C$8:$N$10,3,FALSE())))*'Historical 99 Scalers WE'!H24</f>
        <v>64.2657544752937</v>
      </c>
      <c r="I78" s="52" t="n">
        <f aca="false">IF(P20="East",(IF(AND($A49&gt;7,$A49&lt;24),HLOOKUP(I$29,$C$8:$N$10,2,FALSE()),HLOOKUP(I$29,$C$8:$N$10,3,FALSE()))),IF(AND($A49&gt;6,$A49&lt;23),HLOOKUP(I$29,$C$8:$N$10,2,FALSE()),HLOOKUP(I$29,$C$8:$N$10,3,FALSE())))*'Historical 99 Scalers WE'!I24</f>
        <v>60.5285152458931</v>
      </c>
      <c r="J78" s="52" t="n">
        <f aca="false">IF(Q20="East",(IF(AND($A49&gt;7,$A49&lt;24),HLOOKUP(J$29,$C$8:$N$10,2,FALSE()),HLOOKUP(J$29,$C$8:$N$10,3,FALSE()))),IF(AND($A49&gt;6,$A49&lt;23),HLOOKUP(J$29,$C$8:$N$10,2,FALSE()),HLOOKUP(J$29,$C$8:$N$10,3,FALSE())))*'Historical 99 Scalers WE'!J24</f>
        <v>53.4476647512928</v>
      </c>
      <c r="K78" s="52" t="n">
        <f aca="false">IF(R20="East",(IF(AND($A49&gt;7,$A49&lt;24),HLOOKUP(K$29,$C$8:$N$10,2,FALSE()),HLOOKUP(K$29,$C$8:$N$10,3,FALSE()))),IF(AND($A49&gt;6,$A49&lt;23),HLOOKUP(K$29,$C$8:$N$10,2,FALSE()),HLOOKUP(K$29,$C$8:$N$10,3,FALSE())))*'Historical 99 Scalers WE'!K24</f>
        <v>55.2512663367964</v>
      </c>
      <c r="L78" s="52" t="n">
        <f aca="false">IF(S20="East",(IF(AND($A49&gt;7,$A49&lt;24),HLOOKUP(L$29,$C$8:$N$10,2,FALSE()),HLOOKUP(L$29,$C$8:$N$10,3,FALSE()))),IF(AND($A49&gt;6,$A49&lt;23),HLOOKUP(L$29,$C$8:$N$10,2,FALSE()),HLOOKUP(L$29,$C$8:$N$10,3,FALSE())))*'Historical 99 Scalers WE'!L24</f>
        <v>59.2427584767078</v>
      </c>
      <c r="M78" s="52" t="n">
        <f aca="false">IF(T20="East",(IF(AND($A49&gt;7,$A49&lt;24),HLOOKUP(M$29,$C$8:$N$10,2,FALSE()),HLOOKUP(M$29,$C$8:$N$10,3,FALSE()))),IF(AND($A49&gt;6,$A49&lt;23),HLOOKUP(M$29,$C$8:$N$10,2,FALSE()),HLOOKUP(M$29,$C$8:$N$10,3,FALSE())))*'Historical 99 Scalers WE'!M24</f>
        <v>62.9792902504106</v>
      </c>
      <c r="N78" s="52" t="n">
        <f aca="false">IF(U20="East",(IF(AND($A49&gt;7,$A49&lt;24),HLOOKUP(N$29,$C$8:$N$10,2,FALSE()),HLOOKUP(N$29,$C$8:$N$10,3,FALSE()))),IF(AND($A49&gt;6,$A49&lt;23),HLOOKUP(N$29,$C$8:$N$10,2,FALSE()),HLOOKUP(N$29,$C$8:$N$10,3,FALSE())))*'Historical 99 Scalers WE'!N24</f>
        <v>64.9429578831682</v>
      </c>
    </row>
    <row r="79" customFormat="false" ht="12.75" hidden="false" customHeight="false" outlineLevel="0" collapsed="false">
      <c r="A79" s="2" t="n">
        <v>20</v>
      </c>
      <c r="C79" s="52" t="n">
        <f aca="false">IF(J21="East",(IF(AND($A50&gt;7,$A50&lt;24),HLOOKUP(C$29,$C$8:$N$10,2,FALSE()),HLOOKUP(C$29,$C$8:$N$10,3,FALSE()))),IF(AND($A50&gt;6,$A50&lt;23),HLOOKUP(C$29,$C$8:$N$10,2,FALSE()),HLOOKUP(C$29,$C$8:$N$10,3,FALSE())))*'Historical 99 Scalers WE'!C25</f>
        <v>61.1549538430139</v>
      </c>
      <c r="D79" s="52" t="n">
        <f aca="false">IF(K21="East",(IF(AND($A50&gt;7,$A50&lt;24),HLOOKUP(D$29,$C$8:$N$10,2,FALSE()),HLOOKUP(D$29,$C$8:$N$10,3,FALSE()))),IF(AND($A50&gt;6,$A50&lt;23),HLOOKUP(D$29,$C$8:$N$10,2,FALSE()),HLOOKUP(D$29,$C$8:$N$10,3,FALSE())))*'Historical 99 Scalers WE'!D25</f>
        <v>63.1579937296138</v>
      </c>
      <c r="E79" s="52" t="n">
        <f aca="false">IF(L21="East",(IF(AND($A50&gt;7,$A50&lt;24),HLOOKUP(E$29,$C$8:$N$10,2,FALSE()),HLOOKUP(E$29,$C$8:$N$10,3,FALSE()))),IF(AND($A50&gt;6,$A50&lt;23),HLOOKUP(E$29,$C$8:$N$10,2,FALSE()),HLOOKUP(E$29,$C$8:$N$10,3,FALSE())))*'Historical 99 Scalers WE'!E25</f>
        <v>63.8769446147001</v>
      </c>
      <c r="F79" s="52" t="n">
        <f aca="false">IF(M21="East",(IF(AND($A50&gt;7,$A50&lt;24),HLOOKUP(F$29,$C$8:$N$10,2,FALSE()),HLOOKUP(F$29,$C$8:$N$10,3,FALSE()))),IF(AND($A50&gt;6,$A50&lt;23),HLOOKUP(F$29,$C$8:$N$10,2,FALSE()),HLOOKUP(F$29,$C$8:$N$10,3,FALSE())))*'Historical 99 Scalers WE'!F25</f>
        <v>57.1617941407146</v>
      </c>
      <c r="G79" s="52" t="n">
        <f aca="false">IF(N21="East",(IF(AND($A50&gt;7,$A50&lt;24),HLOOKUP(G$29,$C$8:$N$10,2,FALSE()),HLOOKUP(G$29,$C$8:$N$10,3,FALSE()))),IF(AND($A50&gt;6,$A50&lt;23),HLOOKUP(G$29,$C$8:$N$10,2,FALSE()),HLOOKUP(G$29,$C$8:$N$10,3,FALSE())))*'Historical 99 Scalers WE'!G25</f>
        <v>60.1862679046973</v>
      </c>
      <c r="H79" s="52" t="n">
        <f aca="false">IF(O21="East",(IF(AND($A50&gt;7,$A50&lt;24),HLOOKUP(H$29,$C$8:$N$10,2,FALSE()),HLOOKUP(H$29,$C$8:$N$10,3,FALSE()))),IF(AND($A50&gt;6,$A50&lt;23),HLOOKUP(H$29,$C$8:$N$10,2,FALSE()),HLOOKUP(H$29,$C$8:$N$10,3,FALSE())))*'Historical 99 Scalers WE'!H25</f>
        <v>62.877905492136</v>
      </c>
      <c r="I79" s="52" t="n">
        <f aca="false">IF(P21="East",(IF(AND($A50&gt;7,$A50&lt;24),HLOOKUP(I$29,$C$8:$N$10,2,FALSE()),HLOOKUP(I$29,$C$8:$N$10,3,FALSE()))),IF(AND($A50&gt;6,$A50&lt;23),HLOOKUP(I$29,$C$8:$N$10,2,FALSE()),HLOOKUP(I$29,$C$8:$N$10,3,FALSE())))*'Historical 99 Scalers WE'!I25</f>
        <v>48.2200991981865</v>
      </c>
      <c r="J79" s="52" t="n">
        <f aca="false">IF(Q21="East",(IF(AND($A50&gt;7,$A50&lt;24),HLOOKUP(J$29,$C$8:$N$10,2,FALSE()),HLOOKUP(J$29,$C$8:$N$10,3,FALSE()))),IF(AND($A50&gt;6,$A50&lt;23),HLOOKUP(J$29,$C$8:$N$10,2,FALSE()),HLOOKUP(J$29,$C$8:$N$10,3,FALSE())))*'Historical 99 Scalers WE'!J25</f>
        <v>50.3955255197365</v>
      </c>
      <c r="K79" s="52" t="n">
        <f aca="false">IF(R21="East",(IF(AND($A50&gt;7,$A50&lt;24),HLOOKUP(K$29,$C$8:$N$10,2,FALSE()),HLOOKUP(K$29,$C$8:$N$10,3,FALSE()))),IF(AND($A50&gt;6,$A50&lt;23),HLOOKUP(K$29,$C$8:$N$10,2,FALSE()),HLOOKUP(K$29,$C$8:$N$10,3,FALSE())))*'Historical 99 Scalers WE'!K25</f>
        <v>56.7536330795681</v>
      </c>
      <c r="L79" s="52" t="n">
        <f aca="false">IF(S21="East",(IF(AND($A50&gt;7,$A50&lt;24),HLOOKUP(L$29,$C$8:$N$10,2,FALSE()),HLOOKUP(L$29,$C$8:$N$10,3,FALSE()))),IF(AND($A50&gt;6,$A50&lt;23),HLOOKUP(L$29,$C$8:$N$10,2,FALSE()),HLOOKUP(L$29,$C$8:$N$10,3,FALSE())))*'Historical 99 Scalers WE'!L25</f>
        <v>65.3732356721403</v>
      </c>
      <c r="M79" s="52" t="n">
        <f aca="false">IF(T21="East",(IF(AND($A50&gt;7,$A50&lt;24),HLOOKUP(M$29,$C$8:$N$10,2,FALSE()),HLOOKUP(M$29,$C$8:$N$10,3,FALSE()))),IF(AND($A50&gt;6,$A50&lt;23),HLOOKUP(M$29,$C$8:$N$10,2,FALSE()),HLOOKUP(M$29,$C$8:$N$10,3,FALSE())))*'Historical 99 Scalers WE'!M25</f>
        <v>60.3302081299657</v>
      </c>
      <c r="N79" s="52" t="n">
        <f aca="false">IF(U21="East",(IF(AND($A50&gt;7,$A50&lt;24),HLOOKUP(N$29,$C$8:$N$10,2,FALSE()),HLOOKUP(N$29,$C$8:$N$10,3,FALSE()))),IF(AND($A50&gt;6,$A50&lt;23),HLOOKUP(N$29,$C$8:$N$10,2,FALSE()),HLOOKUP(N$29,$C$8:$N$10,3,FALSE())))*'Historical 99 Scalers WE'!N25</f>
        <v>61.4469248684273</v>
      </c>
    </row>
    <row r="80" customFormat="false" ht="12.75" hidden="false" customHeight="false" outlineLevel="0" collapsed="false">
      <c r="A80" s="2" t="n">
        <v>21</v>
      </c>
      <c r="C80" s="52" t="n">
        <f aca="false">IF(J22="East",(IF(AND($A51&gt;7,$A51&lt;24),HLOOKUP(C$29,$C$8:$N$10,2,FALSE()),HLOOKUP(C$29,$C$8:$N$10,3,FALSE()))),IF(AND($A51&gt;6,$A51&lt;23),HLOOKUP(C$29,$C$8:$N$10,2,FALSE()),HLOOKUP(C$29,$C$8:$N$10,3,FALSE())))*'Historical 99 Scalers WE'!C26</f>
        <v>57.717749976662</v>
      </c>
      <c r="D80" s="52" t="n">
        <f aca="false">IF(K22="East",(IF(AND($A51&gt;7,$A51&lt;24),HLOOKUP(D$29,$C$8:$N$10,2,FALSE()),HLOOKUP(D$29,$C$8:$N$10,3,FALSE()))),IF(AND($A51&gt;6,$A51&lt;23),HLOOKUP(D$29,$C$8:$N$10,2,FALSE()),HLOOKUP(D$29,$C$8:$N$10,3,FALSE())))*'Historical 99 Scalers WE'!D26</f>
        <v>59.7751175493951</v>
      </c>
      <c r="E80" s="52" t="n">
        <f aca="false">IF(L22="East",(IF(AND($A51&gt;7,$A51&lt;24),HLOOKUP(E$29,$C$8:$N$10,2,FALSE()),HLOOKUP(E$29,$C$8:$N$10,3,FALSE()))),IF(AND($A51&gt;6,$A51&lt;23),HLOOKUP(E$29,$C$8:$N$10,2,FALSE()),HLOOKUP(E$29,$C$8:$N$10,3,FALSE())))*'Historical 99 Scalers WE'!E26</f>
        <v>59.7747935901032</v>
      </c>
      <c r="F80" s="52" t="n">
        <f aca="false">IF(M22="East",(IF(AND($A51&gt;7,$A51&lt;24),HLOOKUP(F$29,$C$8:$N$10,2,FALSE()),HLOOKUP(F$29,$C$8:$N$10,3,FALSE()))),IF(AND($A51&gt;6,$A51&lt;23),HLOOKUP(F$29,$C$8:$N$10,2,FALSE()),HLOOKUP(F$29,$C$8:$N$10,3,FALSE())))*'Historical 99 Scalers WE'!F26</f>
        <v>60.8413872369865</v>
      </c>
      <c r="G80" s="52" t="n">
        <f aca="false">IF(N22="East",(IF(AND($A51&gt;7,$A51&lt;24),HLOOKUP(G$29,$C$8:$N$10,2,FALSE()),HLOOKUP(G$29,$C$8:$N$10,3,FALSE()))),IF(AND($A51&gt;6,$A51&lt;23),HLOOKUP(G$29,$C$8:$N$10,2,FALSE()),HLOOKUP(G$29,$C$8:$N$10,3,FALSE())))*'Historical 99 Scalers WE'!G26</f>
        <v>65.0775784912037</v>
      </c>
      <c r="H80" s="52" t="n">
        <f aca="false">IF(O22="East",(IF(AND($A51&gt;7,$A51&lt;24),HLOOKUP(H$29,$C$8:$N$10,2,FALSE()),HLOOKUP(H$29,$C$8:$N$10,3,FALSE()))),IF(AND($A51&gt;6,$A51&lt;23),HLOOKUP(H$29,$C$8:$N$10,2,FALSE()),HLOOKUP(H$29,$C$8:$N$10,3,FALSE())))*'Historical 99 Scalers WE'!H26</f>
        <v>69.4702334910006</v>
      </c>
      <c r="I80" s="52" t="n">
        <f aca="false">IF(P22="East",(IF(AND($A51&gt;7,$A51&lt;24),HLOOKUP(I$29,$C$8:$N$10,2,FALSE()),HLOOKUP(I$29,$C$8:$N$10,3,FALSE()))),IF(AND($A51&gt;6,$A51&lt;23),HLOOKUP(I$29,$C$8:$N$10,2,FALSE()),HLOOKUP(I$29,$C$8:$N$10,3,FALSE())))*'Historical 99 Scalers WE'!I26</f>
        <v>51.5571548082989</v>
      </c>
      <c r="J80" s="52" t="n">
        <f aca="false">IF(Q22="East",(IF(AND($A51&gt;7,$A51&lt;24),HLOOKUP(J$29,$C$8:$N$10,2,FALSE()),HLOOKUP(J$29,$C$8:$N$10,3,FALSE()))),IF(AND($A51&gt;6,$A51&lt;23),HLOOKUP(J$29,$C$8:$N$10,2,FALSE()),HLOOKUP(J$29,$C$8:$N$10,3,FALSE())))*'Historical 99 Scalers WE'!J26</f>
        <v>54.4714980084757</v>
      </c>
      <c r="K80" s="52" t="n">
        <f aca="false">IF(R22="East",(IF(AND($A51&gt;7,$A51&lt;24),HLOOKUP(K$29,$C$8:$N$10,2,FALSE()),HLOOKUP(K$29,$C$8:$N$10,3,FALSE()))),IF(AND($A51&gt;6,$A51&lt;23),HLOOKUP(K$29,$C$8:$N$10,2,FALSE()),HLOOKUP(K$29,$C$8:$N$10,3,FALSE())))*'Historical 99 Scalers WE'!K26</f>
        <v>55.0358596678788</v>
      </c>
      <c r="L80" s="52" t="n">
        <f aca="false">IF(S22="East",(IF(AND($A51&gt;7,$A51&lt;24),HLOOKUP(L$29,$C$8:$N$10,2,FALSE()),HLOOKUP(L$29,$C$8:$N$10,3,FALSE()))),IF(AND($A51&gt;6,$A51&lt;23),HLOOKUP(L$29,$C$8:$N$10,2,FALSE()),HLOOKUP(L$29,$C$8:$N$10,3,FALSE())))*'Historical 99 Scalers WE'!L26</f>
        <v>58.0676989001412</v>
      </c>
      <c r="M80" s="52" t="n">
        <f aca="false">IF(T22="East",(IF(AND($A51&gt;7,$A51&lt;24),HLOOKUP(M$29,$C$8:$N$10,2,FALSE()),HLOOKUP(M$29,$C$8:$N$10,3,FALSE()))),IF(AND($A51&gt;6,$A51&lt;23),HLOOKUP(M$29,$C$8:$N$10,2,FALSE()),HLOOKUP(M$29,$C$8:$N$10,3,FALSE())))*'Historical 99 Scalers WE'!M26</f>
        <v>52.8011120306897</v>
      </c>
      <c r="N80" s="52" t="n">
        <f aca="false">IF(U22="East",(IF(AND($A51&gt;7,$A51&lt;24),HLOOKUP(N$29,$C$8:$N$10,2,FALSE()),HLOOKUP(N$29,$C$8:$N$10,3,FALSE()))),IF(AND($A51&gt;6,$A51&lt;23),HLOOKUP(N$29,$C$8:$N$10,2,FALSE()),HLOOKUP(N$29,$C$8:$N$10,3,FALSE())))*'Historical 99 Scalers WE'!N26</f>
        <v>60.2684821205558</v>
      </c>
    </row>
    <row r="81" customFormat="false" ht="12.75" hidden="false" customHeight="false" outlineLevel="0" collapsed="false">
      <c r="A81" s="2" t="n">
        <v>22</v>
      </c>
      <c r="C81" s="52" t="n">
        <f aca="false">IF(J23="East",(IF(AND($A52&gt;7,$A52&lt;24),HLOOKUP(C$29,$C$8:$N$10,2,FALSE()),HLOOKUP(C$29,$C$8:$N$10,3,FALSE()))),IF(AND($A52&gt;6,$A52&lt;23),HLOOKUP(C$29,$C$8:$N$10,2,FALSE()),HLOOKUP(C$29,$C$8:$N$10,3,FALSE())))*'Historical 99 Scalers WE'!C27</f>
        <v>54.3213194193321</v>
      </c>
      <c r="D81" s="52" t="n">
        <f aca="false">IF(K23="East",(IF(AND($A52&gt;7,$A52&lt;24),HLOOKUP(D$29,$C$8:$N$10,2,FALSE()),HLOOKUP(D$29,$C$8:$N$10,3,FALSE()))),IF(AND($A52&gt;6,$A52&lt;23),HLOOKUP(D$29,$C$8:$N$10,2,FALSE()),HLOOKUP(D$29,$C$8:$N$10,3,FALSE())))*'Historical 99 Scalers WE'!D27</f>
        <v>56.6938304630183</v>
      </c>
      <c r="E81" s="52" t="n">
        <f aca="false">IF(L23="East",(IF(AND($A52&gt;7,$A52&lt;24),HLOOKUP(E$29,$C$8:$N$10,2,FALSE()),HLOOKUP(E$29,$C$8:$N$10,3,FALSE()))),IF(AND($A52&gt;6,$A52&lt;23),HLOOKUP(E$29,$C$8:$N$10,2,FALSE()),HLOOKUP(E$29,$C$8:$N$10,3,FALSE())))*'Historical 99 Scalers WE'!E27</f>
        <v>54.1701878068448</v>
      </c>
      <c r="F81" s="52" t="n">
        <f aca="false">IF(M23="East",(IF(AND($A52&gt;7,$A52&lt;24),HLOOKUP(F$29,$C$8:$N$10,2,FALSE()),HLOOKUP(F$29,$C$8:$N$10,3,FALSE()))),IF(AND($A52&gt;6,$A52&lt;23),HLOOKUP(F$29,$C$8:$N$10,2,FALSE()),HLOOKUP(F$29,$C$8:$N$10,3,FALSE())))*'Historical 99 Scalers WE'!F27</f>
        <v>55.9721777887632</v>
      </c>
      <c r="G81" s="52" t="n">
        <f aca="false">IF(N23="East",(IF(AND($A52&gt;7,$A52&lt;24),HLOOKUP(G$29,$C$8:$N$10,2,FALSE()),HLOOKUP(G$29,$C$8:$N$10,3,FALSE()))),IF(AND($A52&gt;6,$A52&lt;23),HLOOKUP(G$29,$C$8:$N$10,2,FALSE()),HLOOKUP(G$29,$C$8:$N$10,3,FALSE())))*'Historical 99 Scalers WE'!G27</f>
        <v>59.6745571968667</v>
      </c>
      <c r="H81" s="52" t="n">
        <f aca="false">IF(O23="East",(IF(AND($A52&gt;7,$A52&lt;24),HLOOKUP(H$29,$C$8:$N$10,2,FALSE()),HLOOKUP(H$29,$C$8:$N$10,3,FALSE()))),IF(AND($A52&gt;6,$A52&lt;23),HLOOKUP(H$29,$C$8:$N$10,2,FALSE()),HLOOKUP(H$29,$C$8:$N$10,3,FALSE())))*'Historical 99 Scalers WE'!H27</f>
        <v>66.8296155437314</v>
      </c>
      <c r="I81" s="52" t="n">
        <f aca="false">IF(P23="East",(IF(AND($A52&gt;7,$A52&lt;24),HLOOKUP(I$29,$C$8:$N$10,2,FALSE()),HLOOKUP(I$29,$C$8:$N$10,3,FALSE()))),IF(AND($A52&gt;6,$A52&lt;23),HLOOKUP(I$29,$C$8:$N$10,2,FALSE()),HLOOKUP(I$29,$C$8:$N$10,3,FALSE())))*'Historical 99 Scalers WE'!I27</f>
        <v>53.7671386494238</v>
      </c>
      <c r="J81" s="52" t="n">
        <f aca="false">IF(Q23="East",(IF(AND($A52&gt;7,$A52&lt;24),HLOOKUP(J$29,$C$8:$N$10,2,FALSE()),HLOOKUP(J$29,$C$8:$N$10,3,FALSE()))),IF(AND($A52&gt;6,$A52&lt;23),HLOOKUP(J$29,$C$8:$N$10,2,FALSE()),HLOOKUP(J$29,$C$8:$N$10,3,FALSE())))*'Historical 99 Scalers WE'!J27</f>
        <v>52.8071302673268</v>
      </c>
      <c r="K81" s="52" t="n">
        <f aca="false">IF(R23="East",(IF(AND($A52&gt;7,$A52&lt;24),HLOOKUP(K$29,$C$8:$N$10,2,FALSE()),HLOOKUP(K$29,$C$8:$N$10,3,FALSE()))),IF(AND($A52&gt;6,$A52&lt;23),HLOOKUP(K$29,$C$8:$N$10,2,FALSE()),HLOOKUP(K$29,$C$8:$N$10,3,FALSE())))*'Historical 99 Scalers WE'!K27</f>
        <v>49.2865021610886</v>
      </c>
      <c r="L81" s="52" t="n">
        <f aca="false">IF(S23="East",(IF(AND($A52&gt;7,$A52&lt;24),HLOOKUP(L$29,$C$8:$N$10,2,FALSE()),HLOOKUP(L$29,$C$8:$N$10,3,FALSE()))),IF(AND($A52&gt;6,$A52&lt;23),HLOOKUP(L$29,$C$8:$N$10,2,FALSE()),HLOOKUP(L$29,$C$8:$N$10,3,FALSE())))*'Historical 99 Scalers WE'!L27</f>
        <v>47.4448310643496</v>
      </c>
      <c r="M81" s="52" t="n">
        <f aca="false">IF(T23="East",(IF(AND($A52&gt;7,$A52&lt;24),HLOOKUP(M$29,$C$8:$N$10,2,FALSE()),HLOOKUP(M$29,$C$8:$N$10,3,FALSE()))),IF(AND($A52&gt;6,$A52&lt;23),HLOOKUP(M$29,$C$8:$N$10,2,FALSE()),HLOOKUP(M$29,$C$8:$N$10,3,FALSE())))*'Historical 99 Scalers WE'!M27</f>
        <v>49.4504439177218</v>
      </c>
      <c r="N81" s="52" t="n">
        <f aca="false">IF(U23="East",(IF(AND($A52&gt;7,$A52&lt;24),HLOOKUP(N$29,$C$8:$N$10,2,FALSE()),HLOOKUP(N$29,$C$8:$N$10,3,FALSE()))),IF(AND($A52&gt;6,$A52&lt;23),HLOOKUP(N$29,$C$8:$N$10,2,FALSE()),HLOOKUP(N$29,$C$8:$N$10,3,FALSE())))*'Historical 99 Scalers WE'!N27</f>
        <v>54.8242984087657</v>
      </c>
    </row>
    <row r="82" customFormat="false" ht="12.75" hidden="false" customHeight="false" outlineLevel="0" collapsed="false">
      <c r="A82" s="2" t="n">
        <v>23</v>
      </c>
      <c r="C82" s="52" t="n">
        <f aca="false">IF(J24="East",(IF(AND($A53&gt;7,$A53&lt;24),HLOOKUP(C$29,$C$8:$N$10,2,FALSE()),HLOOKUP(C$29,$C$8:$N$10,3,FALSE()))),IF(AND($A53&gt;6,$A53&lt;23),HLOOKUP(C$29,$C$8:$N$10,2,FALSE()),HLOOKUP(C$29,$C$8:$N$10,3,FALSE())))*'Historical 99 Scalers WE'!C28</f>
        <v>53.592177616698</v>
      </c>
      <c r="D82" s="52" t="n">
        <f aca="false">IF(K24="East",(IF(AND($A53&gt;7,$A53&lt;24),HLOOKUP(D$29,$C$8:$N$10,2,FALSE()),HLOOKUP(D$29,$C$8:$N$10,3,FALSE()))),IF(AND($A53&gt;6,$A53&lt;23),HLOOKUP(D$29,$C$8:$N$10,2,FALSE()),HLOOKUP(D$29,$C$8:$N$10,3,FALSE())))*'Historical 99 Scalers WE'!D28</f>
        <v>49.4917903057565</v>
      </c>
      <c r="E82" s="52" t="n">
        <f aca="false">IF(L24="East",(IF(AND($A53&gt;7,$A53&lt;24),HLOOKUP(E$29,$C$8:$N$10,2,FALSE()),HLOOKUP(E$29,$C$8:$N$10,3,FALSE()))),IF(AND($A53&gt;6,$A53&lt;23),HLOOKUP(E$29,$C$8:$N$10,2,FALSE()),HLOOKUP(E$29,$C$8:$N$10,3,FALSE())))*'Historical 99 Scalers WE'!E28</f>
        <v>50.0915335228667</v>
      </c>
      <c r="F82" s="52" t="n">
        <f aca="false">IF(M24="East",(IF(AND($A53&gt;7,$A53&lt;24),HLOOKUP(F$29,$C$8:$N$10,2,FALSE()),HLOOKUP(F$29,$C$8:$N$10,3,FALSE()))),IF(AND($A53&gt;6,$A53&lt;23),HLOOKUP(F$29,$C$8:$N$10,2,FALSE()),HLOOKUP(F$29,$C$8:$N$10,3,FALSE())))*'Historical 99 Scalers WE'!F28</f>
        <v>52.0922665926603</v>
      </c>
      <c r="G82" s="52" t="n">
        <f aca="false">IF(N24="East",(IF(AND($A53&gt;7,$A53&lt;24),HLOOKUP(G$29,$C$8:$N$10,2,FALSE()),HLOOKUP(G$29,$C$8:$N$10,3,FALSE()))),IF(AND($A53&gt;6,$A53&lt;23),HLOOKUP(G$29,$C$8:$N$10,2,FALSE()),HLOOKUP(G$29,$C$8:$N$10,3,FALSE())))*'Historical 99 Scalers WE'!G28</f>
        <v>50.5834791996816</v>
      </c>
      <c r="H82" s="52" t="n">
        <f aca="false">IF(O24="East",(IF(AND($A53&gt;7,$A53&lt;24),HLOOKUP(H$29,$C$8:$N$10,2,FALSE()),HLOOKUP(H$29,$C$8:$N$10,3,FALSE()))),IF(AND($A53&gt;6,$A53&lt;23),HLOOKUP(H$29,$C$8:$N$10,2,FALSE()),HLOOKUP(H$29,$C$8:$N$10,3,FALSE())))*'Historical 99 Scalers WE'!H28</f>
        <v>49.1638083459306</v>
      </c>
      <c r="I82" s="52" t="n">
        <f aca="false">IF(P24="East",(IF(AND($A53&gt;7,$A53&lt;24),HLOOKUP(I$29,$C$8:$N$10,2,FALSE()),HLOOKUP(I$29,$C$8:$N$10,3,FALSE()))),IF(AND($A53&gt;6,$A53&lt;23),HLOOKUP(I$29,$C$8:$N$10,2,FALSE()),HLOOKUP(I$29,$C$8:$N$10,3,FALSE())))*'Historical 99 Scalers WE'!I28</f>
        <v>60.7249986378036</v>
      </c>
      <c r="J82" s="52" t="n">
        <f aca="false">IF(Q24="East",(IF(AND($A53&gt;7,$A53&lt;24),HLOOKUP(J$29,$C$8:$N$10,2,FALSE()),HLOOKUP(J$29,$C$8:$N$10,3,FALSE()))),IF(AND($A53&gt;6,$A53&lt;23),HLOOKUP(J$29,$C$8:$N$10,2,FALSE()),HLOOKUP(J$29,$C$8:$N$10,3,FALSE())))*'Historical 99 Scalers WE'!J28</f>
        <v>60.028332254144</v>
      </c>
      <c r="K82" s="52" t="n">
        <f aca="false">IF(R24="East",(IF(AND($A53&gt;7,$A53&lt;24),HLOOKUP(K$29,$C$8:$N$10,2,FALSE()),HLOOKUP(K$29,$C$8:$N$10,3,FALSE()))),IF(AND($A53&gt;6,$A53&lt;23),HLOOKUP(K$29,$C$8:$N$10,2,FALSE()),HLOOKUP(K$29,$C$8:$N$10,3,FALSE())))*'Historical 99 Scalers WE'!K28</f>
        <v>50.0138327814557</v>
      </c>
      <c r="L82" s="52" t="n">
        <f aca="false">IF(S24="East",(IF(AND($A53&gt;7,$A53&lt;24),HLOOKUP(L$29,$C$8:$N$10,2,FALSE()),HLOOKUP(L$29,$C$8:$N$10,3,FALSE()))),IF(AND($A53&gt;6,$A53&lt;23),HLOOKUP(L$29,$C$8:$N$10,2,FALSE()),HLOOKUP(L$29,$C$8:$N$10,3,FALSE())))*'Historical 99 Scalers WE'!L28</f>
        <v>49.844339761857</v>
      </c>
      <c r="M82" s="52" t="n">
        <f aca="false">IF(T24="East",(IF(AND($A53&gt;7,$A53&lt;24),HLOOKUP(M$29,$C$8:$N$10,2,FALSE()),HLOOKUP(M$29,$C$8:$N$10,3,FALSE()))),IF(AND($A53&gt;6,$A53&lt;23),HLOOKUP(M$29,$C$8:$N$10,2,FALSE()),HLOOKUP(M$29,$C$8:$N$10,3,FALSE())))*'Historical 99 Scalers WE'!M28</f>
        <v>49.0764772890178</v>
      </c>
      <c r="N82" s="52" t="n">
        <f aca="false">IF(U24="East",(IF(AND($A53&gt;7,$A53&lt;24),HLOOKUP(N$29,$C$8:$N$10,2,FALSE()),HLOOKUP(N$29,$C$8:$N$10,3,FALSE()))),IF(AND($A53&gt;6,$A53&lt;23),HLOOKUP(N$29,$C$8:$N$10,2,FALSE()),HLOOKUP(N$29,$C$8:$N$10,3,FALSE())))*'Historical 99 Scalers WE'!N28</f>
        <v>53.3016312964872</v>
      </c>
    </row>
    <row r="83" customFormat="false" ht="12.75" hidden="false" customHeight="false" outlineLevel="0" collapsed="false">
      <c r="A83" s="2" t="n">
        <v>24</v>
      </c>
      <c r="C83" s="52" t="n">
        <f aca="false">IF(J25="East",(IF(AND($A54&gt;7,$A54&lt;24),HLOOKUP(C$29,$C$8:$N$10,2,FALSE()),HLOOKUP(C$29,$C$8:$N$10,3,FALSE()))),IF(AND($A54&gt;6,$A54&lt;23),HLOOKUP(C$29,$C$8:$N$10,2,FALSE()),HLOOKUP(C$29,$C$8:$N$10,3,FALSE())))*'Historical 99 Scalers WE'!C29</f>
        <v>42.2451837301818</v>
      </c>
      <c r="D83" s="52" t="n">
        <f aca="false">IF(K25="East",(IF(AND($A54&gt;7,$A54&lt;24),HLOOKUP(D$29,$C$8:$N$10,2,FALSE()),HLOOKUP(D$29,$C$8:$N$10,3,FALSE()))),IF(AND($A54&gt;6,$A54&lt;23),HLOOKUP(D$29,$C$8:$N$10,2,FALSE()),HLOOKUP(D$29,$C$8:$N$10,3,FALSE())))*'Historical 99 Scalers WE'!D29</f>
        <v>39.4129707062272</v>
      </c>
      <c r="E83" s="52" t="n">
        <f aca="false">IF(L25="East",(IF(AND($A54&gt;7,$A54&lt;24),HLOOKUP(E$29,$C$8:$N$10,2,FALSE()),HLOOKUP(E$29,$C$8:$N$10,3,FALSE()))),IF(AND($A54&gt;6,$A54&lt;23),HLOOKUP(E$29,$C$8:$N$10,2,FALSE()),HLOOKUP(E$29,$C$8:$N$10,3,FALSE())))*'Historical 99 Scalers WE'!E29</f>
        <v>39.9565591696646</v>
      </c>
      <c r="F83" s="52" t="n">
        <f aca="false">IF(M25="East",(IF(AND($A54&gt;7,$A54&lt;24),HLOOKUP(F$29,$C$8:$N$10,2,FALSE()),HLOOKUP(F$29,$C$8:$N$10,3,FALSE()))),IF(AND($A54&gt;6,$A54&lt;23),HLOOKUP(F$29,$C$8:$N$10,2,FALSE()),HLOOKUP(F$29,$C$8:$N$10,3,FALSE())))*'Historical 99 Scalers WE'!F29</f>
        <v>44.8689211115644</v>
      </c>
      <c r="G83" s="52" t="n">
        <f aca="false">IF(N25="East",(IF(AND($A54&gt;7,$A54&lt;24),HLOOKUP(G$29,$C$8:$N$10,2,FALSE()),HLOOKUP(G$29,$C$8:$N$10,3,FALSE()))),IF(AND($A54&gt;6,$A54&lt;23),HLOOKUP(G$29,$C$8:$N$10,2,FALSE()),HLOOKUP(G$29,$C$8:$N$10,3,FALSE())))*'Historical 99 Scalers WE'!G29</f>
        <v>37.4639929742735</v>
      </c>
      <c r="H83" s="52" t="n">
        <f aca="false">IF(O25="East",(IF(AND($A54&gt;7,$A54&lt;24),HLOOKUP(H$29,$C$8:$N$10,2,FALSE()),HLOOKUP(H$29,$C$8:$N$10,3,FALSE()))),IF(AND($A54&gt;6,$A54&lt;23),HLOOKUP(H$29,$C$8:$N$10,2,FALSE()),HLOOKUP(H$29,$C$8:$N$10,3,FALSE())))*'Historical 99 Scalers WE'!H29</f>
        <v>33.9698144004568</v>
      </c>
      <c r="I83" s="52" t="n">
        <f aca="false">IF(P25="East",(IF(AND($A54&gt;7,$A54&lt;24),HLOOKUP(I$29,$C$8:$N$10,2,FALSE()),HLOOKUP(I$29,$C$8:$N$10,3,FALSE()))),IF(AND($A54&gt;6,$A54&lt;23),HLOOKUP(I$29,$C$8:$N$10,2,FALSE()),HLOOKUP(I$29,$C$8:$N$10,3,FALSE())))*'Historical 99 Scalers WE'!I29</f>
        <v>47.4140666080274</v>
      </c>
      <c r="J83" s="52" t="n">
        <f aca="false">IF(Q25="East",(IF(AND($A54&gt;7,$A54&lt;24),HLOOKUP(J$29,$C$8:$N$10,2,FALSE()),HLOOKUP(J$29,$C$8:$N$10,3,FALSE()))),IF(AND($A54&gt;6,$A54&lt;23),HLOOKUP(J$29,$C$8:$N$10,2,FALSE()),HLOOKUP(J$29,$C$8:$N$10,3,FALSE())))*'Historical 99 Scalers WE'!J29</f>
        <v>46.2976376980983</v>
      </c>
      <c r="K83" s="52" t="n">
        <f aca="false">IF(R25="East",(IF(AND($A54&gt;7,$A54&lt;24),HLOOKUP(K$29,$C$8:$N$10,2,FALSE()),HLOOKUP(K$29,$C$8:$N$10,3,FALSE()))),IF(AND($A54&gt;6,$A54&lt;23),HLOOKUP(K$29,$C$8:$N$10,2,FALSE()),HLOOKUP(K$29,$C$8:$N$10,3,FALSE())))*'Historical 99 Scalers WE'!K29</f>
        <v>48.3660975025769</v>
      </c>
      <c r="L83" s="52" t="n">
        <f aca="false">IF(S25="East",(IF(AND($A54&gt;7,$A54&lt;24),HLOOKUP(L$29,$C$8:$N$10,2,FALSE()),HLOOKUP(L$29,$C$8:$N$10,3,FALSE()))),IF(AND($A54&gt;6,$A54&lt;23),HLOOKUP(L$29,$C$8:$N$10,2,FALSE()),HLOOKUP(L$29,$C$8:$N$10,3,FALSE())))*'Historical 99 Scalers WE'!L29</f>
        <v>43.0314019580588</v>
      </c>
      <c r="M83" s="52" t="n">
        <f aca="false">IF(T25="East",(IF(AND($A54&gt;7,$A54&lt;24),HLOOKUP(M$29,$C$8:$N$10,2,FALSE()),HLOOKUP(M$29,$C$8:$N$10,3,FALSE()))),IF(AND($A54&gt;6,$A54&lt;23),HLOOKUP(M$29,$C$8:$N$10,2,FALSE()),HLOOKUP(M$29,$C$8:$N$10,3,FALSE())))*'Historical 99 Scalers WE'!M29</f>
        <v>44.6429305743784</v>
      </c>
      <c r="N83" s="52" t="n">
        <f aca="false">IF(U25="East",(IF(AND($A54&gt;7,$A54&lt;24),HLOOKUP(N$29,$C$8:$N$10,2,FALSE()),HLOOKUP(N$29,$C$8:$N$10,3,FALSE()))),IF(AND($A54&gt;6,$A54&lt;23),HLOOKUP(N$29,$C$8:$N$10,2,FALSE()),HLOOKUP(N$29,$C$8:$N$10,3,FALSE())))*'Historical 99 Scalers WE'!N29</f>
        <v>48.5300677904049</v>
      </c>
    </row>
    <row r="84" customFormat="false" ht="12.75" hidden="false" customHeight="false" outlineLevel="0" collapsed="false">
      <c r="C84" s="52" t="n">
        <f aca="false">IF(J26="East",(IF(AND($A55&gt;7,$A55&lt;24),HLOOKUP(C$29,$C$8:$N$10,2,FALSE()),HLOOKUP(C$29,$C$8:$N$10,3,FALSE()))),IF(AND($A55&gt;6,$A55&lt;23),HLOOKUP(C$29,$C$8:$N$10,2,FALSE()),HLOOKUP(C$29,$C$8:$N$10,3,FALSE())))*'Historical 99 Scalers WE'!C30</f>
        <v>0</v>
      </c>
      <c r="D84" s="52" t="n">
        <f aca="false">IF(K26="East",(IF(AND($A55&gt;7,$A55&lt;24),HLOOKUP(D$29,$C$8:$N$10,2,FALSE()),HLOOKUP(D$29,$C$8:$N$10,3,FALSE()))),IF(AND($A55&gt;6,$A55&lt;23),HLOOKUP(D$29,$C$8:$N$10,2,FALSE()),HLOOKUP(D$29,$C$8:$N$10,3,FALSE())))*'Historical 99 Scalers WE'!D30</f>
        <v>0</v>
      </c>
      <c r="E84" s="52" t="n">
        <f aca="false">IF(L26="East",(IF(AND($A55&gt;7,$A55&lt;24),HLOOKUP(E$29,$C$8:$N$10,2,FALSE()),HLOOKUP(E$29,$C$8:$N$10,3,FALSE()))),IF(AND($A55&gt;6,$A55&lt;23),HLOOKUP(E$29,$C$8:$N$10,2,FALSE()),HLOOKUP(E$29,$C$8:$N$10,3,FALSE())))*'Historical 99 Scalers WE'!E30</f>
        <v>0</v>
      </c>
      <c r="F84" s="52" t="n">
        <f aca="false">IF(M26="East",(IF(AND($A55&gt;7,$A55&lt;24),HLOOKUP(F$29,$C$8:$N$10,2,FALSE()),HLOOKUP(F$29,$C$8:$N$10,3,FALSE()))),IF(AND($A55&gt;6,$A55&lt;23),HLOOKUP(F$29,$C$8:$N$10,2,FALSE()),HLOOKUP(F$29,$C$8:$N$10,3,FALSE())))*'Historical 99 Scalers WE'!F30</f>
        <v>0</v>
      </c>
      <c r="G84" s="52" t="n">
        <f aca="false">IF(N26="East",(IF(AND($A55&gt;7,$A55&lt;24),HLOOKUP(G$29,$C$8:$N$10,2,FALSE()),HLOOKUP(G$29,$C$8:$N$10,3,FALSE()))),IF(AND($A55&gt;6,$A55&lt;23),HLOOKUP(G$29,$C$8:$N$10,2,FALSE()),HLOOKUP(G$29,$C$8:$N$10,3,FALSE())))*'Historical 99 Scalers WE'!G30</f>
        <v>0</v>
      </c>
      <c r="H84" s="52" t="n">
        <f aca="false">IF(O26="East",(IF(AND($A55&gt;7,$A55&lt;24),HLOOKUP(H$29,$C$8:$N$10,2,FALSE()),HLOOKUP(H$29,$C$8:$N$10,3,FALSE()))),IF(AND($A55&gt;6,$A55&lt;23),HLOOKUP(H$29,$C$8:$N$10,2,FALSE()),HLOOKUP(H$29,$C$8:$N$10,3,FALSE())))*'Historical 99 Scalers WE'!H30</f>
        <v>0</v>
      </c>
      <c r="I84" s="52" t="n">
        <f aca="false">IF(P26="East",(IF(AND($A55&gt;7,$A55&lt;24),HLOOKUP(I$29,$C$8:$N$10,2,FALSE()),HLOOKUP(I$29,$C$8:$N$10,3,FALSE()))),IF(AND($A55&gt;6,$A55&lt;23),HLOOKUP(I$29,$C$8:$N$10,2,FALSE()),HLOOKUP(I$29,$C$8:$N$10,3,FALSE())))*'Historical 99 Scalers WE'!I30</f>
        <v>0</v>
      </c>
      <c r="J84" s="52" t="n">
        <f aca="false">IF(Q26="East",(IF(AND($A55&gt;7,$A55&lt;24),HLOOKUP(J$29,$C$8:$N$10,2,FALSE()),HLOOKUP(J$29,$C$8:$N$10,3,FALSE()))),IF(AND($A55&gt;6,$A55&lt;23),HLOOKUP(J$29,$C$8:$N$10,2,FALSE()),HLOOKUP(J$29,$C$8:$N$10,3,FALSE())))*'Historical 99 Scalers WE'!J30</f>
        <v>0</v>
      </c>
      <c r="K84" s="52" t="n">
        <f aca="false">IF(R26="East",(IF(AND($A55&gt;7,$A55&lt;24),HLOOKUP(K$29,$C$8:$N$10,2,FALSE()),HLOOKUP(K$29,$C$8:$N$10,3,FALSE()))),IF(AND($A55&gt;6,$A55&lt;23),HLOOKUP(K$29,$C$8:$N$10,2,FALSE()),HLOOKUP(K$29,$C$8:$N$10,3,FALSE())))*'Historical 99 Scalers WE'!K30</f>
        <v>0</v>
      </c>
      <c r="L84" s="52" t="n">
        <f aca="false">IF(S26="East",(IF(AND($A55&gt;7,$A55&lt;24),HLOOKUP(L$29,$C$8:$N$10,2,FALSE()),HLOOKUP(L$29,$C$8:$N$10,3,FALSE()))),IF(AND($A55&gt;6,$A55&lt;23),HLOOKUP(L$29,$C$8:$N$10,2,FALSE()),HLOOKUP(L$29,$C$8:$N$10,3,FALSE())))*'Historical 99 Scalers WE'!L30</f>
        <v>0</v>
      </c>
      <c r="M84" s="52" t="n">
        <f aca="false">IF(T26="East",(IF(AND($A55&gt;7,$A55&lt;24),HLOOKUP(M$29,$C$8:$N$10,2,FALSE()),HLOOKUP(M$29,$C$8:$N$10,3,FALSE()))),IF(AND($A55&gt;6,$A55&lt;23),HLOOKUP(M$29,$C$8:$N$10,2,FALSE()),HLOOKUP(M$29,$C$8:$N$10,3,FALSE())))*'Historical 99 Scalers WE'!M30</f>
        <v>0</v>
      </c>
      <c r="N84" s="52" t="n">
        <f aca="false">IF(U26="East",(IF(AND($A55&gt;7,$A55&lt;24),HLOOKUP(N$29,$C$8:$N$10,2,FALSE()),HLOOKUP(N$29,$C$8:$N$10,3,FALSE()))),IF(AND($A55&gt;6,$A55&lt;23),HLOOKUP(N$29,$C$8:$N$10,2,FALSE()),HLOOKUP(N$29,$C$8:$N$10,3,FALSE())))*'Historical 99 Scalers WE'!N30</f>
        <v>0</v>
      </c>
    </row>
    <row r="85" customFormat="false" ht="12.75" hidden="false" customHeight="false" outlineLevel="0" collapsed="false"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customFormat="false" ht="15.75" hidden="false" customHeight="false" outlineLevel="0" collapsed="false">
      <c r="A86" s="51" t="s">
        <v>51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customFormat="false" ht="12.75" hidden="false" customHeight="false" outlineLevel="0" collapsed="false"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customFormat="false" ht="12.75" hidden="false" customHeight="false" outlineLevel="0" collapsed="false">
      <c r="C88" s="2" t="s">
        <v>0</v>
      </c>
      <c r="D88" s="2" t="s">
        <v>1</v>
      </c>
      <c r="E88" s="2" t="s">
        <v>2</v>
      </c>
      <c r="F88" s="2" t="s">
        <v>3</v>
      </c>
      <c r="G88" s="2" t="s">
        <v>4</v>
      </c>
      <c r="H88" s="2" t="s">
        <v>5</v>
      </c>
      <c r="I88" s="2" t="s">
        <v>6</v>
      </c>
      <c r="J88" s="2" t="s">
        <v>7</v>
      </c>
      <c r="K88" s="2" t="s">
        <v>8</v>
      </c>
      <c r="L88" s="2" t="s">
        <v>9</v>
      </c>
      <c r="M88" s="2" t="s">
        <v>10</v>
      </c>
      <c r="N88" s="2" t="s">
        <v>11</v>
      </c>
    </row>
    <row r="89" customFormat="false" ht="12.75" hidden="false" customHeight="false" outlineLevel="0" collapsed="false">
      <c r="A89" s="2" t="s">
        <v>13</v>
      </c>
    </row>
    <row r="90" customFormat="false" ht="12.75" hidden="false" customHeight="false" outlineLevel="0" collapsed="false">
      <c r="A90" s="2" t="n">
        <v>1</v>
      </c>
      <c r="C90" s="52" t="n">
        <f aca="false">IF(J2="East",(IF(AND($A31&gt;7,$A31&lt;24),HLOOKUP(C$29,$C$8:$N$10,2,FALSE()),HLOOKUP(C$29,$C$8:$N$10,3,FALSE()))),IF(AND($A31&gt;6,$A31&lt;23),HLOOKUP(C$29,$C$8:$N$10,2,FALSE()),HLOOKUP(C$29,$C$8:$N$10,3,FALSE())))*'Historical 00 Scalers WE'!C6</f>
        <v>47.3227430828387</v>
      </c>
      <c r="D90" s="52" t="n">
        <f aca="false">IF(K2="East",(IF(AND($A31&gt;7,$A31&lt;24),HLOOKUP(D$29,$C$8:$N$10,2,FALSE()),HLOOKUP(D$29,$C$8:$N$10,3,FALSE()))),IF(AND($A31&gt;6,$A31&lt;23),HLOOKUP(D$29,$C$8:$N$10,2,FALSE()),HLOOKUP(D$29,$C$8:$N$10,3,FALSE())))*'Historical 00 Scalers WE'!D6</f>
        <v>48.9671400372163</v>
      </c>
      <c r="E90" s="52" t="n">
        <f aca="false">IF(L2="East",(IF(AND($A31&gt;7,$A31&lt;24),HLOOKUP(E$29,$C$8:$N$10,2,FALSE()),HLOOKUP(E$29,$C$8:$N$10,3,FALSE()))),IF(AND($A31&gt;6,$A31&lt;23),HLOOKUP(E$29,$C$8:$N$10,2,FALSE()),HLOOKUP(E$29,$C$8:$N$10,3,FALSE())))*'Historical 00 Scalers WE'!E6</f>
        <v>45.1949423652763</v>
      </c>
      <c r="F90" s="52" t="n">
        <f aca="false">IF(M2="East",(IF(AND($A31&gt;7,$A31&lt;24),HLOOKUP(F$29,$C$8:$N$10,2,FALSE()),HLOOKUP(F$29,$C$8:$N$10,3,FALSE()))),IF(AND($A31&gt;6,$A31&lt;23),HLOOKUP(F$29,$C$8:$N$10,2,FALSE()),HLOOKUP(F$29,$C$8:$N$10,3,FALSE())))*'Historical 00 Scalers WE'!F6</f>
        <v>43.6207842520233</v>
      </c>
      <c r="G90" s="52" t="n">
        <f aca="false">IF(N2="East",(IF(AND($A31&gt;7,$A31&lt;24),HLOOKUP(G$29,$C$8:$N$10,2,FALSE()),HLOOKUP(G$29,$C$8:$N$10,3,FALSE()))),IF(AND($A31&gt;6,$A31&lt;23),HLOOKUP(G$29,$C$8:$N$10,2,FALSE()),HLOOKUP(G$29,$C$8:$N$10,3,FALSE())))*'Historical 00 Scalers WE'!G6</f>
        <v>49.5792661183723</v>
      </c>
      <c r="H90" s="52" t="n">
        <f aca="false">IF(O2="East",(IF(AND($A31&gt;7,$A31&lt;24),HLOOKUP(H$29,$C$8:$N$10,2,FALSE()),HLOOKUP(H$29,$C$8:$N$10,3,FALSE()))),IF(AND($A31&gt;6,$A31&lt;23),HLOOKUP(H$29,$C$8:$N$10,2,FALSE()),HLOOKUP(H$29,$C$8:$N$10,3,FALSE())))*'Historical 00 Scalers WE'!H6</f>
        <v>41.8571534082131</v>
      </c>
      <c r="I90" s="52" t="n">
        <f aca="false">IF(P2="East",(IF(AND($A31&gt;7,$A31&lt;24),HLOOKUP(I$29,$C$8:$N$10,2,FALSE()),HLOOKUP(I$29,$C$8:$N$10,3,FALSE()))),IF(AND($A31&gt;6,$A31&lt;23),HLOOKUP(I$29,$C$8:$N$10,2,FALSE()),HLOOKUP(I$29,$C$8:$N$10,3,FALSE())))*'Historical 00 Scalers WE'!I6</f>
        <v>41.2535354873453</v>
      </c>
      <c r="J90" s="52" t="n">
        <f aca="false">IF(Q2="East",(IF(AND($A31&gt;7,$A31&lt;24),HLOOKUP(J$29,$C$8:$N$10,2,FALSE()),HLOOKUP(J$29,$C$8:$N$10,3,FALSE()))),IF(AND($A31&gt;6,$A31&lt;23),HLOOKUP(J$29,$C$8:$N$10,2,FALSE()),HLOOKUP(J$29,$C$8:$N$10,3,FALSE())))*'Historical 00 Scalers WE'!J6</f>
        <v>39.314320377954</v>
      </c>
      <c r="K90" s="52" t="n">
        <f aca="false">IF(R2="East",(IF(AND($A31&gt;7,$A31&lt;24),HLOOKUP(K$29,$C$8:$N$10,2,FALSE()),HLOOKUP(K$29,$C$8:$N$10,3,FALSE()))),IF(AND($A31&gt;6,$A31&lt;23),HLOOKUP(K$29,$C$8:$N$10,2,FALSE()),HLOOKUP(K$29,$C$8:$N$10,3,FALSE())))*'Historical 00 Scalers WE'!K6</f>
        <v>51.593555153967</v>
      </c>
      <c r="L90" s="52" t="n">
        <f aca="false">IF(S2="East",(IF(AND($A31&gt;7,$A31&lt;24),HLOOKUP(L$29,$C$8:$N$10,2,FALSE()),HLOOKUP(L$29,$C$8:$N$10,3,FALSE()))),IF(AND($A31&gt;6,$A31&lt;23),HLOOKUP(L$29,$C$8:$N$10,2,FALSE()),HLOOKUP(L$29,$C$8:$N$10,3,FALSE())))*'Historical 00 Scalers WE'!L6</f>
        <v>52.3360423671926</v>
      </c>
      <c r="M90" s="52" t="n">
        <f aca="false">IF(T2="East",(IF(AND($A31&gt;7,$A31&lt;24),HLOOKUP(M$29,$C$8:$N$10,2,FALSE()),HLOOKUP(M$29,$C$8:$N$10,3,FALSE()))),IF(AND($A31&gt;6,$A31&lt;23),HLOOKUP(M$29,$C$8:$N$10,2,FALSE()),HLOOKUP(M$29,$C$8:$N$10,3,FALSE())))*'Historical 00 Scalers WE'!M6</f>
        <v>49.1845274345323</v>
      </c>
      <c r="N90" s="52" t="n">
        <f aca="false">IF(U2="East",(IF(AND($A31&gt;7,$A31&lt;24),HLOOKUP(N$29,$C$8:$N$10,2,FALSE()),HLOOKUP(N$29,$C$8:$N$10,3,FALSE()))),IF(AND($A31&gt;6,$A31&lt;23),HLOOKUP(N$29,$C$8:$N$10,2,FALSE()),HLOOKUP(N$29,$C$8:$N$10,3,FALSE())))*'Historical 00 Scalers WE'!N6</f>
        <v>51.877830328352</v>
      </c>
    </row>
    <row r="91" customFormat="false" ht="12.75" hidden="false" customHeight="false" outlineLevel="0" collapsed="false">
      <c r="A91" s="2" t="n">
        <v>2</v>
      </c>
      <c r="C91" s="52" t="n">
        <f aca="false">IF(J3="East",(IF(AND($A32&gt;7,$A32&lt;24),HLOOKUP(C$29,$C$8:$N$10,2,FALSE()),HLOOKUP(C$29,$C$8:$N$10,3,FALSE()))),IF(AND($A32&gt;6,$A32&lt;23),HLOOKUP(C$29,$C$8:$N$10,2,FALSE()),HLOOKUP(C$29,$C$8:$N$10,3,FALSE())))*'Historical 00 Scalers WE'!C7</f>
        <v>44.05889815675</v>
      </c>
      <c r="D91" s="52" t="n">
        <f aca="false">IF(K3="East",(IF(AND($A32&gt;7,$A32&lt;24),HLOOKUP(D$29,$C$8:$N$10,2,FALSE()),HLOOKUP(D$29,$C$8:$N$10,3,FALSE()))),IF(AND($A32&gt;6,$A32&lt;23),HLOOKUP(D$29,$C$8:$N$10,2,FALSE()),HLOOKUP(D$29,$C$8:$N$10,3,FALSE())))*'Historical 00 Scalers WE'!D7</f>
        <v>47.6255703654415</v>
      </c>
      <c r="E91" s="52" t="n">
        <f aca="false">IF(L3="East",(IF(AND($A32&gt;7,$A32&lt;24),HLOOKUP(E$29,$C$8:$N$10,2,FALSE()),HLOOKUP(E$29,$C$8:$N$10,3,FALSE()))),IF(AND($A32&gt;6,$A32&lt;23),HLOOKUP(E$29,$C$8:$N$10,2,FALSE()),HLOOKUP(E$29,$C$8:$N$10,3,FALSE())))*'Historical 00 Scalers WE'!E7</f>
        <v>41.1296287670452</v>
      </c>
      <c r="F91" s="52" t="n">
        <f aca="false">IF(M3="East",(IF(AND($A32&gt;7,$A32&lt;24),HLOOKUP(F$29,$C$8:$N$10,2,FALSE()),HLOOKUP(F$29,$C$8:$N$10,3,FALSE()))),IF(AND($A32&gt;6,$A32&lt;23),HLOOKUP(F$29,$C$8:$N$10,2,FALSE()),HLOOKUP(F$29,$C$8:$N$10,3,FALSE())))*'Historical 00 Scalers WE'!F7</f>
        <v>34.6966225491539</v>
      </c>
      <c r="G91" s="52" t="n">
        <f aca="false">IF(N3="East",(IF(AND($A32&gt;7,$A32&lt;24),HLOOKUP(G$29,$C$8:$N$10,2,FALSE()),HLOOKUP(G$29,$C$8:$N$10,3,FALSE()))),IF(AND($A32&gt;6,$A32&lt;23),HLOOKUP(G$29,$C$8:$N$10,2,FALSE()),HLOOKUP(G$29,$C$8:$N$10,3,FALSE())))*'Historical 00 Scalers WE'!G7</f>
        <v>40.0768543178993</v>
      </c>
      <c r="H91" s="52" t="n">
        <f aca="false">IF(O3="East",(IF(AND($A32&gt;7,$A32&lt;24),HLOOKUP(H$29,$C$8:$N$10,2,FALSE()),HLOOKUP(H$29,$C$8:$N$10,3,FALSE()))),IF(AND($A32&gt;6,$A32&lt;23),HLOOKUP(H$29,$C$8:$N$10,2,FALSE()),HLOOKUP(H$29,$C$8:$N$10,3,FALSE())))*'Historical 00 Scalers WE'!H7</f>
        <v>38.2080505441126</v>
      </c>
      <c r="I91" s="52" t="n">
        <f aca="false">IF(P3="East",(IF(AND($A32&gt;7,$A32&lt;24),HLOOKUP(I$29,$C$8:$N$10,2,FALSE()),HLOOKUP(I$29,$C$8:$N$10,3,FALSE()))),IF(AND($A32&gt;6,$A32&lt;23),HLOOKUP(I$29,$C$8:$N$10,2,FALSE()),HLOOKUP(I$29,$C$8:$N$10,3,FALSE())))*'Historical 00 Scalers WE'!I7</f>
        <v>32.4323986930774</v>
      </c>
      <c r="J91" s="52" t="n">
        <f aca="false">IF(Q3="East",(IF(AND($A32&gt;7,$A32&lt;24),HLOOKUP(J$29,$C$8:$N$10,2,FALSE()),HLOOKUP(J$29,$C$8:$N$10,3,FALSE()))),IF(AND($A32&gt;6,$A32&lt;23),HLOOKUP(J$29,$C$8:$N$10,2,FALSE()),HLOOKUP(J$29,$C$8:$N$10,3,FALSE())))*'Historical 00 Scalers WE'!J7</f>
        <v>34.4505765479108</v>
      </c>
      <c r="K91" s="52" t="n">
        <f aca="false">IF(R3="East",(IF(AND($A32&gt;7,$A32&lt;24),HLOOKUP(K$29,$C$8:$N$10,2,FALSE()),HLOOKUP(K$29,$C$8:$N$10,3,FALSE()))),IF(AND($A32&gt;6,$A32&lt;23),HLOOKUP(K$29,$C$8:$N$10,2,FALSE()),HLOOKUP(K$29,$C$8:$N$10,3,FALSE())))*'Historical 00 Scalers WE'!K7</f>
        <v>48.2861484719686</v>
      </c>
      <c r="L91" s="52" t="n">
        <f aca="false">IF(S3="East",(IF(AND($A32&gt;7,$A32&lt;24),HLOOKUP(L$29,$C$8:$N$10,2,FALSE()),HLOOKUP(L$29,$C$8:$N$10,3,FALSE()))),IF(AND($A32&gt;6,$A32&lt;23),HLOOKUP(L$29,$C$8:$N$10,2,FALSE()),HLOOKUP(L$29,$C$8:$N$10,3,FALSE())))*'Historical 00 Scalers WE'!L7</f>
        <v>49.6151827319833</v>
      </c>
      <c r="M91" s="52" t="n">
        <f aca="false">IF(T3="East",(IF(AND($A32&gt;7,$A32&lt;24),HLOOKUP(M$29,$C$8:$N$10,2,FALSE()),HLOOKUP(M$29,$C$8:$N$10,3,FALSE()))),IF(AND($A32&gt;6,$A32&lt;23),HLOOKUP(M$29,$C$8:$N$10,2,FALSE()),HLOOKUP(M$29,$C$8:$N$10,3,FALSE())))*'Historical 00 Scalers WE'!M7</f>
        <v>46.6330078777282</v>
      </c>
      <c r="N91" s="52" t="n">
        <f aca="false">IF(U3="East",(IF(AND($A32&gt;7,$A32&lt;24),HLOOKUP(N$29,$C$8:$N$10,2,FALSE()),HLOOKUP(N$29,$C$8:$N$10,3,FALSE()))),IF(AND($A32&gt;6,$A32&lt;23),HLOOKUP(N$29,$C$8:$N$10,2,FALSE()),HLOOKUP(N$29,$C$8:$N$10,3,FALSE())))*'Historical 00 Scalers WE'!N7</f>
        <v>50.4296258465517</v>
      </c>
    </row>
    <row r="92" customFormat="false" ht="12.75" hidden="false" customHeight="false" outlineLevel="0" collapsed="false">
      <c r="A92" s="2" t="n">
        <v>3</v>
      </c>
      <c r="C92" s="52" t="n">
        <f aca="false">IF(J4="East",(IF(AND($A33&gt;7,$A33&lt;24),HLOOKUP(C$29,$C$8:$N$10,2,FALSE()),HLOOKUP(C$29,$C$8:$N$10,3,FALSE()))),IF(AND($A33&gt;6,$A33&lt;23),HLOOKUP(C$29,$C$8:$N$10,2,FALSE()),HLOOKUP(C$29,$C$8:$N$10,3,FALSE())))*'Historical 00 Scalers WE'!C8</f>
        <v>43.4627910082304</v>
      </c>
      <c r="D92" s="52" t="n">
        <f aca="false">IF(K4="East",(IF(AND($A33&gt;7,$A33&lt;24),HLOOKUP(D$29,$C$8:$N$10,2,FALSE()),HLOOKUP(D$29,$C$8:$N$10,3,FALSE()))),IF(AND($A33&gt;6,$A33&lt;23),HLOOKUP(D$29,$C$8:$N$10,2,FALSE()),HLOOKUP(D$29,$C$8:$N$10,3,FALSE())))*'Historical 00 Scalers WE'!D8</f>
        <v>46.5313516457591</v>
      </c>
      <c r="E92" s="52" t="n">
        <f aca="false">IF(L4="East",(IF(AND($A33&gt;7,$A33&lt;24),HLOOKUP(E$29,$C$8:$N$10,2,FALSE()),HLOOKUP(E$29,$C$8:$N$10,3,FALSE()))),IF(AND($A33&gt;6,$A33&lt;23),HLOOKUP(E$29,$C$8:$N$10,2,FALSE()),HLOOKUP(E$29,$C$8:$N$10,3,FALSE())))*'Historical 00 Scalers WE'!E8</f>
        <v>35.738754508606</v>
      </c>
      <c r="F92" s="52" t="n">
        <f aca="false">IF(M4="East",(IF(AND($A33&gt;7,$A33&lt;24),HLOOKUP(F$29,$C$8:$N$10,2,FALSE()),HLOOKUP(F$29,$C$8:$N$10,3,FALSE()))),IF(AND($A33&gt;6,$A33&lt;23),HLOOKUP(F$29,$C$8:$N$10,2,FALSE()),HLOOKUP(F$29,$C$8:$N$10,3,FALSE())))*'Historical 00 Scalers WE'!F8</f>
        <v>26.6279108150298</v>
      </c>
      <c r="G92" s="52" t="n">
        <f aca="false">IF(N4="East",(IF(AND($A33&gt;7,$A33&lt;24),HLOOKUP(G$29,$C$8:$N$10,2,FALSE()),HLOOKUP(G$29,$C$8:$N$10,3,FALSE()))),IF(AND($A33&gt;6,$A33&lt;23),HLOOKUP(G$29,$C$8:$N$10,2,FALSE()),HLOOKUP(G$29,$C$8:$N$10,3,FALSE())))*'Historical 00 Scalers WE'!G8</f>
        <v>34.0668330326163</v>
      </c>
      <c r="H92" s="52" t="n">
        <f aca="false">IF(O4="East",(IF(AND($A33&gt;7,$A33&lt;24),HLOOKUP(H$29,$C$8:$N$10,2,FALSE()),HLOOKUP(H$29,$C$8:$N$10,3,FALSE()))),IF(AND($A33&gt;6,$A33&lt;23),HLOOKUP(H$29,$C$8:$N$10,2,FALSE()),HLOOKUP(H$29,$C$8:$N$10,3,FALSE())))*'Historical 00 Scalers WE'!H8</f>
        <v>35.7792052584983</v>
      </c>
      <c r="I92" s="52" t="n">
        <f aca="false">IF(P4="East",(IF(AND($A33&gt;7,$A33&lt;24),HLOOKUP(I$29,$C$8:$N$10,2,FALSE()),HLOOKUP(I$29,$C$8:$N$10,3,FALSE()))),IF(AND($A33&gt;6,$A33&lt;23),HLOOKUP(I$29,$C$8:$N$10,2,FALSE()),HLOOKUP(I$29,$C$8:$N$10,3,FALSE())))*'Historical 00 Scalers WE'!I8</f>
        <v>30.2611089585821</v>
      </c>
      <c r="J92" s="52" t="n">
        <f aca="false">IF(Q4="East",(IF(AND($A33&gt;7,$A33&lt;24),HLOOKUP(J$29,$C$8:$N$10,2,FALSE()),HLOOKUP(J$29,$C$8:$N$10,3,FALSE()))),IF(AND($A33&gt;6,$A33&lt;23),HLOOKUP(J$29,$C$8:$N$10,2,FALSE()),HLOOKUP(J$29,$C$8:$N$10,3,FALSE())))*'Historical 00 Scalers WE'!J8</f>
        <v>33.3167055694766</v>
      </c>
      <c r="K92" s="52" t="n">
        <f aca="false">IF(R4="East",(IF(AND($A33&gt;7,$A33&lt;24),HLOOKUP(K$29,$C$8:$N$10,2,FALSE()),HLOOKUP(K$29,$C$8:$N$10,3,FALSE()))),IF(AND($A33&gt;6,$A33&lt;23),HLOOKUP(K$29,$C$8:$N$10,2,FALSE()),HLOOKUP(K$29,$C$8:$N$10,3,FALSE())))*'Historical 00 Scalers WE'!K8</f>
        <v>45.2892600918885</v>
      </c>
      <c r="L92" s="52" t="n">
        <f aca="false">IF(S4="East",(IF(AND($A33&gt;7,$A33&lt;24),HLOOKUP(L$29,$C$8:$N$10,2,FALSE()),HLOOKUP(L$29,$C$8:$N$10,3,FALSE()))),IF(AND($A33&gt;6,$A33&lt;23),HLOOKUP(L$29,$C$8:$N$10,2,FALSE()),HLOOKUP(L$29,$C$8:$N$10,3,FALSE())))*'Historical 00 Scalers WE'!L8</f>
        <v>46.818898856373</v>
      </c>
      <c r="M92" s="52" t="n">
        <f aca="false">IF(T4="East",(IF(AND($A33&gt;7,$A33&lt;24),HLOOKUP(M$29,$C$8:$N$10,2,FALSE()),HLOOKUP(M$29,$C$8:$N$10,3,FALSE()))),IF(AND($A33&gt;6,$A33&lt;23),HLOOKUP(M$29,$C$8:$N$10,2,FALSE()),HLOOKUP(M$29,$C$8:$N$10,3,FALSE())))*'Historical 00 Scalers WE'!M8</f>
        <v>45.0291731332142</v>
      </c>
      <c r="N92" s="52" t="n">
        <f aca="false">IF(U4="East",(IF(AND($A33&gt;7,$A33&lt;24),HLOOKUP(N$29,$C$8:$N$10,2,FALSE()),HLOOKUP(N$29,$C$8:$N$10,3,FALSE()))),IF(AND($A33&gt;6,$A33&lt;23),HLOOKUP(N$29,$C$8:$N$10,2,FALSE()),HLOOKUP(N$29,$C$8:$N$10,3,FALSE())))*'Historical 00 Scalers WE'!N8</f>
        <v>48.5531538041515</v>
      </c>
    </row>
    <row r="93" customFormat="false" ht="12.75" hidden="false" customHeight="false" outlineLevel="0" collapsed="false">
      <c r="A93" s="2" t="n">
        <v>4</v>
      </c>
      <c r="C93" s="52" t="n">
        <f aca="false">IF(J5="East",(IF(AND($A34&gt;7,$A34&lt;24),HLOOKUP(C$29,$C$8:$N$10,2,FALSE()),HLOOKUP(C$29,$C$8:$N$10,3,FALSE()))),IF(AND($A34&gt;6,$A34&lt;23),HLOOKUP(C$29,$C$8:$N$10,2,FALSE()),HLOOKUP(C$29,$C$8:$N$10,3,FALSE())))*'Historical 00 Scalers WE'!C9</f>
        <v>42.4528264760985</v>
      </c>
      <c r="D93" s="52" t="n">
        <f aca="false">IF(K5="East",(IF(AND($A34&gt;7,$A34&lt;24),HLOOKUP(D$29,$C$8:$N$10,2,FALSE()),HLOOKUP(D$29,$C$8:$N$10,3,FALSE()))),IF(AND($A34&gt;6,$A34&lt;23),HLOOKUP(D$29,$C$8:$N$10,2,FALSE()),HLOOKUP(D$29,$C$8:$N$10,3,FALSE())))*'Historical 00 Scalers WE'!D9</f>
        <v>46.4344044091906</v>
      </c>
      <c r="E93" s="52" t="n">
        <f aca="false">IF(L5="East",(IF(AND($A34&gt;7,$A34&lt;24),HLOOKUP(E$29,$C$8:$N$10,2,FALSE()),HLOOKUP(E$29,$C$8:$N$10,3,FALSE()))),IF(AND($A34&gt;6,$A34&lt;23),HLOOKUP(E$29,$C$8:$N$10,2,FALSE()),HLOOKUP(E$29,$C$8:$N$10,3,FALSE())))*'Historical 00 Scalers WE'!E9</f>
        <v>35.4645720240093</v>
      </c>
      <c r="F93" s="52" t="n">
        <f aca="false">IF(M5="East",(IF(AND($A34&gt;7,$A34&lt;24),HLOOKUP(F$29,$C$8:$N$10,2,FALSE()),HLOOKUP(F$29,$C$8:$N$10,3,FALSE()))),IF(AND($A34&gt;6,$A34&lt;23),HLOOKUP(F$29,$C$8:$N$10,2,FALSE()),HLOOKUP(F$29,$C$8:$N$10,3,FALSE())))*'Historical 00 Scalers WE'!F9</f>
        <v>26.3492585465077</v>
      </c>
      <c r="G93" s="52" t="n">
        <f aca="false">IF(N5="East",(IF(AND($A34&gt;7,$A34&lt;24),HLOOKUP(G$29,$C$8:$N$10,2,FALSE()),HLOOKUP(G$29,$C$8:$N$10,3,FALSE()))),IF(AND($A34&gt;6,$A34&lt;23),HLOOKUP(G$29,$C$8:$N$10,2,FALSE()),HLOOKUP(G$29,$C$8:$N$10,3,FALSE())))*'Historical 00 Scalers WE'!G9</f>
        <v>33.6121359093269</v>
      </c>
      <c r="H93" s="52" t="n">
        <f aca="false">IF(O5="East",(IF(AND($A34&gt;7,$A34&lt;24),HLOOKUP(H$29,$C$8:$N$10,2,FALSE()),HLOOKUP(H$29,$C$8:$N$10,3,FALSE()))),IF(AND($A34&gt;6,$A34&lt;23),HLOOKUP(H$29,$C$8:$N$10,2,FALSE()),HLOOKUP(H$29,$C$8:$N$10,3,FALSE())))*'Historical 00 Scalers WE'!H9</f>
        <v>35.1065399160971</v>
      </c>
      <c r="I93" s="52" t="n">
        <f aca="false">IF(P5="East",(IF(AND($A34&gt;7,$A34&lt;24),HLOOKUP(I$29,$C$8:$N$10,2,FALSE()),HLOOKUP(I$29,$C$8:$N$10,3,FALSE()))),IF(AND($A34&gt;6,$A34&lt;23),HLOOKUP(I$29,$C$8:$N$10,2,FALSE()),HLOOKUP(I$29,$C$8:$N$10,3,FALSE())))*'Historical 00 Scalers WE'!I9</f>
        <v>29.5641145419877</v>
      </c>
      <c r="J93" s="52" t="n">
        <f aca="false">IF(Q5="East",(IF(AND($A34&gt;7,$A34&lt;24),HLOOKUP(J$29,$C$8:$N$10,2,FALSE()),HLOOKUP(J$29,$C$8:$N$10,3,FALSE()))),IF(AND($A34&gt;6,$A34&lt;23),HLOOKUP(J$29,$C$8:$N$10,2,FALSE()),HLOOKUP(J$29,$C$8:$N$10,3,FALSE())))*'Historical 00 Scalers WE'!J9</f>
        <v>32.7035366039601</v>
      </c>
      <c r="K93" s="52" t="n">
        <f aca="false">IF(R5="East",(IF(AND($A34&gt;7,$A34&lt;24),HLOOKUP(K$29,$C$8:$N$10,2,FALSE()),HLOOKUP(K$29,$C$8:$N$10,3,FALSE()))),IF(AND($A34&gt;6,$A34&lt;23),HLOOKUP(K$29,$C$8:$N$10,2,FALSE()),HLOOKUP(K$29,$C$8:$N$10,3,FALSE())))*'Historical 00 Scalers WE'!K9</f>
        <v>44.0516070735664</v>
      </c>
      <c r="L93" s="52" t="n">
        <f aca="false">IF(S5="East",(IF(AND($A34&gt;7,$A34&lt;24),HLOOKUP(L$29,$C$8:$N$10,2,FALSE()),HLOOKUP(L$29,$C$8:$N$10,3,FALSE()))),IF(AND($A34&gt;6,$A34&lt;23),HLOOKUP(L$29,$C$8:$N$10,2,FALSE()),HLOOKUP(L$29,$C$8:$N$10,3,FALSE())))*'Historical 00 Scalers WE'!L9</f>
        <v>44.8187597405518</v>
      </c>
      <c r="M93" s="52" t="n">
        <f aca="false">IF(T5="East",(IF(AND($A34&gt;7,$A34&lt;24),HLOOKUP(M$29,$C$8:$N$10,2,FALSE()),HLOOKUP(M$29,$C$8:$N$10,3,FALSE()))),IF(AND($A34&gt;6,$A34&lt;23),HLOOKUP(M$29,$C$8:$N$10,2,FALSE()),HLOOKUP(M$29,$C$8:$N$10,3,FALSE())))*'Historical 00 Scalers WE'!M9</f>
        <v>44.5906921006621</v>
      </c>
      <c r="N93" s="52" t="n">
        <f aca="false">IF(U5="East",(IF(AND($A34&gt;7,$A34&lt;24),HLOOKUP(N$29,$C$8:$N$10,2,FALSE()),HLOOKUP(N$29,$C$8:$N$10,3,FALSE()))),IF(AND($A34&gt;6,$A34&lt;23),HLOOKUP(N$29,$C$8:$N$10,2,FALSE()),HLOOKUP(N$29,$C$8:$N$10,3,FALSE())))*'Historical 00 Scalers WE'!N9</f>
        <v>48.7389673223566</v>
      </c>
    </row>
    <row r="94" customFormat="false" ht="12.75" hidden="false" customHeight="false" outlineLevel="0" collapsed="false">
      <c r="A94" s="2" t="n">
        <v>5</v>
      </c>
      <c r="C94" s="52" t="n">
        <f aca="false">IF(J6="East",(IF(AND($A35&gt;7,$A35&lt;24),HLOOKUP(C$29,$C$8:$N$10,2,FALSE()),HLOOKUP(C$29,$C$8:$N$10,3,FALSE()))),IF(AND($A35&gt;6,$A35&lt;23),HLOOKUP(C$29,$C$8:$N$10,2,FALSE()),HLOOKUP(C$29,$C$8:$N$10,3,FALSE())))*'Historical 00 Scalers WE'!C10</f>
        <v>42.9863880239167</v>
      </c>
      <c r="D94" s="52" t="n">
        <f aca="false">IF(K6="East",(IF(AND($A35&gt;7,$A35&lt;24),HLOOKUP(D$29,$C$8:$N$10,2,FALSE()),HLOOKUP(D$29,$C$8:$N$10,3,FALSE()))),IF(AND($A35&gt;6,$A35&lt;23),HLOOKUP(D$29,$C$8:$N$10,2,FALSE()),HLOOKUP(D$29,$C$8:$N$10,3,FALSE())))*'Historical 00 Scalers WE'!D10</f>
        <v>45.8877758516949</v>
      </c>
      <c r="E94" s="52" t="n">
        <f aca="false">IF(L6="East",(IF(AND($A35&gt;7,$A35&lt;24),HLOOKUP(E$29,$C$8:$N$10,2,FALSE()),HLOOKUP(E$29,$C$8:$N$10,3,FALSE()))),IF(AND($A35&gt;6,$A35&lt;23),HLOOKUP(E$29,$C$8:$N$10,2,FALSE()),HLOOKUP(E$29,$C$8:$N$10,3,FALSE())))*'Historical 00 Scalers WE'!E10</f>
        <v>39.4282700481841</v>
      </c>
      <c r="F94" s="52" t="n">
        <f aca="false">IF(M6="East",(IF(AND($A35&gt;7,$A35&lt;24),HLOOKUP(F$29,$C$8:$N$10,2,FALSE()),HLOOKUP(F$29,$C$8:$N$10,3,FALSE()))),IF(AND($A35&gt;6,$A35&lt;23),HLOOKUP(F$29,$C$8:$N$10,2,FALSE()),HLOOKUP(F$29,$C$8:$N$10,3,FALSE())))*'Historical 00 Scalers WE'!F10</f>
        <v>28.3560130525054</v>
      </c>
      <c r="G94" s="52" t="n">
        <f aca="false">IF(N6="East",(IF(AND($A35&gt;7,$A35&lt;24),HLOOKUP(G$29,$C$8:$N$10,2,FALSE()),HLOOKUP(G$29,$C$8:$N$10,3,FALSE()))),IF(AND($A35&gt;6,$A35&lt;23),HLOOKUP(G$29,$C$8:$N$10,2,FALSE()),HLOOKUP(G$29,$C$8:$N$10,3,FALSE())))*'Historical 00 Scalers WE'!G10</f>
        <v>33.2620830406291</v>
      </c>
      <c r="H94" s="52" t="n">
        <f aca="false">IF(O6="East",(IF(AND($A35&gt;7,$A35&lt;24),HLOOKUP(H$29,$C$8:$N$10,2,FALSE()),HLOOKUP(H$29,$C$8:$N$10,3,FALSE()))),IF(AND($A35&gt;6,$A35&lt;23),HLOOKUP(H$29,$C$8:$N$10,2,FALSE()),HLOOKUP(H$29,$C$8:$N$10,3,FALSE())))*'Historical 00 Scalers WE'!H10</f>
        <v>33.5751116149532</v>
      </c>
      <c r="I94" s="52" t="n">
        <f aca="false">IF(P6="East",(IF(AND($A35&gt;7,$A35&lt;24),HLOOKUP(I$29,$C$8:$N$10,2,FALSE()),HLOOKUP(I$29,$C$8:$N$10,3,FALSE()))),IF(AND($A35&gt;6,$A35&lt;23),HLOOKUP(I$29,$C$8:$N$10,2,FALSE()),HLOOKUP(I$29,$C$8:$N$10,3,FALSE())))*'Historical 00 Scalers WE'!I10</f>
        <v>29.3109904145505</v>
      </c>
      <c r="J94" s="52" t="n">
        <f aca="false">IF(Q6="East",(IF(AND($A35&gt;7,$A35&lt;24),HLOOKUP(J$29,$C$8:$N$10,2,FALSE()),HLOOKUP(J$29,$C$8:$N$10,3,FALSE()))),IF(AND($A35&gt;6,$A35&lt;23),HLOOKUP(J$29,$C$8:$N$10,2,FALSE()),HLOOKUP(J$29,$C$8:$N$10,3,FALSE())))*'Historical 00 Scalers WE'!J10</f>
        <v>32.6794031315564</v>
      </c>
      <c r="K94" s="52" t="n">
        <f aca="false">IF(R6="East",(IF(AND($A35&gt;7,$A35&lt;24),HLOOKUP(K$29,$C$8:$N$10,2,FALSE()),HLOOKUP(K$29,$C$8:$N$10,3,FALSE()))),IF(AND($A35&gt;6,$A35&lt;23),HLOOKUP(K$29,$C$8:$N$10,2,FALSE()),HLOOKUP(K$29,$C$8:$N$10,3,FALSE())))*'Historical 00 Scalers WE'!K10</f>
        <v>44.2494105470304</v>
      </c>
      <c r="L94" s="52" t="n">
        <f aca="false">IF(S6="East",(IF(AND($A35&gt;7,$A35&lt;24),HLOOKUP(L$29,$C$8:$N$10,2,FALSE()),HLOOKUP(L$29,$C$8:$N$10,3,FALSE()))),IF(AND($A35&gt;6,$A35&lt;23),HLOOKUP(L$29,$C$8:$N$10,2,FALSE()),HLOOKUP(L$29,$C$8:$N$10,3,FALSE())))*'Historical 00 Scalers WE'!L10</f>
        <v>44.3326924135226</v>
      </c>
      <c r="M94" s="52" t="n">
        <f aca="false">IF(T6="East",(IF(AND($A35&gt;7,$A35&lt;24),HLOOKUP(M$29,$C$8:$N$10,2,FALSE()),HLOOKUP(M$29,$C$8:$N$10,3,FALSE()))),IF(AND($A35&gt;6,$A35&lt;23),HLOOKUP(M$29,$C$8:$N$10,2,FALSE()),HLOOKUP(M$29,$C$8:$N$10,3,FALSE())))*'Historical 00 Scalers WE'!M10</f>
        <v>45.986287645129</v>
      </c>
      <c r="N94" s="52" t="n">
        <f aca="false">IF(U6="East",(IF(AND($A35&gt;7,$A35&lt;24),HLOOKUP(N$29,$C$8:$N$10,2,FALSE()),HLOOKUP(N$29,$C$8:$N$10,3,FALSE()))),IF(AND($A35&gt;6,$A35&lt;23),HLOOKUP(N$29,$C$8:$N$10,2,FALSE()),HLOOKUP(N$29,$C$8:$N$10,3,FALSE())))*'Historical 00 Scalers WE'!N10</f>
        <v>48.0026405078903</v>
      </c>
    </row>
    <row r="95" customFormat="false" ht="12.75" hidden="false" customHeight="false" outlineLevel="0" collapsed="false">
      <c r="A95" s="2" t="n">
        <v>6</v>
      </c>
      <c r="C95" s="52" t="n">
        <f aca="false">IF(J7="East",(IF(AND($A36&gt;7,$A36&lt;24),HLOOKUP(C$29,$C$8:$N$10,2,FALSE()),HLOOKUP(C$29,$C$8:$N$10,3,FALSE()))),IF(AND($A36&gt;6,$A36&lt;23),HLOOKUP(C$29,$C$8:$N$10,2,FALSE()),HLOOKUP(C$29,$C$8:$N$10,3,FALSE())))*'Historical 00 Scalers WE'!C11</f>
        <v>45.1627860322171</v>
      </c>
      <c r="D95" s="52" t="n">
        <f aca="false">IF(K7="East",(IF(AND($A36&gt;7,$A36&lt;24),HLOOKUP(D$29,$C$8:$N$10,2,FALSE()),HLOOKUP(D$29,$C$8:$N$10,3,FALSE()))),IF(AND($A36&gt;6,$A36&lt;23),HLOOKUP(D$29,$C$8:$N$10,2,FALSE()),HLOOKUP(D$29,$C$8:$N$10,3,FALSE())))*'Historical 00 Scalers WE'!D11</f>
        <v>47.2522054895316</v>
      </c>
      <c r="E95" s="52" t="n">
        <f aca="false">IF(L7="East",(IF(AND($A36&gt;7,$A36&lt;24),HLOOKUP(E$29,$C$8:$N$10,2,FALSE()),HLOOKUP(E$29,$C$8:$N$10,3,FALSE()))),IF(AND($A36&gt;6,$A36&lt;23),HLOOKUP(E$29,$C$8:$N$10,2,FALSE()),HLOOKUP(E$29,$C$8:$N$10,3,FALSE())))*'Historical 00 Scalers WE'!E11</f>
        <v>45.3368910806435</v>
      </c>
      <c r="F95" s="52" t="n">
        <f aca="false">IF(M7="East",(IF(AND($A36&gt;7,$A36&lt;24),HLOOKUP(F$29,$C$8:$N$10,2,FALSE()),HLOOKUP(F$29,$C$8:$N$10,3,FALSE()))),IF(AND($A36&gt;6,$A36&lt;23),HLOOKUP(F$29,$C$8:$N$10,2,FALSE()),HLOOKUP(F$29,$C$8:$N$10,3,FALSE())))*'Historical 00 Scalers WE'!F11</f>
        <v>34.9577809532844</v>
      </c>
      <c r="G95" s="52" t="n">
        <f aca="false">IF(N7="East",(IF(AND($A36&gt;7,$A36&lt;24),HLOOKUP(G$29,$C$8:$N$10,2,FALSE()),HLOOKUP(G$29,$C$8:$N$10,3,FALSE()))),IF(AND($A36&gt;6,$A36&lt;23),HLOOKUP(G$29,$C$8:$N$10,2,FALSE()),HLOOKUP(G$29,$C$8:$N$10,3,FALSE())))*'Historical 00 Scalers WE'!G11</f>
        <v>32.7209131970148</v>
      </c>
      <c r="H95" s="52" t="n">
        <f aca="false">IF(O7="East",(IF(AND($A36&gt;7,$A36&lt;24),HLOOKUP(H$29,$C$8:$N$10,2,FALSE()),HLOOKUP(H$29,$C$8:$N$10,3,FALSE()))),IF(AND($A36&gt;6,$A36&lt;23),HLOOKUP(H$29,$C$8:$N$10,2,FALSE()),HLOOKUP(H$29,$C$8:$N$10,3,FALSE())))*'Historical 00 Scalers WE'!H11</f>
        <v>31.2760694167371</v>
      </c>
      <c r="I95" s="52" t="n">
        <f aca="false">IF(P7="East",(IF(AND($A36&gt;7,$A36&lt;24),HLOOKUP(I$29,$C$8:$N$10,2,FALSE()),HLOOKUP(I$29,$C$8:$N$10,3,FALSE()))),IF(AND($A36&gt;6,$A36&lt;23),HLOOKUP(I$29,$C$8:$N$10,2,FALSE()),HLOOKUP(I$29,$C$8:$N$10,3,FALSE())))*'Historical 00 Scalers WE'!I11</f>
        <v>31.7016056980817</v>
      </c>
      <c r="J95" s="52" t="n">
        <f aca="false">IF(Q7="East",(IF(AND($A36&gt;7,$A36&lt;24),HLOOKUP(J$29,$C$8:$N$10,2,FALSE()),HLOOKUP(J$29,$C$8:$N$10,3,FALSE()))),IF(AND($A36&gt;6,$A36&lt;23),HLOOKUP(J$29,$C$8:$N$10,2,FALSE()),HLOOKUP(J$29,$C$8:$N$10,3,FALSE())))*'Historical 00 Scalers WE'!J11</f>
        <v>32.5462221171804</v>
      </c>
      <c r="K95" s="52" t="n">
        <f aca="false">IF(R7="East",(IF(AND($A36&gt;7,$A36&lt;24),HLOOKUP(K$29,$C$8:$N$10,2,FALSE()),HLOOKUP(K$29,$C$8:$N$10,3,FALSE()))),IF(AND($A36&gt;6,$A36&lt;23),HLOOKUP(K$29,$C$8:$N$10,2,FALSE()),HLOOKUP(K$29,$C$8:$N$10,3,FALSE())))*'Historical 00 Scalers WE'!K11</f>
        <v>44.9610610325656</v>
      </c>
      <c r="L95" s="52" t="n">
        <f aca="false">IF(S7="East",(IF(AND($A36&gt;7,$A36&lt;24),HLOOKUP(L$29,$C$8:$N$10,2,FALSE()),HLOOKUP(L$29,$C$8:$N$10,3,FALSE()))),IF(AND($A36&gt;6,$A36&lt;23),HLOOKUP(L$29,$C$8:$N$10,2,FALSE()),HLOOKUP(L$29,$C$8:$N$10,3,FALSE())))*'Historical 00 Scalers WE'!L11</f>
        <v>46.2588040341353</v>
      </c>
      <c r="M95" s="52" t="n">
        <f aca="false">IF(T7="East",(IF(AND($A36&gt;7,$A36&lt;24),HLOOKUP(M$29,$C$8:$N$10,2,FALSE()),HLOOKUP(M$29,$C$8:$N$10,3,FALSE()))),IF(AND($A36&gt;6,$A36&lt;23),HLOOKUP(M$29,$C$8:$N$10,2,FALSE()),HLOOKUP(M$29,$C$8:$N$10,3,FALSE())))*'Historical 00 Scalers WE'!M11</f>
        <v>46.9127556332633</v>
      </c>
      <c r="N95" s="52" t="n">
        <f aca="false">IF(U7="East",(IF(AND($A36&gt;7,$A36&lt;24),HLOOKUP(N$29,$C$8:$N$10,2,FALSE()),HLOOKUP(N$29,$C$8:$N$10,3,FALSE()))),IF(AND($A36&gt;6,$A36&lt;23),HLOOKUP(N$29,$C$8:$N$10,2,FALSE()),HLOOKUP(N$29,$C$8:$N$10,3,FALSE())))*'Historical 00 Scalers WE'!N11</f>
        <v>50.0331421772237</v>
      </c>
    </row>
    <row r="96" customFormat="false" ht="12.75" hidden="false" customHeight="false" outlineLevel="0" collapsed="false">
      <c r="A96" s="2" t="n">
        <v>7</v>
      </c>
      <c r="C96" s="52" t="n">
        <f aca="false">IF(J8="East",(IF(AND($A37&gt;7,$A37&lt;24),HLOOKUP(C$29,$C$8:$N$10,2,FALSE()),HLOOKUP(C$29,$C$8:$N$10,3,FALSE()))),IF(AND($A37&gt;6,$A37&lt;23),HLOOKUP(C$29,$C$8:$N$10,2,FALSE()),HLOOKUP(C$29,$C$8:$N$10,3,FALSE())))*'Historical 00 Scalers WE'!C12</f>
        <v>48.0284099748689</v>
      </c>
      <c r="D96" s="52" t="n">
        <f aca="false">IF(K8="East",(IF(AND($A37&gt;7,$A37&lt;24),HLOOKUP(D$29,$C$8:$N$10,2,FALSE()),HLOOKUP(D$29,$C$8:$N$10,3,FALSE()))),IF(AND($A37&gt;6,$A37&lt;23),HLOOKUP(D$29,$C$8:$N$10,2,FALSE()),HLOOKUP(D$29,$C$8:$N$10,3,FALSE())))*'Historical 00 Scalers WE'!D12</f>
        <v>50.3708206301651</v>
      </c>
      <c r="E96" s="52" t="n">
        <f aca="false">IF(L8="East",(IF(AND($A37&gt;7,$A37&lt;24),HLOOKUP(E$29,$C$8:$N$10,2,FALSE()),HLOOKUP(E$29,$C$8:$N$10,3,FALSE()))),IF(AND($A37&gt;6,$A37&lt;23),HLOOKUP(E$29,$C$8:$N$10,2,FALSE()),HLOOKUP(E$29,$C$8:$N$10,3,FALSE())))*'Historical 00 Scalers WE'!E12</f>
        <v>46.775393745002</v>
      </c>
      <c r="F96" s="52" t="n">
        <f aca="false">IF(M8="East",(IF(AND($A37&gt;7,$A37&lt;24),HLOOKUP(F$29,$C$8:$N$10,2,FALSE()),HLOOKUP(F$29,$C$8:$N$10,3,FALSE()))),IF(AND($A37&gt;6,$A37&lt;23),HLOOKUP(F$29,$C$8:$N$10,2,FALSE()),HLOOKUP(F$29,$C$8:$N$10,3,FALSE())))*'Historical 00 Scalers WE'!F12</f>
        <v>42.804195653462</v>
      </c>
      <c r="G96" s="52" t="n">
        <f aca="false">IF(N8="East",(IF(AND($A37&gt;7,$A37&lt;24),HLOOKUP(G$29,$C$8:$N$10,2,FALSE()),HLOOKUP(G$29,$C$8:$N$10,3,FALSE()))),IF(AND($A37&gt;6,$A37&lt;23),HLOOKUP(G$29,$C$8:$N$10,2,FALSE()),HLOOKUP(G$29,$C$8:$N$10,3,FALSE())))*'Historical 00 Scalers WE'!G12</f>
        <v>36.4564826902046</v>
      </c>
      <c r="H96" s="52" t="n">
        <f aca="false">IF(O8="East",(IF(AND($A37&gt;7,$A37&lt;24),HLOOKUP(H$29,$C$8:$N$10,2,FALSE()),HLOOKUP(H$29,$C$8:$N$10,3,FALSE()))),IF(AND($A37&gt;6,$A37&lt;23),HLOOKUP(H$29,$C$8:$N$10,2,FALSE()),HLOOKUP(H$29,$C$8:$N$10,3,FALSE())))*'Historical 00 Scalers WE'!H12</f>
        <v>34.2884858109291</v>
      </c>
      <c r="I96" s="52" t="n">
        <f aca="false">IF(P8="East",(IF(AND($A37&gt;7,$A37&lt;24),HLOOKUP(I$29,$C$8:$N$10,2,FALSE()),HLOOKUP(I$29,$C$8:$N$10,3,FALSE()))),IF(AND($A37&gt;6,$A37&lt;23),HLOOKUP(I$29,$C$8:$N$10,2,FALSE()),HLOOKUP(I$29,$C$8:$N$10,3,FALSE())))*'Historical 00 Scalers WE'!I12</f>
        <v>28.3190917810689</v>
      </c>
      <c r="J96" s="52" t="n">
        <f aca="false">IF(Q8="East",(IF(AND($A37&gt;7,$A37&lt;24),HLOOKUP(J$29,$C$8:$N$10,2,FALSE()),HLOOKUP(J$29,$C$8:$N$10,3,FALSE()))),IF(AND($A37&gt;6,$A37&lt;23),HLOOKUP(J$29,$C$8:$N$10,2,FALSE()),HLOOKUP(J$29,$C$8:$N$10,3,FALSE())))*'Historical 00 Scalers WE'!J12</f>
        <v>26.8283768221237</v>
      </c>
      <c r="K96" s="52" t="n">
        <f aca="false">IF(R8="East",(IF(AND($A37&gt;7,$A37&lt;24),HLOOKUP(K$29,$C$8:$N$10,2,FALSE()),HLOOKUP(K$29,$C$8:$N$10,3,FALSE()))),IF(AND($A37&gt;6,$A37&lt;23),HLOOKUP(K$29,$C$8:$N$10,2,FALSE()),HLOOKUP(K$29,$C$8:$N$10,3,FALSE())))*'Historical 00 Scalers WE'!K12</f>
        <v>33.8144485363017</v>
      </c>
      <c r="L96" s="52" t="n">
        <f aca="false">IF(S8="East",(IF(AND($A37&gt;7,$A37&lt;24),HLOOKUP(L$29,$C$8:$N$10,2,FALSE()),HLOOKUP(L$29,$C$8:$N$10,3,FALSE()))),IF(AND($A37&gt;6,$A37&lt;23),HLOOKUP(L$29,$C$8:$N$10,2,FALSE()),HLOOKUP(L$29,$C$8:$N$10,3,FALSE())))*'Historical 00 Scalers WE'!L12</f>
        <v>45.7126766638238</v>
      </c>
      <c r="M96" s="52" t="n">
        <f aca="false">IF(T8="East",(IF(AND($A37&gt;7,$A37&lt;24),HLOOKUP(M$29,$C$8:$N$10,2,FALSE()),HLOOKUP(M$29,$C$8:$N$10,3,FALSE()))),IF(AND($A37&gt;6,$A37&lt;23),HLOOKUP(M$29,$C$8:$N$10,2,FALSE()),HLOOKUP(M$29,$C$8:$N$10,3,FALSE())))*'Historical 00 Scalers WE'!M12</f>
        <v>44.0500559888415</v>
      </c>
      <c r="N96" s="52" t="n">
        <f aca="false">IF(U8="East",(IF(AND($A37&gt;7,$A37&lt;24),HLOOKUP(N$29,$C$8:$N$10,2,FALSE()),HLOOKUP(N$29,$C$8:$N$10,3,FALSE()))),IF(AND($A37&gt;6,$A37&lt;23),HLOOKUP(N$29,$C$8:$N$10,2,FALSE()),HLOOKUP(N$29,$C$8:$N$10,3,FALSE())))*'Historical 00 Scalers WE'!N12</f>
        <v>46.0194071896792</v>
      </c>
    </row>
    <row r="97" customFormat="false" ht="12.75" hidden="false" customHeight="false" outlineLevel="0" collapsed="false">
      <c r="A97" s="2" t="n">
        <v>8</v>
      </c>
      <c r="C97" s="52" t="n">
        <f aca="false">IF(J9="East",(IF(AND($A38&gt;7,$A38&lt;24),HLOOKUP(C$29,$C$8:$N$10,2,FALSE()),HLOOKUP(C$29,$C$8:$N$10,3,FALSE()))),IF(AND($A38&gt;6,$A38&lt;23),HLOOKUP(C$29,$C$8:$N$10,2,FALSE()),HLOOKUP(C$29,$C$8:$N$10,3,FALSE())))*'Historical 00 Scalers WE'!C13</f>
        <v>50.2568593555652</v>
      </c>
      <c r="D97" s="52" t="n">
        <f aca="false">IF(K9="East",(IF(AND($A38&gt;7,$A38&lt;24),HLOOKUP(D$29,$C$8:$N$10,2,FALSE()),HLOOKUP(D$29,$C$8:$N$10,3,FALSE()))),IF(AND($A38&gt;6,$A38&lt;23),HLOOKUP(D$29,$C$8:$N$10,2,FALSE()),HLOOKUP(D$29,$C$8:$N$10,3,FALSE())))*'Historical 00 Scalers WE'!D13</f>
        <v>50.6844348873242</v>
      </c>
      <c r="E97" s="52" t="n">
        <f aca="false">IF(L9="East",(IF(AND($A38&gt;7,$A38&lt;24),HLOOKUP(E$29,$C$8:$N$10,2,FALSE()),HLOOKUP(E$29,$C$8:$N$10,3,FALSE()))),IF(AND($A38&gt;6,$A38&lt;23),HLOOKUP(E$29,$C$8:$N$10,2,FALSE()),HLOOKUP(E$29,$C$8:$N$10,3,FALSE())))*'Historical 00 Scalers WE'!E13</f>
        <v>49.3115011533237</v>
      </c>
      <c r="F97" s="52" t="n">
        <f aca="false">IF(M9="East",(IF(AND($A38&gt;7,$A38&lt;24),HLOOKUP(F$29,$C$8:$N$10,2,FALSE()),HLOOKUP(F$29,$C$8:$N$10,3,FALSE()))),IF(AND($A38&gt;6,$A38&lt;23),HLOOKUP(F$29,$C$8:$N$10,2,FALSE()),HLOOKUP(F$29,$C$8:$N$10,3,FALSE())))*'Historical 00 Scalers WE'!F13</f>
        <v>49.9618102692524</v>
      </c>
      <c r="G97" s="52" t="n">
        <f aca="false">IF(N9="East",(IF(AND($A38&gt;7,$A38&lt;24),HLOOKUP(G$29,$C$8:$N$10,2,FALSE()),HLOOKUP(G$29,$C$8:$N$10,3,FALSE()))),IF(AND($A38&gt;6,$A38&lt;23),HLOOKUP(G$29,$C$8:$N$10,2,FALSE()),HLOOKUP(G$29,$C$8:$N$10,3,FALSE())))*'Historical 00 Scalers WE'!G13</f>
        <v>44.0223812111042</v>
      </c>
      <c r="H97" s="52" t="n">
        <f aca="false">IF(O9="East",(IF(AND($A38&gt;7,$A38&lt;24),HLOOKUP(H$29,$C$8:$N$10,2,FALSE()),HLOOKUP(H$29,$C$8:$N$10,3,FALSE()))),IF(AND($A38&gt;6,$A38&lt;23),HLOOKUP(H$29,$C$8:$N$10,2,FALSE()),HLOOKUP(H$29,$C$8:$N$10,3,FALSE())))*'Historical 00 Scalers WE'!H13</f>
        <v>35.6028002263412</v>
      </c>
      <c r="I97" s="52" t="n">
        <f aca="false">IF(P9="East",(IF(AND($A38&gt;7,$A38&lt;24),HLOOKUP(I$29,$C$8:$N$10,2,FALSE()),HLOOKUP(I$29,$C$8:$N$10,3,FALSE()))),IF(AND($A38&gt;6,$A38&lt;23),HLOOKUP(I$29,$C$8:$N$10,2,FALSE()),HLOOKUP(I$29,$C$8:$N$10,3,FALSE())))*'Historical 00 Scalers WE'!I13</f>
        <v>31.801208581386</v>
      </c>
      <c r="J97" s="52" t="n">
        <f aca="false">IF(Q9="East",(IF(AND($A38&gt;7,$A38&lt;24),HLOOKUP(J$29,$C$8:$N$10,2,FALSE()),HLOOKUP(J$29,$C$8:$N$10,3,FALSE()))),IF(AND($A38&gt;6,$A38&lt;23),HLOOKUP(J$29,$C$8:$N$10,2,FALSE()),HLOOKUP(J$29,$C$8:$N$10,3,FALSE())))*'Historical 00 Scalers WE'!J13</f>
        <v>29.5071922589355</v>
      </c>
      <c r="K97" s="52" t="n">
        <f aca="false">IF(R9="East",(IF(AND($A38&gt;7,$A38&lt;24),HLOOKUP(K$29,$C$8:$N$10,2,FALSE()),HLOOKUP(K$29,$C$8:$N$10,3,FALSE()))),IF(AND($A38&gt;6,$A38&lt;23),HLOOKUP(K$29,$C$8:$N$10,2,FALSE()),HLOOKUP(K$29,$C$8:$N$10,3,FALSE())))*'Historical 00 Scalers WE'!K13</f>
        <v>33.75035579071</v>
      </c>
      <c r="L97" s="52" t="n">
        <f aca="false">IF(S9="East",(IF(AND($A38&gt;7,$A38&lt;24),HLOOKUP(L$29,$C$8:$N$10,2,FALSE()),HLOOKUP(L$29,$C$8:$N$10,3,FALSE()))),IF(AND($A38&gt;6,$A38&lt;23),HLOOKUP(L$29,$C$8:$N$10,2,FALSE()),HLOOKUP(L$29,$C$8:$N$10,3,FALSE())))*'Historical 00 Scalers WE'!L13</f>
        <v>43.574259773934</v>
      </c>
      <c r="M97" s="52" t="n">
        <f aca="false">IF(T9="East",(IF(AND($A38&gt;7,$A38&lt;24),HLOOKUP(M$29,$C$8:$N$10,2,FALSE()),HLOOKUP(M$29,$C$8:$N$10,3,FALSE()))),IF(AND($A38&gt;6,$A38&lt;23),HLOOKUP(M$29,$C$8:$N$10,2,FALSE()),HLOOKUP(M$29,$C$8:$N$10,3,FALSE())))*'Historical 00 Scalers WE'!M13</f>
        <v>47.3088030175039</v>
      </c>
      <c r="N97" s="52" t="n">
        <f aca="false">IF(U9="East",(IF(AND($A38&gt;7,$A38&lt;24),HLOOKUP(N$29,$C$8:$N$10,2,FALSE()),HLOOKUP(N$29,$C$8:$N$10,3,FALSE()))),IF(AND($A38&gt;6,$A38&lt;23),HLOOKUP(N$29,$C$8:$N$10,2,FALSE()),HLOOKUP(N$29,$C$8:$N$10,3,FALSE())))*'Historical 00 Scalers WE'!N13</f>
        <v>47.0258970799569</v>
      </c>
    </row>
    <row r="98" customFormat="false" ht="12.75" hidden="false" customHeight="false" outlineLevel="0" collapsed="false">
      <c r="A98" s="2" t="n">
        <v>9</v>
      </c>
      <c r="C98" s="52" t="n">
        <f aca="false">IF(J10="East",(IF(AND($A39&gt;7,$A39&lt;24),HLOOKUP(C$29,$C$8:$N$10,2,FALSE()),HLOOKUP(C$29,$C$8:$N$10,3,FALSE()))),IF(AND($A39&gt;6,$A39&lt;23),HLOOKUP(C$29,$C$8:$N$10,2,FALSE()),HLOOKUP(C$29,$C$8:$N$10,3,FALSE())))*'Historical 00 Scalers WE'!C14</f>
        <v>52.2472646575292</v>
      </c>
      <c r="D98" s="52" t="n">
        <f aca="false">IF(K10="East",(IF(AND($A39&gt;7,$A39&lt;24),HLOOKUP(D$29,$C$8:$N$10,2,FALSE()),HLOOKUP(D$29,$C$8:$N$10,3,FALSE()))),IF(AND($A39&gt;6,$A39&lt;23),HLOOKUP(D$29,$C$8:$N$10,2,FALSE()),HLOOKUP(D$29,$C$8:$N$10,3,FALSE())))*'Historical 00 Scalers WE'!D14</f>
        <v>51.6269386123585</v>
      </c>
      <c r="E98" s="52" t="n">
        <f aca="false">IF(L10="East",(IF(AND($A39&gt;7,$A39&lt;24),HLOOKUP(E$29,$C$8:$N$10,2,FALSE()),HLOOKUP(E$29,$C$8:$N$10,3,FALSE()))),IF(AND($A39&gt;6,$A39&lt;23),HLOOKUP(E$29,$C$8:$N$10,2,FALSE()),HLOOKUP(E$29,$C$8:$N$10,3,FALSE())))*'Historical 00 Scalers WE'!E14</f>
        <v>50.5979718169873</v>
      </c>
      <c r="F98" s="52" t="n">
        <f aca="false">IF(M10="East",(IF(AND($A39&gt;7,$A39&lt;24),HLOOKUP(F$29,$C$8:$N$10,2,FALSE()),HLOOKUP(F$29,$C$8:$N$10,3,FALSE()))),IF(AND($A39&gt;6,$A39&lt;23),HLOOKUP(F$29,$C$8:$N$10,2,FALSE()),HLOOKUP(F$29,$C$8:$N$10,3,FALSE())))*'Historical 00 Scalers WE'!F14</f>
        <v>55.7099192397833</v>
      </c>
      <c r="G98" s="52" t="n">
        <f aca="false">IF(N10="East",(IF(AND($A39&gt;7,$A39&lt;24),HLOOKUP(G$29,$C$8:$N$10,2,FALSE()),HLOOKUP(G$29,$C$8:$N$10,3,FALSE()))),IF(AND($A39&gt;6,$A39&lt;23),HLOOKUP(G$29,$C$8:$N$10,2,FALSE()),HLOOKUP(G$29,$C$8:$N$10,3,FALSE())))*'Historical 00 Scalers WE'!G14</f>
        <v>51.5747532729587</v>
      </c>
      <c r="H98" s="52" t="n">
        <f aca="false">IF(O10="East",(IF(AND($A39&gt;7,$A39&lt;24),HLOOKUP(H$29,$C$8:$N$10,2,FALSE()),HLOOKUP(H$29,$C$8:$N$10,3,FALSE()))),IF(AND($A39&gt;6,$A39&lt;23),HLOOKUP(H$29,$C$8:$N$10,2,FALSE()),HLOOKUP(H$29,$C$8:$N$10,3,FALSE())))*'Historical 00 Scalers WE'!H14</f>
        <v>37.9995242879682</v>
      </c>
      <c r="I98" s="52" t="n">
        <f aca="false">IF(P10="East",(IF(AND($A39&gt;7,$A39&lt;24),HLOOKUP(I$29,$C$8:$N$10,2,FALSE()),HLOOKUP(I$29,$C$8:$N$10,3,FALSE()))),IF(AND($A39&gt;6,$A39&lt;23),HLOOKUP(I$29,$C$8:$N$10,2,FALSE()),HLOOKUP(I$29,$C$8:$N$10,3,FALSE())))*'Historical 00 Scalers WE'!I14</f>
        <v>34.9566279244651</v>
      </c>
      <c r="J98" s="52" t="n">
        <f aca="false">IF(Q10="East",(IF(AND($A39&gt;7,$A39&lt;24),HLOOKUP(J$29,$C$8:$N$10,2,FALSE()),HLOOKUP(J$29,$C$8:$N$10,3,FALSE()))),IF(AND($A39&gt;6,$A39&lt;23),HLOOKUP(J$29,$C$8:$N$10,2,FALSE()),HLOOKUP(J$29,$C$8:$N$10,3,FALSE())))*'Historical 00 Scalers WE'!J14</f>
        <v>35.5247305896306</v>
      </c>
      <c r="K98" s="52" t="n">
        <f aca="false">IF(R10="East",(IF(AND($A39&gt;7,$A39&lt;24),HLOOKUP(K$29,$C$8:$N$10,2,FALSE()),HLOOKUP(K$29,$C$8:$N$10,3,FALSE()))),IF(AND($A39&gt;6,$A39&lt;23),HLOOKUP(K$29,$C$8:$N$10,2,FALSE()),HLOOKUP(K$29,$C$8:$N$10,3,FALSE())))*'Historical 00 Scalers WE'!K14</f>
        <v>39.2004492606787</v>
      </c>
      <c r="L98" s="52" t="n">
        <f aca="false">IF(S10="East",(IF(AND($A39&gt;7,$A39&lt;24),HLOOKUP(L$29,$C$8:$N$10,2,FALSE()),HLOOKUP(L$29,$C$8:$N$10,3,FALSE()))),IF(AND($A39&gt;6,$A39&lt;23),HLOOKUP(L$29,$C$8:$N$10,2,FALSE()),HLOOKUP(L$29,$C$8:$N$10,3,FALSE())))*'Historical 00 Scalers WE'!L14</f>
        <v>45.8523511830851</v>
      </c>
      <c r="M98" s="52" t="n">
        <f aca="false">IF(T10="East",(IF(AND($A39&gt;7,$A39&lt;24),HLOOKUP(M$29,$C$8:$N$10,2,FALSE()),HLOOKUP(M$29,$C$8:$N$10,3,FALSE()))),IF(AND($A39&gt;6,$A39&lt;23),HLOOKUP(M$29,$C$8:$N$10,2,FALSE()),HLOOKUP(M$29,$C$8:$N$10,3,FALSE())))*'Historical 00 Scalers WE'!M14</f>
        <v>50.8504410349095</v>
      </c>
      <c r="N98" s="52" t="n">
        <f aca="false">IF(U10="East",(IF(AND($A39&gt;7,$A39&lt;24),HLOOKUP(N$29,$C$8:$N$10,2,FALSE()),HLOOKUP(N$29,$C$8:$N$10,3,FALSE()))),IF(AND($A39&gt;6,$A39&lt;23),HLOOKUP(N$29,$C$8:$N$10,2,FALSE()),HLOOKUP(N$29,$C$8:$N$10,3,FALSE())))*'Historical 00 Scalers WE'!N14</f>
        <v>50.3799125807161</v>
      </c>
    </row>
    <row r="99" customFormat="false" ht="12.75" hidden="false" customHeight="false" outlineLevel="0" collapsed="false">
      <c r="A99" s="2" t="n">
        <v>10</v>
      </c>
      <c r="C99" s="52" t="n">
        <f aca="false">IF(J11="East",(IF(AND($A40&gt;7,$A40&lt;24),HLOOKUP(C$29,$C$8:$N$10,2,FALSE()),HLOOKUP(C$29,$C$8:$N$10,3,FALSE()))),IF(AND($A40&gt;6,$A40&lt;23),HLOOKUP(C$29,$C$8:$N$10,2,FALSE()),HLOOKUP(C$29,$C$8:$N$10,3,FALSE())))*'Historical 00 Scalers WE'!C15</f>
        <v>51.848483981916</v>
      </c>
      <c r="D99" s="52" t="n">
        <f aca="false">IF(K11="East",(IF(AND($A40&gt;7,$A40&lt;24),HLOOKUP(D$29,$C$8:$N$10,2,FALSE()),HLOOKUP(D$29,$C$8:$N$10,3,FALSE()))),IF(AND($A40&gt;6,$A40&lt;23),HLOOKUP(D$29,$C$8:$N$10,2,FALSE()),HLOOKUP(D$29,$C$8:$N$10,3,FALSE())))*'Historical 00 Scalers WE'!D15</f>
        <v>51.6272882867916</v>
      </c>
      <c r="E99" s="52" t="n">
        <f aca="false">IF(L11="East",(IF(AND($A40&gt;7,$A40&lt;24),HLOOKUP(E$29,$C$8:$N$10,2,FALSE()),HLOOKUP(E$29,$C$8:$N$10,3,FALSE()))),IF(AND($A40&gt;6,$A40&lt;23),HLOOKUP(E$29,$C$8:$N$10,2,FALSE()),HLOOKUP(E$29,$C$8:$N$10,3,FALSE())))*'Historical 00 Scalers WE'!E15</f>
        <v>54.0020244842733</v>
      </c>
      <c r="F99" s="52" t="n">
        <f aca="false">IF(M11="East",(IF(AND($A40&gt;7,$A40&lt;24),HLOOKUP(F$29,$C$8:$N$10,2,FALSE()),HLOOKUP(F$29,$C$8:$N$10,3,FALSE()))),IF(AND($A40&gt;6,$A40&lt;23),HLOOKUP(F$29,$C$8:$N$10,2,FALSE()),HLOOKUP(F$29,$C$8:$N$10,3,FALSE())))*'Historical 00 Scalers WE'!F15</f>
        <v>59.4557721265885</v>
      </c>
      <c r="G99" s="52" t="n">
        <f aca="false">IF(N11="East",(IF(AND($A40&gt;7,$A40&lt;24),HLOOKUP(G$29,$C$8:$N$10,2,FALSE()),HLOOKUP(G$29,$C$8:$N$10,3,FALSE()))),IF(AND($A40&gt;6,$A40&lt;23),HLOOKUP(G$29,$C$8:$N$10,2,FALSE()),HLOOKUP(G$29,$C$8:$N$10,3,FALSE())))*'Historical 00 Scalers WE'!G15</f>
        <v>56.3938887532355</v>
      </c>
      <c r="H99" s="52" t="n">
        <f aca="false">IF(O11="East",(IF(AND($A40&gt;7,$A40&lt;24),HLOOKUP(H$29,$C$8:$N$10,2,FALSE()),HLOOKUP(H$29,$C$8:$N$10,3,FALSE()))),IF(AND($A40&gt;6,$A40&lt;23),HLOOKUP(H$29,$C$8:$N$10,2,FALSE()),HLOOKUP(H$29,$C$8:$N$10,3,FALSE())))*'Historical 00 Scalers WE'!H15</f>
        <v>47.2092433135223</v>
      </c>
      <c r="I99" s="52" t="n">
        <f aca="false">IF(P11="East",(IF(AND($A40&gt;7,$A40&lt;24),HLOOKUP(I$29,$C$8:$N$10,2,FALSE()),HLOOKUP(I$29,$C$8:$N$10,3,FALSE()))),IF(AND($A40&gt;6,$A40&lt;23),HLOOKUP(I$29,$C$8:$N$10,2,FALSE()),HLOOKUP(I$29,$C$8:$N$10,3,FALSE())))*'Historical 00 Scalers WE'!I15</f>
        <v>44.470044598851</v>
      </c>
      <c r="J99" s="52" t="n">
        <f aca="false">IF(Q11="East",(IF(AND($A40&gt;7,$A40&lt;24),HLOOKUP(J$29,$C$8:$N$10,2,FALSE()),HLOOKUP(J$29,$C$8:$N$10,3,FALSE()))),IF(AND($A40&gt;6,$A40&lt;23),HLOOKUP(J$29,$C$8:$N$10,2,FALSE()),HLOOKUP(J$29,$C$8:$N$10,3,FALSE())))*'Historical 00 Scalers WE'!J15</f>
        <v>45.3678086442076</v>
      </c>
      <c r="K99" s="52" t="n">
        <f aca="false">IF(R11="East",(IF(AND($A40&gt;7,$A40&lt;24),HLOOKUP(K$29,$C$8:$N$10,2,FALSE()),HLOOKUP(K$29,$C$8:$N$10,3,FALSE()))),IF(AND($A40&gt;6,$A40&lt;23),HLOOKUP(K$29,$C$8:$N$10,2,FALSE()),HLOOKUP(K$29,$C$8:$N$10,3,FALSE())))*'Historical 00 Scalers WE'!K15</f>
        <v>45.9246623111164</v>
      </c>
      <c r="L99" s="52" t="n">
        <f aca="false">IF(S11="East",(IF(AND($A40&gt;7,$A40&lt;24),HLOOKUP(L$29,$C$8:$N$10,2,FALSE()),HLOOKUP(L$29,$C$8:$N$10,3,FALSE()))),IF(AND($A40&gt;6,$A40&lt;23),HLOOKUP(L$29,$C$8:$N$10,2,FALSE()),HLOOKUP(L$29,$C$8:$N$10,3,FALSE())))*'Historical 00 Scalers WE'!L15</f>
        <v>51.3541304967859</v>
      </c>
      <c r="M99" s="52" t="n">
        <f aca="false">IF(T11="East",(IF(AND($A40&gt;7,$A40&lt;24),HLOOKUP(M$29,$C$8:$N$10,2,FALSE()),HLOOKUP(M$29,$C$8:$N$10,3,FALSE()))),IF(AND($A40&gt;6,$A40&lt;23),HLOOKUP(M$29,$C$8:$N$10,2,FALSE()),HLOOKUP(M$29,$C$8:$N$10,3,FALSE())))*'Historical 00 Scalers WE'!M15</f>
        <v>51.4531560025932</v>
      </c>
      <c r="N99" s="52" t="n">
        <f aca="false">IF(U11="East",(IF(AND($A40&gt;7,$A40&lt;24),HLOOKUP(N$29,$C$8:$N$10,2,FALSE()),HLOOKUP(N$29,$C$8:$N$10,3,FALSE()))),IF(AND($A40&gt;6,$A40&lt;23),HLOOKUP(N$29,$C$8:$N$10,2,FALSE()),HLOOKUP(N$29,$C$8:$N$10,3,FALSE())))*'Historical 00 Scalers WE'!N15</f>
        <v>51.1655451752325</v>
      </c>
    </row>
    <row r="100" customFormat="false" ht="12.75" hidden="false" customHeight="false" outlineLevel="0" collapsed="false">
      <c r="A100" s="2" t="n">
        <v>11</v>
      </c>
      <c r="C100" s="52" t="n">
        <f aca="false">IF(J12="East",(IF(AND($A41&gt;7,$A41&lt;24),HLOOKUP(C$29,$C$8:$N$10,2,FALSE()),HLOOKUP(C$29,$C$8:$N$10,3,FALSE()))),IF(AND($A41&gt;6,$A41&lt;23),HLOOKUP(C$29,$C$8:$N$10,2,FALSE()),HLOOKUP(C$29,$C$8:$N$10,3,FALSE())))*'Historical 00 Scalers WE'!C16</f>
        <v>52.9398837256994</v>
      </c>
      <c r="D100" s="52" t="n">
        <f aca="false">IF(K12="East",(IF(AND($A41&gt;7,$A41&lt;24),HLOOKUP(D$29,$C$8:$N$10,2,FALSE()),HLOOKUP(D$29,$C$8:$N$10,3,FALSE()))),IF(AND($A41&gt;6,$A41&lt;23),HLOOKUP(D$29,$C$8:$N$10,2,FALSE()),HLOOKUP(D$29,$C$8:$N$10,3,FALSE())))*'Historical 00 Scalers WE'!D16</f>
        <v>52.1428395290483</v>
      </c>
      <c r="E100" s="52" t="n">
        <f aca="false">IF(L12="East",(IF(AND($A41&gt;7,$A41&lt;24),HLOOKUP(E$29,$C$8:$N$10,2,FALSE()),HLOOKUP(E$29,$C$8:$N$10,3,FALSE()))),IF(AND($A41&gt;6,$A41&lt;23),HLOOKUP(E$29,$C$8:$N$10,2,FALSE()),HLOOKUP(E$29,$C$8:$N$10,3,FALSE())))*'Historical 00 Scalers WE'!E16</f>
        <v>55.2202603129793</v>
      </c>
      <c r="F100" s="52" t="n">
        <f aca="false">IF(M12="East",(IF(AND($A41&gt;7,$A41&lt;24),HLOOKUP(F$29,$C$8:$N$10,2,FALSE()),HLOOKUP(F$29,$C$8:$N$10,3,FALSE()))),IF(AND($A41&gt;6,$A41&lt;23),HLOOKUP(F$29,$C$8:$N$10,2,FALSE()),HLOOKUP(F$29,$C$8:$N$10,3,FALSE())))*'Historical 00 Scalers WE'!F16</f>
        <v>61.3296982193849</v>
      </c>
      <c r="G100" s="52" t="n">
        <f aca="false">IF(N12="East",(IF(AND($A41&gt;7,$A41&lt;24),HLOOKUP(G$29,$C$8:$N$10,2,FALSE()),HLOOKUP(G$29,$C$8:$N$10,3,FALSE()))),IF(AND($A41&gt;6,$A41&lt;23),HLOOKUP(G$29,$C$8:$N$10,2,FALSE()),HLOOKUP(G$29,$C$8:$N$10,3,FALSE())))*'Historical 00 Scalers WE'!G16</f>
        <v>57.1007577201537</v>
      </c>
      <c r="H100" s="52" t="n">
        <f aca="false">IF(O12="East",(IF(AND($A41&gt;7,$A41&lt;24),HLOOKUP(H$29,$C$8:$N$10,2,FALSE()),HLOOKUP(H$29,$C$8:$N$10,3,FALSE()))),IF(AND($A41&gt;6,$A41&lt;23),HLOOKUP(H$29,$C$8:$N$10,2,FALSE()),HLOOKUP(H$29,$C$8:$N$10,3,FALSE())))*'Historical 00 Scalers WE'!H16</f>
        <v>50.1831413781653</v>
      </c>
      <c r="I100" s="52" t="n">
        <f aca="false">IF(P12="East",(IF(AND($A41&gt;7,$A41&lt;24),HLOOKUP(I$29,$C$8:$N$10,2,FALSE()),HLOOKUP(I$29,$C$8:$N$10,3,FALSE()))),IF(AND($A41&gt;6,$A41&lt;23),HLOOKUP(I$29,$C$8:$N$10,2,FALSE()),HLOOKUP(I$29,$C$8:$N$10,3,FALSE())))*'Historical 00 Scalers WE'!I16</f>
        <v>54.5189794954184</v>
      </c>
      <c r="J100" s="52" t="n">
        <f aca="false">IF(Q12="East",(IF(AND($A41&gt;7,$A41&lt;24),HLOOKUP(J$29,$C$8:$N$10,2,FALSE()),HLOOKUP(J$29,$C$8:$N$10,3,FALSE()))),IF(AND($A41&gt;6,$A41&lt;23),HLOOKUP(J$29,$C$8:$N$10,2,FALSE()),HLOOKUP(J$29,$C$8:$N$10,3,FALSE())))*'Historical 00 Scalers WE'!J16</f>
        <v>54.7771009398125</v>
      </c>
      <c r="K100" s="52" t="n">
        <f aca="false">IF(R12="East",(IF(AND($A41&gt;7,$A41&lt;24),HLOOKUP(K$29,$C$8:$N$10,2,FALSE()),HLOOKUP(K$29,$C$8:$N$10,3,FALSE()))),IF(AND($A41&gt;6,$A41&lt;23),HLOOKUP(K$29,$C$8:$N$10,2,FALSE()),HLOOKUP(K$29,$C$8:$N$10,3,FALSE())))*'Historical 00 Scalers WE'!K16</f>
        <v>52.8464025731837</v>
      </c>
      <c r="L100" s="52" t="n">
        <f aca="false">IF(S12="East",(IF(AND($A41&gt;7,$A41&lt;24),HLOOKUP(L$29,$C$8:$N$10,2,FALSE()),HLOOKUP(L$29,$C$8:$N$10,3,FALSE()))),IF(AND($A41&gt;6,$A41&lt;23),HLOOKUP(L$29,$C$8:$N$10,2,FALSE()),HLOOKUP(L$29,$C$8:$N$10,3,FALSE())))*'Historical 00 Scalers WE'!L16</f>
        <v>54.69235150713</v>
      </c>
      <c r="M100" s="52" t="n">
        <f aca="false">IF(T12="East",(IF(AND($A41&gt;7,$A41&lt;24),HLOOKUP(M$29,$C$8:$N$10,2,FALSE()),HLOOKUP(M$29,$C$8:$N$10,3,FALSE()))),IF(AND($A41&gt;6,$A41&lt;23),HLOOKUP(M$29,$C$8:$N$10,2,FALSE()),HLOOKUP(M$29,$C$8:$N$10,3,FALSE())))*'Historical 00 Scalers WE'!M16</f>
        <v>52.9265465689645</v>
      </c>
      <c r="N100" s="52" t="n">
        <f aca="false">IF(U12="East",(IF(AND($A41&gt;7,$A41&lt;24),HLOOKUP(N$29,$C$8:$N$10,2,FALSE()),HLOOKUP(N$29,$C$8:$N$10,3,FALSE()))),IF(AND($A41&gt;6,$A41&lt;23),HLOOKUP(N$29,$C$8:$N$10,2,FALSE()),HLOOKUP(N$29,$C$8:$N$10,3,FALSE())))*'Historical 00 Scalers WE'!N16</f>
        <v>50.5689859852055</v>
      </c>
    </row>
    <row r="101" customFormat="false" ht="12.75" hidden="false" customHeight="false" outlineLevel="0" collapsed="false">
      <c r="A101" s="2" t="n">
        <v>12</v>
      </c>
      <c r="C101" s="52" t="n">
        <f aca="false">IF(J13="East",(IF(AND($A42&gt;7,$A42&lt;24),HLOOKUP(C$29,$C$8:$N$10,2,FALSE()),HLOOKUP(C$29,$C$8:$N$10,3,FALSE()))),IF(AND($A42&gt;6,$A42&lt;23),HLOOKUP(C$29,$C$8:$N$10,2,FALSE()),HLOOKUP(C$29,$C$8:$N$10,3,FALSE())))*'Historical 00 Scalers WE'!C17</f>
        <v>51.7015647856374</v>
      </c>
      <c r="D101" s="52" t="n">
        <f aca="false">IF(K13="East",(IF(AND($A42&gt;7,$A42&lt;24),HLOOKUP(D$29,$C$8:$N$10,2,FALSE()),HLOOKUP(D$29,$C$8:$N$10,3,FALSE()))),IF(AND($A42&gt;6,$A42&lt;23),HLOOKUP(D$29,$C$8:$N$10,2,FALSE()),HLOOKUP(D$29,$C$8:$N$10,3,FALSE())))*'Historical 00 Scalers WE'!D17</f>
        <v>51.520812421922</v>
      </c>
      <c r="E101" s="52" t="n">
        <f aca="false">IF(L13="East",(IF(AND($A42&gt;7,$A42&lt;24),HLOOKUP(E$29,$C$8:$N$10,2,FALSE()),HLOOKUP(E$29,$C$8:$N$10,3,FALSE()))),IF(AND($A42&gt;6,$A42&lt;23),HLOOKUP(E$29,$C$8:$N$10,2,FALSE()),HLOOKUP(E$29,$C$8:$N$10,3,FALSE())))*'Historical 00 Scalers WE'!E17</f>
        <v>54.4653031005642</v>
      </c>
      <c r="F101" s="52" t="n">
        <f aca="false">IF(M13="East",(IF(AND($A42&gt;7,$A42&lt;24),HLOOKUP(F$29,$C$8:$N$10,2,FALSE()),HLOOKUP(F$29,$C$8:$N$10,3,FALSE()))),IF(AND($A42&gt;6,$A42&lt;23),HLOOKUP(F$29,$C$8:$N$10,2,FALSE()),HLOOKUP(F$29,$C$8:$N$10,3,FALSE())))*'Historical 00 Scalers WE'!F17</f>
        <v>61.4552375224231</v>
      </c>
      <c r="G101" s="52" t="n">
        <f aca="false">IF(N13="East",(IF(AND($A42&gt;7,$A42&lt;24),HLOOKUP(G$29,$C$8:$N$10,2,FALSE()),HLOOKUP(G$29,$C$8:$N$10,3,FALSE()))),IF(AND($A42&gt;6,$A42&lt;23),HLOOKUP(G$29,$C$8:$N$10,2,FALSE()),HLOOKUP(G$29,$C$8:$N$10,3,FALSE())))*'Historical 00 Scalers WE'!G17</f>
        <v>57.7653379222547</v>
      </c>
      <c r="H101" s="52" t="n">
        <f aca="false">IF(O13="East",(IF(AND($A42&gt;7,$A42&lt;24),HLOOKUP(H$29,$C$8:$N$10,2,FALSE()),HLOOKUP(H$29,$C$8:$N$10,3,FALSE()))),IF(AND($A42&gt;6,$A42&lt;23),HLOOKUP(H$29,$C$8:$N$10,2,FALSE()),HLOOKUP(H$29,$C$8:$N$10,3,FALSE())))*'Historical 00 Scalers WE'!H17</f>
        <v>55.9847733379496</v>
      </c>
      <c r="I101" s="52" t="n">
        <f aca="false">IF(P13="East",(IF(AND($A42&gt;7,$A42&lt;24),HLOOKUP(I$29,$C$8:$N$10,2,FALSE()),HLOOKUP(I$29,$C$8:$N$10,3,FALSE()))),IF(AND($A42&gt;6,$A42&lt;23),HLOOKUP(I$29,$C$8:$N$10,2,FALSE()),HLOOKUP(I$29,$C$8:$N$10,3,FALSE())))*'Historical 00 Scalers WE'!I17</f>
        <v>59.9889042387999</v>
      </c>
      <c r="J101" s="52" t="n">
        <f aca="false">IF(Q13="East",(IF(AND($A42&gt;7,$A42&lt;24),HLOOKUP(J$29,$C$8:$N$10,2,FALSE()),HLOOKUP(J$29,$C$8:$N$10,3,FALSE()))),IF(AND($A42&gt;6,$A42&lt;23),HLOOKUP(J$29,$C$8:$N$10,2,FALSE()),HLOOKUP(J$29,$C$8:$N$10,3,FALSE())))*'Historical 00 Scalers WE'!J17</f>
        <v>65.8431829309014</v>
      </c>
      <c r="K101" s="52" t="n">
        <f aca="false">IF(R13="East",(IF(AND($A42&gt;7,$A42&lt;24),HLOOKUP(K$29,$C$8:$N$10,2,FALSE()),HLOOKUP(K$29,$C$8:$N$10,3,FALSE()))),IF(AND($A42&gt;6,$A42&lt;23),HLOOKUP(K$29,$C$8:$N$10,2,FALSE()),HLOOKUP(K$29,$C$8:$N$10,3,FALSE())))*'Historical 00 Scalers WE'!K17</f>
        <v>55.6744286695765</v>
      </c>
      <c r="L101" s="52" t="n">
        <f aca="false">IF(S13="East",(IF(AND($A42&gt;7,$A42&lt;24),HLOOKUP(L$29,$C$8:$N$10,2,FALSE()),HLOOKUP(L$29,$C$8:$N$10,3,FALSE()))),IF(AND($A42&gt;6,$A42&lt;23),HLOOKUP(L$29,$C$8:$N$10,2,FALSE()),HLOOKUP(L$29,$C$8:$N$10,3,FALSE())))*'Historical 00 Scalers WE'!L17</f>
        <v>53.7774834059687</v>
      </c>
      <c r="M101" s="52" t="n">
        <f aca="false">IF(T13="East",(IF(AND($A42&gt;7,$A42&lt;24),HLOOKUP(M$29,$C$8:$N$10,2,FALSE()),HLOOKUP(M$29,$C$8:$N$10,3,FALSE()))),IF(AND($A42&gt;6,$A42&lt;23),HLOOKUP(M$29,$C$8:$N$10,2,FALSE()),HLOOKUP(M$29,$C$8:$N$10,3,FALSE())))*'Historical 00 Scalers WE'!M17</f>
        <v>51.8342730290946</v>
      </c>
      <c r="N101" s="52" t="n">
        <f aca="false">IF(U13="East",(IF(AND($A42&gt;7,$A42&lt;24),HLOOKUP(N$29,$C$8:$N$10,2,FALSE()),HLOOKUP(N$29,$C$8:$N$10,3,FALSE()))),IF(AND($A42&gt;6,$A42&lt;23),HLOOKUP(N$29,$C$8:$N$10,2,FALSE()),HLOOKUP(N$29,$C$8:$N$10,3,FALSE())))*'Historical 00 Scalers WE'!N17</f>
        <v>50.4369605906914</v>
      </c>
    </row>
    <row r="102" customFormat="false" ht="12.75" hidden="false" customHeight="false" outlineLevel="0" collapsed="false">
      <c r="A102" s="2" t="n">
        <v>13</v>
      </c>
      <c r="C102" s="52" t="n">
        <f aca="false">IF(J14="East",(IF(AND($A43&gt;7,$A43&lt;24),HLOOKUP(C$29,$C$8:$N$10,2,FALSE()),HLOOKUP(C$29,$C$8:$N$10,3,FALSE()))),IF(AND($A43&gt;6,$A43&lt;23),HLOOKUP(C$29,$C$8:$N$10,2,FALSE()),HLOOKUP(C$29,$C$8:$N$10,3,FALSE())))*'Historical 00 Scalers WE'!C18</f>
        <v>50.5681881286316</v>
      </c>
      <c r="D102" s="52" t="n">
        <f aca="false">IF(K14="East",(IF(AND($A43&gt;7,$A43&lt;24),HLOOKUP(D$29,$C$8:$N$10,2,FALSE()),HLOOKUP(D$29,$C$8:$N$10,3,FALSE()))),IF(AND($A43&gt;6,$A43&lt;23),HLOOKUP(D$29,$C$8:$N$10,2,FALSE()),HLOOKUP(D$29,$C$8:$N$10,3,FALSE())))*'Historical 00 Scalers WE'!D18</f>
        <v>50.9072212104935</v>
      </c>
      <c r="E102" s="52" t="n">
        <f aca="false">IF(L14="East",(IF(AND($A43&gt;7,$A43&lt;24),HLOOKUP(E$29,$C$8:$N$10,2,FALSE()),HLOOKUP(E$29,$C$8:$N$10,3,FALSE()))),IF(AND($A43&gt;6,$A43&lt;23),HLOOKUP(E$29,$C$8:$N$10,2,FALSE()),HLOOKUP(E$29,$C$8:$N$10,3,FALSE())))*'Historical 00 Scalers WE'!E18</f>
        <v>53.8930881688148</v>
      </c>
      <c r="F102" s="52" t="n">
        <f aca="false">IF(M14="East",(IF(AND($A43&gt;7,$A43&lt;24),HLOOKUP(F$29,$C$8:$N$10,2,FALSE()),HLOOKUP(F$29,$C$8:$N$10,3,FALSE()))),IF(AND($A43&gt;6,$A43&lt;23),HLOOKUP(F$29,$C$8:$N$10,2,FALSE()),HLOOKUP(F$29,$C$8:$N$10,3,FALSE())))*'Historical 00 Scalers WE'!F18</f>
        <v>58.9740660749506</v>
      </c>
      <c r="G102" s="52" t="n">
        <f aca="false">IF(N14="East",(IF(AND($A43&gt;7,$A43&lt;24),HLOOKUP(G$29,$C$8:$N$10,2,FALSE()),HLOOKUP(G$29,$C$8:$N$10,3,FALSE()))),IF(AND($A43&gt;6,$A43&lt;23),HLOOKUP(G$29,$C$8:$N$10,2,FALSE()),HLOOKUP(G$29,$C$8:$N$10,3,FALSE())))*'Historical 00 Scalers WE'!G18</f>
        <v>57.4530773855596</v>
      </c>
      <c r="H102" s="52" t="n">
        <f aca="false">IF(O14="East",(IF(AND($A43&gt;7,$A43&lt;24),HLOOKUP(H$29,$C$8:$N$10,2,FALSE()),HLOOKUP(H$29,$C$8:$N$10,3,FALSE()))),IF(AND($A43&gt;6,$A43&lt;23),HLOOKUP(H$29,$C$8:$N$10,2,FALSE()),HLOOKUP(H$29,$C$8:$N$10,3,FALSE())))*'Historical 00 Scalers WE'!H18</f>
        <v>61.8366128838094</v>
      </c>
      <c r="I102" s="52" t="n">
        <f aca="false">IF(P14="East",(IF(AND($A43&gt;7,$A43&lt;24),HLOOKUP(I$29,$C$8:$N$10,2,FALSE()),HLOOKUP(I$29,$C$8:$N$10,3,FALSE()))),IF(AND($A43&gt;6,$A43&lt;23),HLOOKUP(I$29,$C$8:$N$10,2,FALSE()),HLOOKUP(I$29,$C$8:$N$10,3,FALSE())))*'Historical 00 Scalers WE'!I18</f>
        <v>65.151985699682</v>
      </c>
      <c r="J102" s="52" t="n">
        <f aca="false">IF(Q14="East",(IF(AND($A43&gt;7,$A43&lt;24),HLOOKUP(J$29,$C$8:$N$10,2,FALSE()),HLOOKUP(J$29,$C$8:$N$10,3,FALSE()))),IF(AND($A43&gt;6,$A43&lt;23),HLOOKUP(J$29,$C$8:$N$10,2,FALSE()),HLOOKUP(J$29,$C$8:$N$10,3,FALSE())))*'Historical 00 Scalers WE'!J18</f>
        <v>76.8611856819683</v>
      </c>
      <c r="K102" s="52" t="n">
        <f aca="false">IF(R14="East",(IF(AND($A43&gt;7,$A43&lt;24),HLOOKUP(K$29,$C$8:$N$10,2,FALSE()),HLOOKUP(K$29,$C$8:$N$10,3,FALSE()))),IF(AND($A43&gt;6,$A43&lt;23),HLOOKUP(K$29,$C$8:$N$10,2,FALSE()),HLOOKUP(K$29,$C$8:$N$10,3,FALSE())))*'Historical 00 Scalers WE'!K18</f>
        <v>57.2965497576617</v>
      </c>
      <c r="L102" s="52" t="n">
        <f aca="false">IF(S14="East",(IF(AND($A43&gt;7,$A43&lt;24),HLOOKUP(L$29,$C$8:$N$10,2,FALSE()),HLOOKUP(L$29,$C$8:$N$10,3,FALSE()))),IF(AND($A43&gt;6,$A43&lt;23),HLOOKUP(L$29,$C$8:$N$10,2,FALSE()),HLOOKUP(L$29,$C$8:$N$10,3,FALSE())))*'Historical 00 Scalers WE'!L18</f>
        <v>50.9765763037708</v>
      </c>
      <c r="M102" s="52" t="n">
        <f aca="false">IF(T14="East",(IF(AND($A43&gt;7,$A43&lt;24),HLOOKUP(M$29,$C$8:$N$10,2,FALSE()),HLOOKUP(M$29,$C$8:$N$10,3,FALSE()))),IF(AND($A43&gt;6,$A43&lt;23),HLOOKUP(M$29,$C$8:$N$10,2,FALSE()),HLOOKUP(M$29,$C$8:$N$10,3,FALSE())))*'Historical 00 Scalers WE'!M18</f>
        <v>51.4578708524056</v>
      </c>
      <c r="N102" s="52" t="n">
        <f aca="false">IF(U14="East",(IF(AND($A43&gt;7,$A43&lt;24),HLOOKUP(N$29,$C$8:$N$10,2,FALSE()),HLOOKUP(N$29,$C$8:$N$10,3,FALSE()))),IF(AND($A43&gt;6,$A43&lt;23),HLOOKUP(N$29,$C$8:$N$10,2,FALSE()),HLOOKUP(N$29,$C$8:$N$10,3,FALSE())))*'Historical 00 Scalers WE'!N18</f>
        <v>50.5001208874497</v>
      </c>
    </row>
    <row r="103" customFormat="false" ht="12.75" hidden="false" customHeight="false" outlineLevel="0" collapsed="false">
      <c r="A103" s="2" t="n">
        <v>14</v>
      </c>
      <c r="C103" s="52" t="n">
        <f aca="false">IF(J15="East",(IF(AND($A44&gt;7,$A44&lt;24),HLOOKUP(C$29,$C$8:$N$10,2,FALSE()),HLOOKUP(C$29,$C$8:$N$10,3,FALSE()))),IF(AND($A44&gt;6,$A44&lt;23),HLOOKUP(C$29,$C$8:$N$10,2,FALSE()),HLOOKUP(C$29,$C$8:$N$10,3,FALSE())))*'Historical 00 Scalers WE'!C19</f>
        <v>49.8126036906277</v>
      </c>
      <c r="D103" s="52" t="n">
        <f aca="false">IF(K15="East",(IF(AND($A44&gt;7,$A44&lt;24),HLOOKUP(D$29,$C$8:$N$10,2,FALSE()),HLOOKUP(D$29,$C$8:$N$10,3,FALSE()))),IF(AND($A44&gt;6,$A44&lt;23),HLOOKUP(D$29,$C$8:$N$10,2,FALSE()),HLOOKUP(D$29,$C$8:$N$10,3,FALSE())))*'Historical 00 Scalers WE'!D19</f>
        <v>49.8815386796927</v>
      </c>
      <c r="E103" s="52" t="n">
        <f aca="false">IF(L15="East",(IF(AND($A44&gt;7,$A44&lt;24),HLOOKUP(E$29,$C$8:$N$10,2,FALSE()),HLOOKUP(E$29,$C$8:$N$10,3,FALSE()))),IF(AND($A44&gt;6,$A44&lt;23),HLOOKUP(E$29,$C$8:$N$10,2,FALSE()),HLOOKUP(E$29,$C$8:$N$10,3,FALSE())))*'Historical 00 Scalers WE'!E19</f>
        <v>52.9983922761727</v>
      </c>
      <c r="F103" s="52" t="n">
        <f aca="false">IF(M15="East",(IF(AND($A44&gt;7,$A44&lt;24),HLOOKUP(F$29,$C$8:$N$10,2,FALSE()),HLOOKUP(F$29,$C$8:$N$10,3,FALSE()))),IF(AND($A44&gt;6,$A44&lt;23),HLOOKUP(F$29,$C$8:$N$10,2,FALSE()),HLOOKUP(F$29,$C$8:$N$10,3,FALSE())))*'Historical 00 Scalers WE'!F19</f>
        <v>58.1586437340154</v>
      </c>
      <c r="G103" s="52" t="n">
        <f aca="false">IF(N15="East",(IF(AND($A44&gt;7,$A44&lt;24),HLOOKUP(G$29,$C$8:$N$10,2,FALSE()),HLOOKUP(G$29,$C$8:$N$10,3,FALSE()))),IF(AND($A44&gt;6,$A44&lt;23),HLOOKUP(G$29,$C$8:$N$10,2,FALSE()),HLOOKUP(G$29,$C$8:$N$10,3,FALSE())))*'Historical 00 Scalers WE'!G19</f>
        <v>57.0459458325391</v>
      </c>
      <c r="H103" s="52" t="n">
        <f aca="false">IF(O15="East",(IF(AND($A44&gt;7,$A44&lt;24),HLOOKUP(H$29,$C$8:$N$10,2,FALSE()),HLOOKUP(H$29,$C$8:$N$10,3,FALSE()))),IF(AND($A44&gt;6,$A44&lt;23),HLOOKUP(H$29,$C$8:$N$10,2,FALSE()),HLOOKUP(H$29,$C$8:$N$10,3,FALSE())))*'Historical 00 Scalers WE'!H19</f>
        <v>65.8547899684855</v>
      </c>
      <c r="I103" s="52" t="n">
        <f aca="false">IF(P15="East",(IF(AND($A44&gt;7,$A44&lt;24),HLOOKUP(I$29,$C$8:$N$10,2,FALSE()),HLOOKUP(I$29,$C$8:$N$10,3,FALSE()))),IF(AND($A44&gt;6,$A44&lt;23),HLOOKUP(I$29,$C$8:$N$10,2,FALSE()),HLOOKUP(I$29,$C$8:$N$10,3,FALSE())))*'Historical 00 Scalers WE'!I19</f>
        <v>69.7134657454064</v>
      </c>
      <c r="J103" s="52" t="n">
        <f aca="false">IF(Q15="East",(IF(AND($A44&gt;7,$A44&lt;24),HLOOKUP(J$29,$C$8:$N$10,2,FALSE()),HLOOKUP(J$29,$C$8:$N$10,3,FALSE()))),IF(AND($A44&gt;6,$A44&lt;23),HLOOKUP(J$29,$C$8:$N$10,2,FALSE()),HLOOKUP(J$29,$C$8:$N$10,3,FALSE())))*'Historical 00 Scalers WE'!J19</f>
        <v>73.3093195351446</v>
      </c>
      <c r="K103" s="52" t="n">
        <f aca="false">IF(R15="East",(IF(AND($A44&gt;7,$A44&lt;24),HLOOKUP(K$29,$C$8:$N$10,2,FALSE()),HLOOKUP(K$29,$C$8:$N$10,3,FALSE()))),IF(AND($A44&gt;6,$A44&lt;23),HLOOKUP(K$29,$C$8:$N$10,2,FALSE()),HLOOKUP(K$29,$C$8:$N$10,3,FALSE())))*'Historical 00 Scalers WE'!K19</f>
        <v>59.464210615466</v>
      </c>
      <c r="L103" s="52" t="n">
        <f aca="false">IF(S15="East",(IF(AND($A44&gt;7,$A44&lt;24),HLOOKUP(L$29,$C$8:$N$10,2,FALSE()),HLOOKUP(L$29,$C$8:$N$10,3,FALSE()))),IF(AND($A44&gt;6,$A44&lt;23),HLOOKUP(L$29,$C$8:$N$10,2,FALSE()),HLOOKUP(L$29,$C$8:$N$10,3,FALSE())))*'Historical 00 Scalers WE'!L19</f>
        <v>50.471164055824</v>
      </c>
      <c r="M103" s="52" t="n">
        <f aca="false">IF(T15="East",(IF(AND($A44&gt;7,$A44&lt;24),HLOOKUP(M$29,$C$8:$N$10,2,FALSE()),HLOOKUP(M$29,$C$8:$N$10,3,FALSE()))),IF(AND($A44&gt;6,$A44&lt;23),HLOOKUP(M$29,$C$8:$N$10,2,FALSE()),HLOOKUP(M$29,$C$8:$N$10,3,FALSE())))*'Historical 00 Scalers WE'!M19</f>
        <v>50.6359153684459</v>
      </c>
      <c r="N103" s="52" t="n">
        <f aca="false">IF(U15="East",(IF(AND($A44&gt;7,$A44&lt;24),HLOOKUP(N$29,$C$8:$N$10,2,FALSE()),HLOOKUP(N$29,$C$8:$N$10,3,FALSE()))),IF(AND($A44&gt;6,$A44&lt;23),HLOOKUP(N$29,$C$8:$N$10,2,FALSE()),HLOOKUP(N$29,$C$8:$N$10,3,FALSE())))*'Historical 00 Scalers WE'!N19</f>
        <v>48.2239052894371</v>
      </c>
    </row>
    <row r="104" customFormat="false" ht="12.75" hidden="false" customHeight="false" outlineLevel="0" collapsed="false">
      <c r="A104" s="2" t="n">
        <v>15</v>
      </c>
      <c r="C104" s="52" t="n">
        <f aca="false">IF(J16="East",(IF(AND($A45&gt;7,$A45&lt;24),HLOOKUP(C$29,$C$8:$N$10,2,FALSE()),HLOOKUP(C$29,$C$8:$N$10,3,FALSE()))),IF(AND($A45&gt;6,$A45&lt;23),HLOOKUP(C$29,$C$8:$N$10,2,FALSE()),HLOOKUP(C$29,$C$8:$N$10,3,FALSE())))*'Historical 00 Scalers WE'!C20</f>
        <v>48.4273655542872</v>
      </c>
      <c r="D104" s="52" t="n">
        <f aca="false">IF(K16="East",(IF(AND($A45&gt;7,$A45&lt;24),HLOOKUP(D$29,$C$8:$N$10,2,FALSE()),HLOOKUP(D$29,$C$8:$N$10,3,FALSE()))),IF(AND($A45&gt;6,$A45&lt;23),HLOOKUP(D$29,$C$8:$N$10,2,FALSE()),HLOOKUP(D$29,$C$8:$N$10,3,FALSE())))*'Historical 00 Scalers WE'!D20</f>
        <v>48.6820242463524</v>
      </c>
      <c r="E104" s="52" t="n">
        <f aca="false">IF(L16="East",(IF(AND($A45&gt;7,$A45&lt;24),HLOOKUP(E$29,$C$8:$N$10,2,FALSE()),HLOOKUP(E$29,$C$8:$N$10,3,FALSE()))),IF(AND($A45&gt;6,$A45&lt;23),HLOOKUP(E$29,$C$8:$N$10,2,FALSE()),HLOOKUP(E$29,$C$8:$N$10,3,FALSE())))*'Historical 00 Scalers WE'!E20</f>
        <v>51.680520696557</v>
      </c>
      <c r="F104" s="52" t="n">
        <f aca="false">IF(M16="East",(IF(AND($A45&gt;7,$A45&lt;24),HLOOKUP(F$29,$C$8:$N$10,2,FALSE()),HLOOKUP(F$29,$C$8:$N$10,3,FALSE()))),IF(AND($A45&gt;6,$A45&lt;23),HLOOKUP(F$29,$C$8:$N$10,2,FALSE()),HLOOKUP(F$29,$C$8:$N$10,3,FALSE())))*'Historical 00 Scalers WE'!F20</f>
        <v>57.8866557947853</v>
      </c>
      <c r="G104" s="52" t="n">
        <f aca="false">IF(N16="East",(IF(AND($A45&gt;7,$A45&lt;24),HLOOKUP(G$29,$C$8:$N$10,2,FALSE()),HLOOKUP(G$29,$C$8:$N$10,3,FALSE()))),IF(AND($A45&gt;6,$A45&lt;23),HLOOKUP(G$29,$C$8:$N$10,2,FALSE()),HLOOKUP(G$29,$C$8:$N$10,3,FALSE())))*'Historical 00 Scalers WE'!G20</f>
        <v>58.5228196287872</v>
      </c>
      <c r="H104" s="52" t="n">
        <f aca="false">IF(O16="East",(IF(AND($A45&gt;7,$A45&lt;24),HLOOKUP(H$29,$C$8:$N$10,2,FALSE()),HLOOKUP(H$29,$C$8:$N$10,3,FALSE()))),IF(AND($A45&gt;6,$A45&lt;23),HLOOKUP(H$29,$C$8:$N$10,2,FALSE()),HLOOKUP(H$29,$C$8:$N$10,3,FALSE())))*'Historical 00 Scalers WE'!H20</f>
        <v>66.6563472953716</v>
      </c>
      <c r="I104" s="52" t="n">
        <f aca="false">IF(P16="East",(IF(AND($A45&gt;7,$A45&lt;24),HLOOKUP(I$29,$C$8:$N$10,2,FALSE()),HLOOKUP(I$29,$C$8:$N$10,3,FALSE()))),IF(AND($A45&gt;6,$A45&lt;23),HLOOKUP(I$29,$C$8:$N$10,2,FALSE()),HLOOKUP(I$29,$C$8:$N$10,3,FALSE())))*'Historical 00 Scalers WE'!I20</f>
        <v>74.5740200487323</v>
      </c>
      <c r="J104" s="52" t="n">
        <f aca="false">IF(Q16="East",(IF(AND($A45&gt;7,$A45&lt;24),HLOOKUP(J$29,$C$8:$N$10,2,FALSE()),HLOOKUP(J$29,$C$8:$N$10,3,FALSE()))),IF(AND($A45&gt;6,$A45&lt;23),HLOOKUP(J$29,$C$8:$N$10,2,FALSE()),HLOOKUP(J$29,$C$8:$N$10,3,FALSE())))*'Historical 00 Scalers WE'!J20</f>
        <v>69.9128818889239</v>
      </c>
      <c r="K104" s="52" t="n">
        <f aca="false">IF(R16="East",(IF(AND($A45&gt;7,$A45&lt;24),HLOOKUP(K$29,$C$8:$N$10,2,FALSE()),HLOOKUP(K$29,$C$8:$N$10,3,FALSE()))),IF(AND($A45&gt;6,$A45&lt;23),HLOOKUP(K$29,$C$8:$N$10,2,FALSE()),HLOOKUP(K$29,$C$8:$N$10,3,FALSE())))*'Historical 00 Scalers WE'!K20</f>
        <v>58.4902439928867</v>
      </c>
      <c r="L104" s="52" t="n">
        <f aca="false">IF(S16="East",(IF(AND($A45&gt;7,$A45&lt;24),HLOOKUP(L$29,$C$8:$N$10,2,FALSE()),HLOOKUP(L$29,$C$8:$N$10,3,FALSE()))),IF(AND($A45&gt;6,$A45&lt;23),HLOOKUP(L$29,$C$8:$N$10,2,FALSE()),HLOOKUP(L$29,$C$8:$N$10,3,FALSE())))*'Historical 00 Scalers WE'!L20</f>
        <v>49.6657868103117</v>
      </c>
      <c r="M104" s="52" t="n">
        <f aca="false">IF(T16="East",(IF(AND($A45&gt;7,$A45&lt;24),HLOOKUP(M$29,$C$8:$N$10,2,FALSE()),HLOOKUP(M$29,$C$8:$N$10,3,FALSE()))),IF(AND($A45&gt;6,$A45&lt;23),HLOOKUP(M$29,$C$8:$N$10,2,FALSE()),HLOOKUP(M$29,$C$8:$N$10,3,FALSE())))*'Historical 00 Scalers WE'!M20</f>
        <v>48.3916468577491</v>
      </c>
      <c r="N104" s="52" t="n">
        <f aca="false">IF(U16="East",(IF(AND($A45&gt;7,$A45&lt;24),HLOOKUP(N$29,$C$8:$N$10,2,FALSE()),HLOOKUP(N$29,$C$8:$N$10,3,FALSE()))),IF(AND($A45&gt;6,$A45&lt;23),HLOOKUP(N$29,$C$8:$N$10,2,FALSE()),HLOOKUP(N$29,$C$8:$N$10,3,FALSE())))*'Historical 00 Scalers WE'!N20</f>
        <v>47.0910948056429</v>
      </c>
    </row>
    <row r="105" customFormat="false" ht="12.75" hidden="false" customHeight="false" outlineLevel="0" collapsed="false">
      <c r="A105" s="2" t="n">
        <v>16</v>
      </c>
      <c r="C105" s="52" t="n">
        <f aca="false">IF(J17="East",(IF(AND($A46&gt;7,$A46&lt;24),HLOOKUP(C$29,$C$8:$N$10,2,FALSE()),HLOOKUP(C$29,$C$8:$N$10,3,FALSE()))),IF(AND($A46&gt;6,$A46&lt;23),HLOOKUP(C$29,$C$8:$N$10,2,FALSE()),HLOOKUP(C$29,$C$8:$N$10,3,FALSE())))*'Historical 00 Scalers WE'!C21</f>
        <v>47.8991560629048</v>
      </c>
      <c r="D105" s="52" t="n">
        <f aca="false">IF(K17="East",(IF(AND($A46&gt;7,$A46&lt;24),HLOOKUP(D$29,$C$8:$N$10,2,FALSE()),HLOOKUP(D$29,$C$8:$N$10,3,FALSE()))),IF(AND($A46&gt;6,$A46&lt;23),HLOOKUP(D$29,$C$8:$N$10,2,FALSE()),HLOOKUP(D$29,$C$8:$N$10,3,FALSE())))*'Historical 00 Scalers WE'!D21</f>
        <v>47.5177832214478</v>
      </c>
      <c r="E105" s="52" t="n">
        <f aca="false">IF(L17="East",(IF(AND($A46&gt;7,$A46&lt;24),HLOOKUP(E$29,$C$8:$N$10,2,FALSE()),HLOOKUP(E$29,$C$8:$N$10,3,FALSE()))),IF(AND($A46&gt;6,$A46&lt;23),HLOOKUP(E$29,$C$8:$N$10,2,FALSE()),HLOOKUP(E$29,$C$8:$N$10,3,FALSE())))*'Historical 00 Scalers WE'!E21</f>
        <v>50.6775791244378</v>
      </c>
      <c r="F105" s="52" t="n">
        <f aca="false">IF(M17="East",(IF(AND($A46&gt;7,$A46&lt;24),HLOOKUP(F$29,$C$8:$N$10,2,FALSE()),HLOOKUP(F$29,$C$8:$N$10,3,FALSE()))),IF(AND($A46&gt;6,$A46&lt;23),HLOOKUP(F$29,$C$8:$N$10,2,FALSE()),HLOOKUP(F$29,$C$8:$N$10,3,FALSE())))*'Historical 00 Scalers WE'!F21</f>
        <v>56.1253985190819</v>
      </c>
      <c r="G105" s="52" t="n">
        <f aca="false">IF(N17="East",(IF(AND($A46&gt;7,$A46&lt;24),HLOOKUP(G$29,$C$8:$N$10,2,FALSE()),HLOOKUP(G$29,$C$8:$N$10,3,FALSE()))),IF(AND($A46&gt;6,$A46&lt;23),HLOOKUP(G$29,$C$8:$N$10,2,FALSE()),HLOOKUP(G$29,$C$8:$N$10,3,FALSE())))*'Historical 00 Scalers WE'!G21</f>
        <v>58.7525464689454</v>
      </c>
      <c r="H105" s="52" t="n">
        <f aca="false">IF(O17="East",(IF(AND($A46&gt;7,$A46&lt;24),HLOOKUP(H$29,$C$8:$N$10,2,FALSE()),HLOOKUP(H$29,$C$8:$N$10,3,FALSE()))),IF(AND($A46&gt;6,$A46&lt;23),HLOOKUP(H$29,$C$8:$N$10,2,FALSE()),HLOOKUP(H$29,$C$8:$N$10,3,FALSE())))*'Historical 00 Scalers WE'!H21</f>
        <v>70.4757876339297</v>
      </c>
      <c r="I105" s="52" t="n">
        <f aca="false">IF(P17="East",(IF(AND($A46&gt;7,$A46&lt;24),HLOOKUP(I$29,$C$8:$N$10,2,FALSE()),HLOOKUP(I$29,$C$8:$N$10,3,FALSE()))),IF(AND($A46&gt;6,$A46&lt;23),HLOOKUP(I$29,$C$8:$N$10,2,FALSE()),HLOOKUP(I$29,$C$8:$N$10,3,FALSE())))*'Historical 00 Scalers WE'!I21</f>
        <v>63.4474749175039</v>
      </c>
      <c r="J105" s="52" t="n">
        <f aca="false">IF(Q17="East",(IF(AND($A46&gt;7,$A46&lt;24),HLOOKUP(J$29,$C$8:$N$10,2,FALSE()),HLOOKUP(J$29,$C$8:$N$10,3,FALSE()))),IF(AND($A46&gt;6,$A46&lt;23),HLOOKUP(J$29,$C$8:$N$10,2,FALSE()),HLOOKUP(J$29,$C$8:$N$10,3,FALSE())))*'Historical 00 Scalers WE'!J21</f>
        <v>65.2694230319879</v>
      </c>
      <c r="K105" s="52" t="n">
        <f aca="false">IF(R17="East",(IF(AND($A46&gt;7,$A46&lt;24),HLOOKUP(K$29,$C$8:$N$10,2,FALSE()),HLOOKUP(K$29,$C$8:$N$10,3,FALSE()))),IF(AND($A46&gt;6,$A46&lt;23),HLOOKUP(K$29,$C$8:$N$10,2,FALSE()),HLOOKUP(K$29,$C$8:$N$10,3,FALSE())))*'Historical 00 Scalers WE'!K21</f>
        <v>59.5867493147532</v>
      </c>
      <c r="L105" s="52" t="n">
        <f aca="false">IF(S17="East",(IF(AND($A46&gt;7,$A46&lt;24),HLOOKUP(L$29,$C$8:$N$10,2,FALSE()),HLOOKUP(L$29,$C$8:$N$10,3,FALSE()))),IF(AND($A46&gt;6,$A46&lt;23),HLOOKUP(L$29,$C$8:$N$10,2,FALSE()),HLOOKUP(L$29,$C$8:$N$10,3,FALSE())))*'Historical 00 Scalers WE'!L21</f>
        <v>48.916810135677</v>
      </c>
      <c r="M105" s="52" t="n">
        <f aca="false">IF(T17="East",(IF(AND($A46&gt;7,$A46&lt;24),HLOOKUP(M$29,$C$8:$N$10,2,FALSE()),HLOOKUP(M$29,$C$8:$N$10,3,FALSE()))),IF(AND($A46&gt;6,$A46&lt;23),HLOOKUP(M$29,$C$8:$N$10,2,FALSE()),HLOOKUP(M$29,$C$8:$N$10,3,FALSE())))*'Historical 00 Scalers WE'!M21</f>
        <v>47.456534978292</v>
      </c>
      <c r="N105" s="52" t="n">
        <f aca="false">IF(U17="East",(IF(AND($A46&gt;7,$A46&lt;24),HLOOKUP(N$29,$C$8:$N$10,2,FALSE()),HLOOKUP(N$29,$C$8:$N$10,3,FALSE()))),IF(AND($A46&gt;6,$A46&lt;23),HLOOKUP(N$29,$C$8:$N$10,2,FALSE()),HLOOKUP(N$29,$C$8:$N$10,3,FALSE())))*'Historical 00 Scalers WE'!N21</f>
        <v>45.8022172659877</v>
      </c>
    </row>
    <row r="106" customFormat="false" ht="12.75" hidden="false" customHeight="false" outlineLevel="0" collapsed="false">
      <c r="A106" s="2" t="n">
        <v>17</v>
      </c>
      <c r="C106" s="52" t="n">
        <f aca="false">IF(J18="East",(IF(AND($A47&gt;7,$A47&lt;24),HLOOKUP(C$29,$C$8:$N$10,2,FALSE()),HLOOKUP(C$29,$C$8:$N$10,3,FALSE()))),IF(AND($A47&gt;6,$A47&lt;23),HLOOKUP(C$29,$C$8:$N$10,2,FALSE()),HLOOKUP(C$29,$C$8:$N$10,3,FALSE())))*'Historical 00 Scalers WE'!C22</f>
        <v>49.7111594836735</v>
      </c>
      <c r="D106" s="52" t="n">
        <f aca="false">IF(K18="East",(IF(AND($A47&gt;7,$A47&lt;24),HLOOKUP(D$29,$C$8:$N$10,2,FALSE()),HLOOKUP(D$29,$C$8:$N$10,3,FALSE()))),IF(AND($A47&gt;6,$A47&lt;23),HLOOKUP(D$29,$C$8:$N$10,2,FALSE()),HLOOKUP(D$29,$C$8:$N$10,3,FALSE())))*'Historical 00 Scalers WE'!D22</f>
        <v>48.5587640086954</v>
      </c>
      <c r="E106" s="52" t="n">
        <f aca="false">IF(L18="East",(IF(AND($A47&gt;7,$A47&lt;24),HLOOKUP(E$29,$C$8:$N$10,2,FALSE()),HLOOKUP(E$29,$C$8:$N$10,3,FALSE()))),IF(AND($A47&gt;6,$A47&lt;23),HLOOKUP(E$29,$C$8:$N$10,2,FALSE()),HLOOKUP(E$29,$C$8:$N$10,3,FALSE())))*'Historical 00 Scalers WE'!E22</f>
        <v>50.5887172948372</v>
      </c>
      <c r="F106" s="52" t="n">
        <f aca="false">IF(M18="East",(IF(AND($A47&gt;7,$A47&lt;24),HLOOKUP(F$29,$C$8:$N$10,2,FALSE()),HLOOKUP(F$29,$C$8:$N$10,3,FALSE()))),IF(AND($A47&gt;6,$A47&lt;23),HLOOKUP(F$29,$C$8:$N$10,2,FALSE()),HLOOKUP(F$29,$C$8:$N$10,3,FALSE())))*'Historical 00 Scalers WE'!F22</f>
        <v>54.7189751261198</v>
      </c>
      <c r="G106" s="52" t="n">
        <f aca="false">IF(N18="East",(IF(AND($A47&gt;7,$A47&lt;24),HLOOKUP(G$29,$C$8:$N$10,2,FALSE()),HLOOKUP(G$29,$C$8:$N$10,3,FALSE()))),IF(AND($A47&gt;6,$A47&lt;23),HLOOKUP(G$29,$C$8:$N$10,2,FALSE()),HLOOKUP(G$29,$C$8:$N$10,3,FALSE())))*'Historical 00 Scalers WE'!G22</f>
        <v>57.9573095910119</v>
      </c>
      <c r="H106" s="52" t="n">
        <f aca="false">IF(O18="East",(IF(AND($A47&gt;7,$A47&lt;24),HLOOKUP(H$29,$C$8:$N$10,2,FALSE()),HLOOKUP(H$29,$C$8:$N$10,3,FALSE()))),IF(AND($A47&gt;6,$A47&lt;23),HLOOKUP(H$29,$C$8:$N$10,2,FALSE()),HLOOKUP(H$29,$C$8:$N$10,3,FALSE())))*'Historical 00 Scalers WE'!H22</f>
        <v>72.5355199286316</v>
      </c>
      <c r="I106" s="52" t="n">
        <f aca="false">IF(P18="East",(IF(AND($A47&gt;7,$A47&lt;24),HLOOKUP(I$29,$C$8:$N$10,2,FALSE()),HLOOKUP(I$29,$C$8:$N$10,3,FALSE()))),IF(AND($A47&gt;6,$A47&lt;23),HLOOKUP(I$29,$C$8:$N$10,2,FALSE()),HLOOKUP(I$29,$C$8:$N$10,3,FALSE())))*'Historical 00 Scalers WE'!I22</f>
        <v>81.3724082084728</v>
      </c>
      <c r="J106" s="52" t="n">
        <f aca="false">IF(Q18="East",(IF(AND($A47&gt;7,$A47&lt;24),HLOOKUP(J$29,$C$8:$N$10,2,FALSE()),HLOOKUP(J$29,$C$8:$N$10,3,FALSE()))),IF(AND($A47&gt;6,$A47&lt;23),HLOOKUP(J$29,$C$8:$N$10,2,FALSE()),HLOOKUP(J$29,$C$8:$N$10,3,FALSE())))*'Historical 00 Scalers WE'!J22</f>
        <v>62.4386561022639</v>
      </c>
      <c r="K106" s="52" t="n">
        <f aca="false">IF(R18="East",(IF(AND($A47&gt;7,$A47&lt;24),HLOOKUP(K$29,$C$8:$N$10,2,FALSE()),HLOOKUP(K$29,$C$8:$N$10,3,FALSE()))),IF(AND($A47&gt;6,$A47&lt;23),HLOOKUP(K$29,$C$8:$N$10,2,FALSE()),HLOOKUP(K$29,$C$8:$N$10,3,FALSE())))*'Historical 00 Scalers WE'!K22</f>
        <v>58.5042780940766</v>
      </c>
      <c r="L106" s="52" t="n">
        <f aca="false">IF(S18="East",(IF(AND($A47&gt;7,$A47&lt;24),HLOOKUP(L$29,$C$8:$N$10,2,FALSE()),HLOOKUP(L$29,$C$8:$N$10,3,FALSE()))),IF(AND($A47&gt;6,$A47&lt;23),HLOOKUP(L$29,$C$8:$N$10,2,FALSE()),HLOOKUP(L$29,$C$8:$N$10,3,FALSE())))*'Historical 00 Scalers WE'!L22</f>
        <v>49.2471543411818</v>
      </c>
      <c r="M106" s="52" t="n">
        <f aca="false">IF(T18="East",(IF(AND($A47&gt;7,$A47&lt;24),HLOOKUP(M$29,$C$8:$N$10,2,FALSE()),HLOOKUP(M$29,$C$8:$N$10,3,FALSE()))),IF(AND($A47&gt;6,$A47&lt;23),HLOOKUP(M$29,$C$8:$N$10,2,FALSE()),HLOOKUP(M$29,$C$8:$N$10,3,FALSE())))*'Historical 00 Scalers WE'!M22</f>
        <v>52.0990904268904</v>
      </c>
      <c r="N106" s="52" t="n">
        <f aca="false">IF(U18="East",(IF(AND($A47&gt;7,$A47&lt;24),HLOOKUP(N$29,$C$8:$N$10,2,FALSE()),HLOOKUP(N$29,$C$8:$N$10,3,FALSE()))),IF(AND($A47&gt;6,$A47&lt;23),HLOOKUP(N$29,$C$8:$N$10,2,FALSE()),HLOOKUP(N$29,$C$8:$N$10,3,FALSE())))*'Historical 00 Scalers WE'!N22</f>
        <v>48.5543762615081</v>
      </c>
    </row>
    <row r="107" customFormat="false" ht="12.75" hidden="false" customHeight="false" outlineLevel="0" collapsed="false">
      <c r="A107" s="2" t="n">
        <v>18</v>
      </c>
      <c r="C107" s="52" t="n">
        <f aca="false">IF(J19="East",(IF(AND($A48&gt;7,$A48&lt;24),HLOOKUP(C$29,$C$8:$N$10,2,FALSE()),HLOOKUP(C$29,$C$8:$N$10,3,FALSE()))),IF(AND($A48&gt;6,$A48&lt;23),HLOOKUP(C$29,$C$8:$N$10,2,FALSE()),HLOOKUP(C$29,$C$8:$N$10,3,FALSE())))*'Historical 00 Scalers WE'!C23</f>
        <v>58.4513125087616</v>
      </c>
      <c r="D107" s="52" t="n">
        <f aca="false">IF(K19="East",(IF(AND($A48&gt;7,$A48&lt;24),HLOOKUP(D$29,$C$8:$N$10,2,FALSE()),HLOOKUP(D$29,$C$8:$N$10,3,FALSE()))),IF(AND($A48&gt;6,$A48&lt;23),HLOOKUP(D$29,$C$8:$N$10,2,FALSE()),HLOOKUP(D$29,$C$8:$N$10,3,FALSE())))*'Historical 00 Scalers WE'!D23</f>
        <v>53.1349533142744</v>
      </c>
      <c r="E107" s="52" t="n">
        <f aca="false">IF(L19="East",(IF(AND($A48&gt;7,$A48&lt;24),HLOOKUP(E$29,$C$8:$N$10,2,FALSE()),HLOOKUP(E$29,$C$8:$N$10,3,FALSE()))),IF(AND($A48&gt;6,$A48&lt;23),HLOOKUP(E$29,$C$8:$N$10,2,FALSE()),HLOOKUP(E$29,$C$8:$N$10,3,FALSE())))*'Historical 00 Scalers WE'!E23</f>
        <v>53.2821976221096</v>
      </c>
      <c r="F107" s="52" t="n">
        <f aca="false">IF(M19="East",(IF(AND($A48&gt;7,$A48&lt;24),HLOOKUP(F$29,$C$8:$N$10,2,FALSE()),HLOOKUP(F$29,$C$8:$N$10,3,FALSE()))),IF(AND($A48&gt;6,$A48&lt;23),HLOOKUP(F$29,$C$8:$N$10,2,FALSE()),HLOOKUP(F$29,$C$8:$N$10,3,FALSE())))*'Historical 00 Scalers WE'!F23</f>
        <v>54.716850871158</v>
      </c>
      <c r="G107" s="52" t="n">
        <f aca="false">IF(N19="East",(IF(AND($A48&gt;7,$A48&lt;24),HLOOKUP(G$29,$C$8:$N$10,2,FALSE()),HLOOKUP(G$29,$C$8:$N$10,3,FALSE()))),IF(AND($A48&gt;6,$A48&lt;23),HLOOKUP(G$29,$C$8:$N$10,2,FALSE()),HLOOKUP(G$29,$C$8:$N$10,3,FALSE())))*'Historical 00 Scalers WE'!G23</f>
        <v>55.3117720296176</v>
      </c>
      <c r="H107" s="52" t="n">
        <f aca="false">IF(O19="East",(IF(AND($A48&gt;7,$A48&lt;24),HLOOKUP(H$29,$C$8:$N$10,2,FALSE()),HLOOKUP(H$29,$C$8:$N$10,3,FALSE()))),IF(AND($A48&gt;6,$A48&lt;23),HLOOKUP(H$29,$C$8:$N$10,2,FALSE()),HLOOKUP(H$29,$C$8:$N$10,3,FALSE())))*'Historical 00 Scalers WE'!H23</f>
        <v>68.4474399268171</v>
      </c>
      <c r="I107" s="52" t="n">
        <f aca="false">IF(P19="East",(IF(AND($A48&gt;7,$A48&lt;24),HLOOKUP(I$29,$C$8:$N$10,2,FALSE()),HLOOKUP(I$29,$C$8:$N$10,3,FALSE()))),IF(AND($A48&gt;6,$A48&lt;23),HLOOKUP(I$29,$C$8:$N$10,2,FALSE()),HLOOKUP(I$29,$C$8:$N$10,3,FALSE())))*'Historical 00 Scalers WE'!I23</f>
        <v>73.7758556634697</v>
      </c>
      <c r="J107" s="52" t="n">
        <f aca="false">IF(Q19="East",(IF(AND($A48&gt;7,$A48&lt;24),HLOOKUP(J$29,$C$8:$N$10,2,FALSE()),HLOOKUP(J$29,$C$8:$N$10,3,FALSE()))),IF(AND($A48&gt;6,$A48&lt;23),HLOOKUP(J$29,$C$8:$N$10,2,FALSE()),HLOOKUP(J$29,$C$8:$N$10,3,FALSE())))*'Historical 00 Scalers WE'!J23</f>
        <v>59.8340287472858</v>
      </c>
      <c r="K107" s="52" t="n">
        <f aca="false">IF(R19="East",(IF(AND($A48&gt;7,$A48&lt;24),HLOOKUP(K$29,$C$8:$N$10,2,FALSE()),HLOOKUP(K$29,$C$8:$N$10,3,FALSE()))),IF(AND($A48&gt;6,$A48&lt;23),HLOOKUP(K$29,$C$8:$N$10,2,FALSE()),HLOOKUP(K$29,$C$8:$N$10,3,FALSE())))*'Historical 00 Scalers WE'!K23</f>
        <v>57.9934368107641</v>
      </c>
      <c r="L107" s="52" t="n">
        <f aca="false">IF(S19="East",(IF(AND($A48&gt;7,$A48&lt;24),HLOOKUP(L$29,$C$8:$N$10,2,FALSE()),HLOOKUP(L$29,$C$8:$N$10,3,FALSE()))),IF(AND($A48&gt;6,$A48&lt;23),HLOOKUP(L$29,$C$8:$N$10,2,FALSE()),HLOOKUP(L$29,$C$8:$N$10,3,FALSE())))*'Historical 00 Scalers WE'!L23</f>
        <v>49.7366995637406</v>
      </c>
      <c r="M107" s="52" t="n">
        <f aca="false">IF(T19="East",(IF(AND($A48&gt;7,$A48&lt;24),HLOOKUP(M$29,$C$8:$N$10,2,FALSE()),HLOOKUP(M$29,$C$8:$N$10,3,FALSE()))),IF(AND($A48&gt;6,$A48&lt;23),HLOOKUP(M$29,$C$8:$N$10,2,FALSE()),HLOOKUP(M$29,$C$8:$N$10,3,FALSE())))*'Historical 00 Scalers WE'!M23</f>
        <v>55.6572304186394</v>
      </c>
      <c r="N107" s="52" t="n">
        <f aca="false">IF(U19="East",(IF(AND($A48&gt;7,$A48&lt;24),HLOOKUP(N$29,$C$8:$N$10,2,FALSE()),HLOOKUP(N$29,$C$8:$N$10,3,FALSE()))),IF(AND($A48&gt;6,$A48&lt;23),HLOOKUP(N$29,$C$8:$N$10,2,FALSE()),HLOOKUP(N$29,$C$8:$N$10,3,FALSE())))*'Historical 00 Scalers WE'!N23</f>
        <v>50.5290523782229</v>
      </c>
    </row>
    <row r="108" customFormat="false" ht="12.75" hidden="false" customHeight="false" outlineLevel="0" collapsed="false">
      <c r="A108" s="2" t="n">
        <v>19</v>
      </c>
      <c r="C108" s="52" t="n">
        <f aca="false">IF(J20="East",(IF(AND($A49&gt;7,$A49&lt;24),HLOOKUP(C$29,$C$8:$N$10,2,FALSE()),HLOOKUP(C$29,$C$8:$N$10,3,FALSE()))),IF(AND($A49&gt;6,$A49&lt;23),HLOOKUP(C$29,$C$8:$N$10,2,FALSE()),HLOOKUP(C$29,$C$8:$N$10,3,FALSE())))*'Historical 00 Scalers WE'!C24</f>
        <v>59.7488188964672</v>
      </c>
      <c r="D108" s="52" t="n">
        <f aca="false">IF(K20="East",(IF(AND($A49&gt;7,$A49&lt;24),HLOOKUP(D$29,$C$8:$N$10,2,FALSE()),HLOOKUP(D$29,$C$8:$N$10,3,FALSE()))),IF(AND($A49&gt;6,$A49&lt;23),HLOOKUP(D$29,$C$8:$N$10,2,FALSE()),HLOOKUP(D$29,$C$8:$N$10,3,FALSE())))*'Historical 00 Scalers WE'!D24</f>
        <v>55.6658531515264</v>
      </c>
      <c r="E108" s="52" t="n">
        <f aca="false">IF(L20="East",(IF(AND($A49&gt;7,$A49&lt;24),HLOOKUP(E$29,$C$8:$N$10,2,FALSE()),HLOOKUP(E$29,$C$8:$N$10,3,FALSE()))),IF(AND($A49&gt;6,$A49&lt;23),HLOOKUP(E$29,$C$8:$N$10,2,FALSE()),HLOOKUP(E$29,$C$8:$N$10,3,FALSE())))*'Historical 00 Scalers WE'!E24</f>
        <v>61.8505038611539</v>
      </c>
      <c r="F108" s="52" t="n">
        <f aca="false">IF(M20="East",(IF(AND($A49&gt;7,$A49&lt;24),HLOOKUP(F$29,$C$8:$N$10,2,FALSE()),HLOOKUP(F$29,$C$8:$N$10,3,FALSE()))),IF(AND($A49&gt;6,$A49&lt;23),HLOOKUP(F$29,$C$8:$N$10,2,FALSE()),HLOOKUP(F$29,$C$8:$N$10,3,FALSE())))*'Historical 00 Scalers WE'!F24</f>
        <v>55.1778558499326</v>
      </c>
      <c r="G108" s="52" t="n">
        <f aca="false">IF(N20="East",(IF(AND($A49&gt;7,$A49&lt;24),HLOOKUP(G$29,$C$8:$N$10,2,FALSE()),HLOOKUP(G$29,$C$8:$N$10,3,FALSE()))),IF(AND($A49&gt;6,$A49&lt;23),HLOOKUP(G$29,$C$8:$N$10,2,FALSE()),HLOOKUP(G$29,$C$8:$N$10,3,FALSE())))*'Historical 00 Scalers WE'!G24</f>
        <v>53.0890849557936</v>
      </c>
      <c r="H108" s="52" t="n">
        <f aca="false">IF(O20="East",(IF(AND($A49&gt;7,$A49&lt;24),HLOOKUP(H$29,$C$8:$N$10,2,FALSE()),HLOOKUP(H$29,$C$8:$N$10,3,FALSE()))),IF(AND($A49&gt;6,$A49&lt;23),HLOOKUP(H$29,$C$8:$N$10,2,FALSE()),HLOOKUP(H$29,$C$8:$N$10,3,FALSE())))*'Historical 00 Scalers WE'!H24</f>
        <v>61.1508237824224</v>
      </c>
      <c r="I108" s="52" t="n">
        <f aca="false">IF(P20="East",(IF(AND($A49&gt;7,$A49&lt;24),HLOOKUP(I$29,$C$8:$N$10,2,FALSE()),HLOOKUP(I$29,$C$8:$N$10,3,FALSE()))),IF(AND($A49&gt;6,$A49&lt;23),HLOOKUP(I$29,$C$8:$N$10,2,FALSE()),HLOOKUP(I$29,$C$8:$N$10,3,FALSE())))*'Historical 00 Scalers WE'!I24</f>
        <v>65.896444210267</v>
      </c>
      <c r="J108" s="52" t="n">
        <f aca="false">IF(Q20="East",(IF(AND($A49&gt;7,$A49&lt;24),HLOOKUP(J$29,$C$8:$N$10,2,FALSE()),HLOOKUP(J$29,$C$8:$N$10,3,FALSE()))),IF(AND($A49&gt;6,$A49&lt;23),HLOOKUP(J$29,$C$8:$N$10,2,FALSE()),HLOOKUP(J$29,$C$8:$N$10,3,FALSE())))*'Historical 00 Scalers WE'!J24</f>
        <v>65.6295748851593</v>
      </c>
      <c r="K108" s="52" t="n">
        <f aca="false">IF(R20="East",(IF(AND($A49&gt;7,$A49&lt;24),HLOOKUP(K$29,$C$8:$N$10,2,FALSE()),HLOOKUP(K$29,$C$8:$N$10,3,FALSE()))),IF(AND($A49&gt;6,$A49&lt;23),HLOOKUP(K$29,$C$8:$N$10,2,FALSE()),HLOOKUP(K$29,$C$8:$N$10,3,FALSE())))*'Historical 00 Scalers WE'!K24</f>
        <v>53.5846736490863</v>
      </c>
      <c r="L108" s="52" t="n">
        <f aca="false">IF(S20="East",(IF(AND($A49&gt;7,$A49&lt;24),HLOOKUP(L$29,$C$8:$N$10,2,FALSE()),HLOOKUP(L$29,$C$8:$N$10,3,FALSE()))),IF(AND($A49&gt;6,$A49&lt;23),HLOOKUP(L$29,$C$8:$N$10,2,FALSE()),HLOOKUP(L$29,$C$8:$N$10,3,FALSE())))*'Historical 00 Scalers WE'!L24</f>
        <v>53.9618537713936</v>
      </c>
      <c r="M108" s="52" t="n">
        <f aca="false">IF(T20="East",(IF(AND($A49&gt;7,$A49&lt;24),HLOOKUP(M$29,$C$8:$N$10,2,FALSE()),HLOOKUP(M$29,$C$8:$N$10,3,FALSE()))),IF(AND($A49&gt;6,$A49&lt;23),HLOOKUP(M$29,$C$8:$N$10,2,FALSE()),HLOOKUP(M$29,$C$8:$N$10,3,FALSE())))*'Historical 00 Scalers WE'!M24</f>
        <v>56.3369545999254</v>
      </c>
      <c r="N108" s="52" t="n">
        <f aca="false">IF(U20="East",(IF(AND($A49&gt;7,$A49&lt;24),HLOOKUP(N$29,$C$8:$N$10,2,FALSE()),HLOOKUP(N$29,$C$8:$N$10,3,FALSE()))),IF(AND($A49&gt;6,$A49&lt;23),HLOOKUP(N$29,$C$8:$N$10,2,FALSE()),HLOOKUP(N$29,$C$8:$N$10,3,FALSE())))*'Historical 00 Scalers WE'!N24</f>
        <v>50.4194387019133</v>
      </c>
    </row>
    <row r="109" customFormat="false" ht="12.75" hidden="false" customHeight="false" outlineLevel="0" collapsed="false">
      <c r="A109" s="2" t="n">
        <v>20</v>
      </c>
      <c r="C109" s="52" t="n">
        <f aca="false">IF(J21="East",(IF(AND($A50&gt;7,$A50&lt;24),HLOOKUP(C$29,$C$8:$N$10,2,FALSE()),HLOOKUP(C$29,$C$8:$N$10,3,FALSE()))),IF(AND($A50&gt;6,$A50&lt;23),HLOOKUP(C$29,$C$8:$N$10,2,FALSE()),HLOOKUP(C$29,$C$8:$N$10,3,FALSE())))*'Historical 00 Scalers WE'!C25</f>
        <v>56.8222234873597</v>
      </c>
      <c r="D109" s="52" t="n">
        <f aca="false">IF(K21="East",(IF(AND($A50&gt;7,$A50&lt;24),HLOOKUP(D$29,$C$8:$N$10,2,FALSE()),HLOOKUP(D$29,$C$8:$N$10,3,FALSE()))),IF(AND($A50&gt;6,$A50&lt;23),HLOOKUP(D$29,$C$8:$N$10,2,FALSE()),HLOOKUP(D$29,$C$8:$N$10,3,FALSE())))*'Historical 00 Scalers WE'!D25</f>
        <v>53.3721637078078</v>
      </c>
      <c r="E109" s="52" t="n">
        <f aca="false">IF(L21="East",(IF(AND($A50&gt;7,$A50&lt;24),HLOOKUP(E$29,$C$8:$N$10,2,FALSE()),HLOOKUP(E$29,$C$8:$N$10,3,FALSE()))),IF(AND($A50&gt;6,$A50&lt;23),HLOOKUP(E$29,$C$8:$N$10,2,FALSE()),HLOOKUP(E$29,$C$8:$N$10,3,FALSE())))*'Historical 00 Scalers WE'!E25</f>
        <v>61.1233562575879</v>
      </c>
      <c r="F109" s="52" t="n">
        <f aca="false">IF(M21="East",(IF(AND($A50&gt;7,$A50&lt;24),HLOOKUP(F$29,$C$8:$N$10,2,FALSE()),HLOOKUP(F$29,$C$8:$N$10,3,FALSE()))),IF(AND($A50&gt;6,$A50&lt;23),HLOOKUP(F$29,$C$8:$N$10,2,FALSE()),HLOOKUP(F$29,$C$8:$N$10,3,FALSE())))*'Historical 00 Scalers WE'!F25</f>
        <v>60.5870836759649</v>
      </c>
      <c r="G109" s="52" t="n">
        <f aca="false">IF(N21="East",(IF(AND($A50&gt;7,$A50&lt;24),HLOOKUP(G$29,$C$8:$N$10,2,FALSE()),HLOOKUP(G$29,$C$8:$N$10,3,FALSE()))),IF(AND($A50&gt;6,$A50&lt;23),HLOOKUP(G$29,$C$8:$N$10,2,FALSE()),HLOOKUP(G$29,$C$8:$N$10,3,FALSE())))*'Historical 00 Scalers WE'!G25</f>
        <v>55.6968301851852</v>
      </c>
      <c r="H109" s="52" t="n">
        <f aca="false">IF(O21="East",(IF(AND($A50&gt;7,$A50&lt;24),HLOOKUP(H$29,$C$8:$N$10,2,FALSE()),HLOOKUP(H$29,$C$8:$N$10,3,FALSE()))),IF(AND($A50&gt;6,$A50&lt;23),HLOOKUP(H$29,$C$8:$N$10,2,FALSE()),HLOOKUP(H$29,$C$8:$N$10,3,FALSE())))*'Historical 00 Scalers WE'!H25</f>
        <v>55.4113794427656</v>
      </c>
      <c r="I109" s="52" t="n">
        <f aca="false">IF(P21="East",(IF(AND($A50&gt;7,$A50&lt;24),HLOOKUP(I$29,$C$8:$N$10,2,FALSE()),HLOOKUP(I$29,$C$8:$N$10,3,FALSE()))),IF(AND($A50&gt;6,$A50&lt;23),HLOOKUP(I$29,$C$8:$N$10,2,FALSE()),HLOOKUP(I$29,$C$8:$N$10,3,FALSE())))*'Historical 00 Scalers WE'!I25</f>
        <v>55.7901911744541</v>
      </c>
      <c r="J109" s="52" t="n">
        <f aca="false">IF(Q21="East",(IF(AND($A50&gt;7,$A50&lt;24),HLOOKUP(J$29,$C$8:$N$10,2,FALSE()),HLOOKUP(J$29,$C$8:$N$10,3,FALSE()))),IF(AND($A50&gt;6,$A50&lt;23),HLOOKUP(J$29,$C$8:$N$10,2,FALSE()),HLOOKUP(J$29,$C$8:$N$10,3,FALSE())))*'Historical 00 Scalers WE'!J25</f>
        <v>61.5940918280114</v>
      </c>
      <c r="K109" s="52" t="n">
        <f aca="false">IF(R21="East",(IF(AND($A50&gt;7,$A50&lt;24),HLOOKUP(K$29,$C$8:$N$10,2,FALSE()),HLOOKUP(K$29,$C$8:$N$10,3,FALSE()))),IF(AND($A50&gt;6,$A50&lt;23),HLOOKUP(K$29,$C$8:$N$10,2,FALSE()),HLOOKUP(K$29,$C$8:$N$10,3,FALSE())))*'Historical 00 Scalers WE'!K25</f>
        <v>57.4801312718884</v>
      </c>
      <c r="L109" s="52" t="n">
        <f aca="false">IF(S21="East",(IF(AND($A50&gt;7,$A50&lt;24),HLOOKUP(L$29,$C$8:$N$10,2,FALSE()),HLOOKUP(L$29,$C$8:$N$10,3,FALSE()))),IF(AND($A50&gt;6,$A50&lt;23),HLOOKUP(L$29,$C$8:$N$10,2,FALSE()),HLOOKUP(L$29,$C$8:$N$10,3,FALSE())))*'Historical 00 Scalers WE'!L25</f>
        <v>54.6411887307246</v>
      </c>
      <c r="M109" s="52" t="n">
        <f aca="false">IF(T21="East",(IF(AND($A50&gt;7,$A50&lt;24),HLOOKUP(M$29,$C$8:$N$10,2,FALSE()),HLOOKUP(M$29,$C$8:$N$10,3,FALSE()))),IF(AND($A50&gt;6,$A50&lt;23),HLOOKUP(M$29,$C$8:$N$10,2,FALSE()),HLOOKUP(M$29,$C$8:$N$10,3,FALSE())))*'Historical 00 Scalers WE'!M25</f>
        <v>54.0078187926056</v>
      </c>
      <c r="N109" s="52" t="n">
        <f aca="false">IF(U21="East",(IF(AND($A50&gt;7,$A50&lt;24),HLOOKUP(N$29,$C$8:$N$10,2,FALSE()),HLOOKUP(N$29,$C$8:$N$10,3,FALSE()))),IF(AND($A50&gt;6,$A50&lt;23),HLOOKUP(N$29,$C$8:$N$10,2,FALSE()),HLOOKUP(N$29,$C$8:$N$10,3,FALSE())))*'Historical 00 Scalers WE'!N25</f>
        <v>49.4589947054014</v>
      </c>
    </row>
    <row r="110" customFormat="false" ht="12.75" hidden="false" customHeight="false" outlineLevel="0" collapsed="false">
      <c r="A110" s="2" t="n">
        <v>21</v>
      </c>
      <c r="C110" s="52" t="n">
        <f aca="false">IF(J22="East",(IF(AND($A51&gt;7,$A51&lt;24),HLOOKUP(C$29,$C$8:$N$10,2,FALSE()),HLOOKUP(C$29,$C$8:$N$10,3,FALSE()))),IF(AND($A51&gt;6,$A51&lt;23),HLOOKUP(C$29,$C$8:$N$10,2,FALSE()),HLOOKUP(C$29,$C$8:$N$10,3,FALSE())))*'Historical 00 Scalers WE'!C26</f>
        <v>55.7474745858212</v>
      </c>
      <c r="D110" s="52" t="n">
        <f aca="false">IF(K22="East",(IF(AND($A51&gt;7,$A51&lt;24),HLOOKUP(D$29,$C$8:$N$10,2,FALSE()),HLOOKUP(D$29,$C$8:$N$10,3,FALSE()))),IF(AND($A51&gt;6,$A51&lt;23),HLOOKUP(D$29,$C$8:$N$10,2,FALSE()),HLOOKUP(D$29,$C$8:$N$10,3,FALSE())))*'Historical 00 Scalers WE'!D26</f>
        <v>52.522717091274</v>
      </c>
      <c r="E110" s="52" t="n">
        <f aca="false">IF(L22="East",(IF(AND($A51&gt;7,$A51&lt;24),HLOOKUP(E$29,$C$8:$N$10,2,FALSE()),HLOOKUP(E$29,$C$8:$N$10,3,FALSE()))),IF(AND($A51&gt;6,$A51&lt;23),HLOOKUP(E$29,$C$8:$N$10,2,FALSE()),HLOOKUP(E$29,$C$8:$N$10,3,FALSE())))*'Historical 00 Scalers WE'!E26</f>
        <v>57.8829382754835</v>
      </c>
      <c r="F110" s="52" t="n">
        <f aca="false">IF(M22="East",(IF(AND($A51&gt;7,$A51&lt;24),HLOOKUP(F$29,$C$8:$N$10,2,FALSE()),HLOOKUP(F$29,$C$8:$N$10,3,FALSE()))),IF(AND($A51&gt;6,$A51&lt;23),HLOOKUP(F$29,$C$8:$N$10,2,FALSE()),HLOOKUP(F$29,$C$8:$N$10,3,FALSE())))*'Historical 00 Scalers WE'!F26</f>
        <v>62.1518265416702</v>
      </c>
      <c r="G110" s="52" t="n">
        <f aca="false">IF(N22="East",(IF(AND($A51&gt;7,$A51&lt;24),HLOOKUP(G$29,$C$8:$N$10,2,FALSE()),HLOOKUP(G$29,$C$8:$N$10,3,FALSE()))),IF(AND($A51&gt;6,$A51&lt;23),HLOOKUP(G$29,$C$8:$N$10,2,FALSE()),HLOOKUP(G$29,$C$8:$N$10,3,FALSE())))*'Historical 00 Scalers WE'!G26</f>
        <v>61.0724828376083</v>
      </c>
      <c r="H110" s="52" t="n">
        <f aca="false">IF(O22="East",(IF(AND($A51&gt;7,$A51&lt;24),HLOOKUP(H$29,$C$8:$N$10,2,FALSE()),HLOOKUP(H$29,$C$8:$N$10,3,FALSE()))),IF(AND($A51&gt;6,$A51&lt;23),HLOOKUP(H$29,$C$8:$N$10,2,FALSE()),HLOOKUP(H$29,$C$8:$N$10,3,FALSE())))*'Historical 00 Scalers WE'!H26</f>
        <v>57.7496766069287</v>
      </c>
      <c r="I110" s="52" t="n">
        <f aca="false">IF(P22="East",(IF(AND($A51&gt;7,$A51&lt;24),HLOOKUP(I$29,$C$8:$N$10,2,FALSE()),HLOOKUP(I$29,$C$8:$N$10,3,FALSE()))),IF(AND($A51&gt;6,$A51&lt;23),HLOOKUP(I$29,$C$8:$N$10,2,FALSE()),HLOOKUP(I$29,$C$8:$N$10,3,FALSE())))*'Historical 00 Scalers WE'!I26</f>
        <v>58.4738381406665</v>
      </c>
      <c r="J110" s="52" t="n">
        <f aca="false">IF(Q22="East",(IF(AND($A51&gt;7,$A51&lt;24),HLOOKUP(J$29,$C$8:$N$10,2,FALSE()),HLOOKUP(J$29,$C$8:$N$10,3,FALSE()))),IF(AND($A51&gt;6,$A51&lt;23),HLOOKUP(J$29,$C$8:$N$10,2,FALSE()),HLOOKUP(J$29,$C$8:$N$10,3,FALSE())))*'Historical 00 Scalers WE'!J26</f>
        <v>64.3225417730668</v>
      </c>
      <c r="K110" s="52" t="n">
        <f aca="false">IF(R22="East",(IF(AND($A51&gt;7,$A51&lt;24),HLOOKUP(K$29,$C$8:$N$10,2,FALSE()),HLOOKUP(K$29,$C$8:$N$10,3,FALSE()))),IF(AND($A51&gt;6,$A51&lt;23),HLOOKUP(K$29,$C$8:$N$10,2,FALSE()),HLOOKUP(K$29,$C$8:$N$10,3,FALSE())))*'Historical 00 Scalers WE'!K26</f>
        <v>54.4870000527568</v>
      </c>
      <c r="L110" s="52" t="n">
        <f aca="false">IF(S22="East",(IF(AND($A51&gt;7,$A51&lt;24),HLOOKUP(L$29,$C$8:$N$10,2,FALSE()),HLOOKUP(L$29,$C$8:$N$10,3,FALSE()))),IF(AND($A51&gt;6,$A51&lt;23),HLOOKUP(L$29,$C$8:$N$10,2,FALSE()),HLOOKUP(L$29,$C$8:$N$10,3,FALSE())))*'Historical 00 Scalers WE'!L26</f>
        <v>55.6513567563777</v>
      </c>
      <c r="M110" s="52" t="n">
        <f aca="false">IF(T22="East",(IF(AND($A51&gt;7,$A51&lt;24),HLOOKUP(M$29,$C$8:$N$10,2,FALSE()),HLOOKUP(M$29,$C$8:$N$10,3,FALSE()))),IF(AND($A51&gt;6,$A51&lt;23),HLOOKUP(M$29,$C$8:$N$10,2,FALSE()),HLOOKUP(M$29,$C$8:$N$10,3,FALSE())))*'Historical 00 Scalers WE'!M26</f>
        <v>53.1167121780642</v>
      </c>
      <c r="N110" s="52" t="n">
        <f aca="false">IF(U22="East",(IF(AND($A51&gt;7,$A51&lt;24),HLOOKUP(N$29,$C$8:$N$10,2,FALSE()),HLOOKUP(N$29,$C$8:$N$10,3,FALSE()))),IF(AND($A51&gt;6,$A51&lt;23),HLOOKUP(N$29,$C$8:$N$10,2,FALSE()),HLOOKUP(N$29,$C$8:$N$10,3,FALSE())))*'Historical 00 Scalers WE'!N26</f>
        <v>51.5766983328398</v>
      </c>
    </row>
    <row r="111" customFormat="false" ht="12.75" hidden="false" customHeight="false" outlineLevel="0" collapsed="false">
      <c r="A111" s="2" t="n">
        <v>22</v>
      </c>
      <c r="C111" s="52" t="n">
        <f aca="false">IF(J23="East",(IF(AND($A52&gt;7,$A52&lt;24),HLOOKUP(C$29,$C$8:$N$10,2,FALSE()),HLOOKUP(C$29,$C$8:$N$10,3,FALSE()))),IF(AND($A52&gt;6,$A52&lt;23),HLOOKUP(C$29,$C$8:$N$10,2,FALSE()),HLOOKUP(C$29,$C$8:$N$10,3,FALSE())))*'Historical 00 Scalers WE'!C27</f>
        <v>53.2940289502527</v>
      </c>
      <c r="D111" s="52" t="n">
        <f aca="false">IF(K23="East",(IF(AND($A52&gt;7,$A52&lt;24),HLOOKUP(D$29,$C$8:$N$10,2,FALSE()),HLOOKUP(D$29,$C$8:$N$10,3,FALSE()))),IF(AND($A52&gt;6,$A52&lt;23),HLOOKUP(D$29,$C$8:$N$10,2,FALSE()),HLOOKUP(D$29,$C$8:$N$10,3,FALSE())))*'Historical 00 Scalers WE'!D27</f>
        <v>52.2619473828125</v>
      </c>
      <c r="E111" s="52" t="n">
        <f aca="false">IF(L23="East",(IF(AND($A52&gt;7,$A52&lt;24),HLOOKUP(E$29,$C$8:$N$10,2,FALSE()),HLOOKUP(E$29,$C$8:$N$10,3,FALSE()))),IF(AND($A52&gt;6,$A52&lt;23),HLOOKUP(E$29,$C$8:$N$10,2,FALSE()),HLOOKUP(E$29,$C$8:$N$10,3,FALSE())))*'Historical 00 Scalers WE'!E27</f>
        <v>54.8236050476896</v>
      </c>
      <c r="F111" s="52" t="n">
        <f aca="false">IF(M23="East",(IF(AND($A52&gt;7,$A52&lt;24),HLOOKUP(F$29,$C$8:$N$10,2,FALSE()),HLOOKUP(F$29,$C$8:$N$10,3,FALSE()))),IF(AND($A52&gt;6,$A52&lt;23),HLOOKUP(F$29,$C$8:$N$10,2,FALSE()),HLOOKUP(F$29,$C$8:$N$10,3,FALSE())))*'Historical 00 Scalers WE'!F27</f>
        <v>58.7507693916103</v>
      </c>
      <c r="G111" s="52" t="n">
        <f aca="false">IF(N23="East",(IF(AND($A52&gt;7,$A52&lt;24),HLOOKUP(G$29,$C$8:$N$10,2,FALSE()),HLOOKUP(G$29,$C$8:$N$10,3,FALSE()))),IF(AND($A52&gt;6,$A52&lt;23),HLOOKUP(G$29,$C$8:$N$10,2,FALSE()),HLOOKUP(G$29,$C$8:$N$10,3,FALSE())))*'Historical 00 Scalers WE'!G27</f>
        <v>55.4226964259088</v>
      </c>
      <c r="H111" s="52" t="n">
        <f aca="false">IF(O23="East",(IF(AND($A52&gt;7,$A52&lt;24),HLOOKUP(H$29,$C$8:$N$10,2,FALSE()),HLOOKUP(H$29,$C$8:$N$10,3,FALSE()))),IF(AND($A52&gt;6,$A52&lt;23),HLOOKUP(H$29,$C$8:$N$10,2,FALSE()),HLOOKUP(H$29,$C$8:$N$10,3,FALSE())))*'Historical 00 Scalers WE'!H27</f>
        <v>53.2892656762526</v>
      </c>
      <c r="I111" s="52" t="n">
        <f aca="false">IF(P23="East",(IF(AND($A52&gt;7,$A52&lt;24),HLOOKUP(I$29,$C$8:$N$10,2,FALSE()),HLOOKUP(I$29,$C$8:$N$10,3,FALSE()))),IF(AND($A52&gt;6,$A52&lt;23),HLOOKUP(I$29,$C$8:$N$10,2,FALSE()),HLOOKUP(I$29,$C$8:$N$10,3,FALSE())))*'Historical 00 Scalers WE'!I27</f>
        <v>53.3003182976141</v>
      </c>
      <c r="J111" s="52" t="n">
        <f aca="false">IF(Q23="East",(IF(AND($A52&gt;7,$A52&lt;24),HLOOKUP(J$29,$C$8:$N$10,2,FALSE()),HLOOKUP(J$29,$C$8:$N$10,3,FALSE()))),IF(AND($A52&gt;6,$A52&lt;23),HLOOKUP(J$29,$C$8:$N$10,2,FALSE()),HLOOKUP(J$29,$C$8:$N$10,3,FALSE())))*'Historical 00 Scalers WE'!J27</f>
        <v>57.6410111716376</v>
      </c>
      <c r="K111" s="52" t="n">
        <f aca="false">IF(R23="East",(IF(AND($A52&gt;7,$A52&lt;24),HLOOKUP(K$29,$C$8:$N$10,2,FALSE()),HLOOKUP(K$29,$C$8:$N$10,3,FALSE()))),IF(AND($A52&gt;6,$A52&lt;23),HLOOKUP(K$29,$C$8:$N$10,2,FALSE()),HLOOKUP(K$29,$C$8:$N$10,3,FALSE())))*'Historical 00 Scalers WE'!K27</f>
        <v>47.3970163335113</v>
      </c>
      <c r="L111" s="52" t="n">
        <f aca="false">IF(S23="East",(IF(AND($A52&gt;7,$A52&lt;24),HLOOKUP(L$29,$C$8:$N$10,2,FALSE()),HLOOKUP(L$29,$C$8:$N$10,3,FALSE()))),IF(AND($A52&gt;6,$A52&lt;23),HLOOKUP(L$29,$C$8:$N$10,2,FALSE()),HLOOKUP(L$29,$C$8:$N$10,3,FALSE())))*'Historical 00 Scalers WE'!L27</f>
        <v>50.2283538715402</v>
      </c>
      <c r="M111" s="52" t="n">
        <f aca="false">IF(T23="East",(IF(AND($A52&gt;7,$A52&lt;24),HLOOKUP(M$29,$C$8:$N$10,2,FALSE()),HLOOKUP(M$29,$C$8:$N$10,3,FALSE()))),IF(AND($A52&gt;6,$A52&lt;23),HLOOKUP(M$29,$C$8:$N$10,2,FALSE()),HLOOKUP(M$29,$C$8:$N$10,3,FALSE())))*'Historical 00 Scalers WE'!M27</f>
        <v>52.629511030784</v>
      </c>
      <c r="N111" s="52" t="n">
        <f aca="false">IF(U23="East",(IF(AND($A52&gt;7,$A52&lt;24),HLOOKUP(N$29,$C$8:$N$10,2,FALSE()),HLOOKUP(N$29,$C$8:$N$10,3,FALSE()))),IF(AND($A52&gt;6,$A52&lt;23),HLOOKUP(N$29,$C$8:$N$10,2,FALSE()),HLOOKUP(N$29,$C$8:$N$10,3,FALSE())))*'Historical 00 Scalers WE'!N27</f>
        <v>54.587203316391</v>
      </c>
    </row>
    <row r="112" customFormat="false" ht="12.75" hidden="false" customHeight="false" outlineLevel="0" collapsed="false">
      <c r="A112" s="2" t="n">
        <v>23</v>
      </c>
      <c r="C112" s="52" t="n">
        <f aca="false">IF(J24="East",(IF(AND($A53&gt;7,$A53&lt;24),HLOOKUP(C$29,$C$8:$N$10,2,FALSE()),HLOOKUP(C$29,$C$8:$N$10,3,FALSE()))),IF(AND($A53&gt;6,$A53&lt;23),HLOOKUP(C$29,$C$8:$N$10,2,FALSE()),HLOOKUP(C$29,$C$8:$N$10,3,FALSE())))*'Historical 00 Scalers WE'!C28</f>
        <v>50.3625012538416</v>
      </c>
      <c r="D112" s="52" t="n">
        <f aca="false">IF(K24="East",(IF(AND($A53&gt;7,$A53&lt;24),HLOOKUP(D$29,$C$8:$N$10,2,FALSE()),HLOOKUP(D$29,$C$8:$N$10,3,FALSE()))),IF(AND($A53&gt;6,$A53&lt;23),HLOOKUP(D$29,$C$8:$N$10,2,FALSE()),HLOOKUP(D$29,$C$8:$N$10,3,FALSE())))*'Historical 00 Scalers WE'!D28</f>
        <v>49.9094689250341</v>
      </c>
      <c r="E112" s="52" t="n">
        <f aca="false">IF(L24="East",(IF(AND($A53&gt;7,$A53&lt;24),HLOOKUP(E$29,$C$8:$N$10,2,FALSE()),HLOOKUP(E$29,$C$8:$N$10,3,FALSE()))),IF(AND($A53&gt;6,$A53&lt;23),HLOOKUP(E$29,$C$8:$N$10,2,FALSE()),HLOOKUP(E$29,$C$8:$N$10,3,FALSE())))*'Historical 00 Scalers WE'!E28</f>
        <v>53.427139093396</v>
      </c>
      <c r="F112" s="52" t="n">
        <f aca="false">IF(M24="East",(IF(AND($A53&gt;7,$A53&lt;24),HLOOKUP(F$29,$C$8:$N$10,2,FALSE()),HLOOKUP(F$29,$C$8:$N$10,3,FALSE()))),IF(AND($A53&gt;6,$A53&lt;23),HLOOKUP(F$29,$C$8:$N$10,2,FALSE()),HLOOKUP(F$29,$C$8:$N$10,3,FALSE())))*'Historical 00 Scalers WE'!F28</f>
        <v>54.5417872710686</v>
      </c>
      <c r="G112" s="52" t="n">
        <f aca="false">IF(N24="East",(IF(AND($A53&gt;7,$A53&lt;24),HLOOKUP(G$29,$C$8:$N$10,2,FALSE()),HLOOKUP(G$29,$C$8:$N$10,3,FALSE()))),IF(AND($A53&gt;6,$A53&lt;23),HLOOKUP(G$29,$C$8:$N$10,2,FALSE()),HLOOKUP(G$29,$C$8:$N$10,3,FALSE())))*'Historical 00 Scalers WE'!G28</f>
        <v>54.9397572452722</v>
      </c>
      <c r="H112" s="52" t="n">
        <f aca="false">IF(O24="East",(IF(AND($A53&gt;7,$A53&lt;24),HLOOKUP(H$29,$C$8:$N$10,2,FALSE()),HLOOKUP(H$29,$C$8:$N$10,3,FALSE()))),IF(AND($A53&gt;6,$A53&lt;23),HLOOKUP(H$29,$C$8:$N$10,2,FALSE()),HLOOKUP(H$29,$C$8:$N$10,3,FALSE())))*'Historical 00 Scalers WE'!H28</f>
        <v>48.0682776646222</v>
      </c>
      <c r="I112" s="52" t="n">
        <f aca="false">IF(P24="East",(IF(AND($A53&gt;7,$A53&lt;24),HLOOKUP(I$29,$C$8:$N$10,2,FALSE()),HLOOKUP(I$29,$C$8:$N$10,3,FALSE()))),IF(AND($A53&gt;6,$A53&lt;23),HLOOKUP(I$29,$C$8:$N$10,2,FALSE()),HLOOKUP(I$29,$C$8:$N$10,3,FALSE())))*'Historical 00 Scalers WE'!I28</f>
        <v>47.9472078157718</v>
      </c>
      <c r="J112" s="52" t="n">
        <f aca="false">IF(Q24="East",(IF(AND($A53&gt;7,$A53&lt;24),HLOOKUP(J$29,$C$8:$N$10,2,FALSE()),HLOOKUP(J$29,$C$8:$N$10,3,FALSE()))),IF(AND($A53&gt;6,$A53&lt;23),HLOOKUP(J$29,$C$8:$N$10,2,FALSE()),HLOOKUP(J$29,$C$8:$N$10,3,FALSE())))*'Historical 00 Scalers WE'!J28</f>
        <v>41.4155234985907</v>
      </c>
      <c r="K112" s="52" t="n">
        <f aca="false">IF(R24="East",(IF(AND($A53&gt;7,$A53&lt;24),HLOOKUP(K$29,$C$8:$N$10,2,FALSE()),HLOOKUP(K$29,$C$8:$N$10,3,FALSE()))),IF(AND($A53&gt;6,$A53&lt;23),HLOOKUP(K$29,$C$8:$N$10,2,FALSE()),HLOOKUP(K$29,$C$8:$N$10,3,FALSE())))*'Historical 00 Scalers WE'!K28</f>
        <v>49.5370620583442</v>
      </c>
      <c r="L112" s="52" t="n">
        <f aca="false">IF(S24="East",(IF(AND($A53&gt;7,$A53&lt;24),HLOOKUP(L$29,$C$8:$N$10,2,FALSE()),HLOOKUP(L$29,$C$8:$N$10,3,FALSE()))),IF(AND($A53&gt;6,$A53&lt;23),HLOOKUP(L$29,$C$8:$N$10,2,FALSE()),HLOOKUP(L$29,$C$8:$N$10,3,FALSE())))*'Historical 00 Scalers WE'!L28</f>
        <v>56.7106483104551</v>
      </c>
      <c r="M112" s="52" t="n">
        <f aca="false">IF(T24="East",(IF(AND($A53&gt;7,$A53&lt;24),HLOOKUP(M$29,$C$8:$N$10,2,FALSE()),HLOOKUP(M$29,$C$8:$N$10,3,FALSE()))),IF(AND($A53&gt;6,$A53&lt;23),HLOOKUP(M$29,$C$8:$N$10,2,FALSE()),HLOOKUP(M$29,$C$8:$N$10,3,FALSE())))*'Historical 00 Scalers WE'!M28</f>
        <v>51.3219260161484</v>
      </c>
      <c r="N112" s="52" t="n">
        <f aca="false">IF(U24="East",(IF(AND($A53&gt;7,$A53&lt;24),HLOOKUP(N$29,$C$8:$N$10,2,FALSE()),HLOOKUP(N$29,$C$8:$N$10,3,FALSE()))),IF(AND($A53&gt;6,$A53&lt;23),HLOOKUP(N$29,$C$8:$N$10,2,FALSE()),HLOOKUP(N$29,$C$8:$N$10,3,FALSE())))*'Historical 00 Scalers WE'!N28</f>
        <v>55.3614263089122</v>
      </c>
    </row>
    <row r="113" customFormat="false" ht="12.75" hidden="false" customHeight="false" outlineLevel="0" collapsed="false">
      <c r="A113" s="2" t="n">
        <v>24</v>
      </c>
      <c r="C113" s="52" t="n">
        <f aca="false">IF(J25="East",(IF(AND($A54&gt;7,$A54&lt;24),HLOOKUP(C$29,$C$8:$N$10,2,FALSE()),HLOOKUP(C$29,$C$8:$N$10,3,FALSE()))),IF(AND($A54&gt;6,$A54&lt;23),HLOOKUP(C$29,$C$8:$N$10,2,FALSE()),HLOOKUP(C$29,$C$8:$N$10,3,FALSE())))*'Historical 00 Scalers WE'!C29</f>
        <v>46.6862681361035</v>
      </c>
      <c r="D113" s="52" t="n">
        <f aca="false">IF(K25="East",(IF(AND($A54&gt;7,$A54&lt;24),HLOOKUP(D$29,$C$8:$N$10,2,FALSE()),HLOOKUP(D$29,$C$8:$N$10,3,FALSE()))),IF(AND($A54&gt;6,$A54&lt;23),HLOOKUP(D$29,$C$8:$N$10,2,FALSE()),HLOOKUP(D$29,$C$8:$N$10,3,FALSE())))*'Historical 00 Scalers WE'!D29</f>
        <v>46.9139828941453</v>
      </c>
      <c r="E113" s="52" t="n">
        <f aca="false">IF(L25="East",(IF(AND($A54&gt;7,$A54&lt;24),HLOOKUP(E$29,$C$8:$N$10,2,FALSE()),HLOOKUP(E$29,$C$8:$N$10,3,FALSE()))),IF(AND($A54&gt;6,$A54&lt;23),HLOOKUP(E$29,$C$8:$N$10,2,FALSE()),HLOOKUP(E$29,$C$8:$N$10,3,FALSE())))*'Historical 00 Scalers WE'!E29</f>
        <v>45.1064488748657</v>
      </c>
      <c r="F113" s="52" t="n">
        <f aca="false">IF(M25="East",(IF(AND($A54&gt;7,$A54&lt;24),HLOOKUP(F$29,$C$8:$N$10,2,FALSE()),HLOOKUP(F$29,$C$8:$N$10,3,FALSE()))),IF(AND($A54&gt;6,$A54&lt;23),HLOOKUP(F$29,$C$8:$N$10,2,FALSE()),HLOOKUP(F$29,$C$8:$N$10,3,FALSE())))*'Historical 00 Scalers WE'!F29</f>
        <v>42.8850839502437</v>
      </c>
      <c r="G113" s="52" t="n">
        <f aca="false">IF(N25="East",(IF(AND($A54&gt;7,$A54&lt;24),HLOOKUP(G$29,$C$8:$N$10,2,FALSE()),HLOOKUP(G$29,$C$8:$N$10,3,FALSE()))),IF(AND($A54&gt;6,$A54&lt;23),HLOOKUP(G$29,$C$8:$N$10,2,FALSE()),HLOOKUP(G$29,$C$8:$N$10,3,FALSE())))*'Historical 00 Scalers WE'!G29</f>
        <v>48.1039902280004</v>
      </c>
      <c r="H113" s="52" t="n">
        <f aca="false">IF(O25="East",(IF(AND($A54&gt;7,$A54&lt;24),HLOOKUP(H$29,$C$8:$N$10,2,FALSE()),HLOOKUP(H$29,$C$8:$N$10,3,FALSE()))),IF(AND($A54&gt;6,$A54&lt;23),HLOOKUP(H$29,$C$8:$N$10,2,FALSE()),HLOOKUP(H$29,$C$8:$N$10,3,FALSE())))*'Historical 00 Scalers WE'!H29</f>
        <v>41.4539806764765</v>
      </c>
      <c r="I113" s="52" t="n">
        <f aca="false">IF(P25="East",(IF(AND($A54&gt;7,$A54&lt;24),HLOOKUP(I$29,$C$8:$N$10,2,FALSE()),HLOOKUP(I$29,$C$8:$N$10,3,FALSE()))),IF(AND($A54&gt;6,$A54&lt;23),HLOOKUP(I$29,$C$8:$N$10,2,FALSE()),HLOOKUP(I$29,$C$8:$N$10,3,FALSE())))*'Historical 00 Scalers WE'!I29</f>
        <v>41.9781796643449</v>
      </c>
      <c r="J113" s="52" t="n">
        <f aca="false">IF(Q25="East",(IF(AND($A54&gt;7,$A54&lt;24),HLOOKUP(J$29,$C$8:$N$10,2,FALSE()),HLOOKUP(J$29,$C$8:$N$10,3,FALSE()))),IF(AND($A54&gt;6,$A54&lt;23),HLOOKUP(J$29,$C$8:$N$10,2,FALSE()),HLOOKUP(J$29,$C$8:$N$10,3,FALSE())))*'Historical 00 Scalers WE'!J29</f>
        <v>38.9126053223096</v>
      </c>
      <c r="K113" s="52" t="n">
        <f aca="false">IF(R25="East",(IF(AND($A54&gt;7,$A54&lt;24),HLOOKUP(K$29,$C$8:$N$10,2,FALSE()),HLOOKUP(K$29,$C$8:$N$10,3,FALSE()))),IF(AND($A54&gt;6,$A54&lt;23),HLOOKUP(K$29,$C$8:$N$10,2,FALSE()),HLOOKUP(K$29,$C$8:$N$10,3,FALSE())))*'Historical 00 Scalers WE'!K29</f>
        <v>46.5368585362508</v>
      </c>
      <c r="L113" s="52" t="n">
        <f aca="false">IF(S25="East",(IF(AND($A54&gt;7,$A54&lt;24),HLOOKUP(L$29,$C$8:$N$10,2,FALSE()),HLOOKUP(L$29,$C$8:$N$10,3,FALSE()))),IF(AND($A54&gt;6,$A54&lt;23),HLOOKUP(L$29,$C$8:$N$10,2,FALSE()),HLOOKUP(L$29,$C$8:$N$10,3,FALSE())))*'Historical 00 Scalers WE'!L29</f>
        <v>50.6487741745166</v>
      </c>
      <c r="M113" s="52" t="n">
        <f aca="false">IF(T25="East",(IF(AND($A54&gt;7,$A54&lt;24),HLOOKUP(M$29,$C$8:$N$10,2,FALSE()),HLOOKUP(M$29,$C$8:$N$10,3,FALSE()))),IF(AND($A54&gt;6,$A54&lt;23),HLOOKUP(M$29,$C$8:$N$10,2,FALSE()),HLOOKUP(M$29,$C$8:$N$10,3,FALSE())))*'Historical 00 Scalers WE'!M29</f>
        <v>50.1290690136141</v>
      </c>
      <c r="N113" s="52" t="n">
        <f aca="false">IF(U25="East",(IF(AND($A54&gt;7,$A54&lt;24),HLOOKUP(N$29,$C$8:$N$10,2,FALSE()),HLOOKUP(N$29,$C$8:$N$10,3,FALSE()))),IF(AND($A54&gt;6,$A54&lt;23),HLOOKUP(N$29,$C$8:$N$10,2,FALSE()),HLOOKUP(N$29,$C$8:$N$10,3,FALSE())))*'Historical 00 Scalers WE'!N29</f>
        <v>54.6634031582865</v>
      </c>
    </row>
    <row r="114" customFormat="false" ht="12.75" hidden="false" customHeight="false" outlineLevel="0" collapsed="false"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</row>
    <row r="115" customFormat="false" ht="15.75" hidden="false" customHeight="false" outlineLevel="0" collapsed="false">
      <c r="A115" s="51" t="s">
        <v>48</v>
      </c>
      <c r="B115" s="51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customFormat="false" ht="12.75" hidden="false" customHeight="false" outlineLevel="0" collapsed="false"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customFormat="false" ht="12.75" hidden="false" customHeight="false" outlineLevel="0" collapsed="false">
      <c r="C117" s="2" t="s">
        <v>0</v>
      </c>
      <c r="D117" s="2" t="s">
        <v>1</v>
      </c>
      <c r="E117" s="2" t="s">
        <v>2</v>
      </c>
      <c r="F117" s="2" t="s">
        <v>3</v>
      </c>
      <c r="G117" s="2" t="s">
        <v>4</v>
      </c>
      <c r="H117" s="2" t="s">
        <v>5</v>
      </c>
      <c r="I117" s="2" t="s">
        <v>6</v>
      </c>
      <c r="J117" s="2" t="s">
        <v>7</v>
      </c>
      <c r="K117" s="2" t="s">
        <v>8</v>
      </c>
      <c r="L117" s="2" t="s">
        <v>9</v>
      </c>
      <c r="M117" s="2" t="s">
        <v>10</v>
      </c>
      <c r="N117" s="2" t="s">
        <v>11</v>
      </c>
    </row>
    <row r="118" customFormat="false" ht="12.75" hidden="false" customHeight="false" outlineLevel="0" collapsed="false">
      <c r="A118" s="2" t="s">
        <v>13</v>
      </c>
      <c r="B118" s="2"/>
    </row>
    <row r="119" customFormat="false" ht="12.75" hidden="false" customHeight="false" outlineLevel="0" collapsed="false">
      <c r="A119" s="2" t="n">
        <v>1</v>
      </c>
      <c r="B119" s="2"/>
      <c r="C119" s="55" t="n">
        <f aca="false">IF(J31="East",(IF(AND($A60&gt;7,$A60&lt;24),HLOOKUP(C$29,$C$146:$N$148,2,FALSE()),HLOOKUP(C$29,$C$146:$N$148,3,FALSE()))),IF(AND($A60&gt;6,$A60&lt;23),HLOOKUP(C$29,$C$146:$N$148,2,FALSE()),HLOOKUP(C$29,$C$146:$N$148,3,FALSE())))*'PX 99 + 00 WE'!C6</f>
        <v>45.4179186511061</v>
      </c>
      <c r="D119" s="52" t="n">
        <f aca="false">IF(K31="East",(IF(AND($A60&gt;7,$A60&lt;24),HLOOKUP(D$29,$C$146:$N$148,2,FALSE()),HLOOKUP(D$29,$C$146:$N$148,3,FALSE()))),IF(AND($A60&gt;6,$A60&lt;23),HLOOKUP(D$29,$C$146:$N$148,2,FALSE()),HLOOKUP(D$29,$C$146:$N$148,3,FALSE())))*'PX 99 + 00 WE'!D6</f>
        <v>43.9662200541929</v>
      </c>
      <c r="E119" s="52" t="n">
        <f aca="false">IF(L31="East",(IF(AND($A60&gt;7,$A60&lt;24),HLOOKUP(E$29,$C$146:$N$148,2,FALSE()),HLOOKUP(E$29,$C$146:$N$148,3,FALSE()))),IF(AND($A60&gt;6,$A60&lt;23),HLOOKUP(E$29,$C$146:$N$148,2,FALSE()),HLOOKUP(E$29,$C$146:$N$148,3,FALSE())))*'PX 99 + 00 WE'!E6</f>
        <v>45.1999179193157</v>
      </c>
      <c r="F119" s="52" t="n">
        <f aca="false">IF(M31="East",(IF(AND($A60&gt;7,$A60&lt;24),HLOOKUP(F$29,$C$146:$N$148,2,FALSE()),HLOOKUP(F$29,$C$146:$N$148,3,FALSE()))),IF(AND($A60&gt;6,$A60&lt;23),HLOOKUP(F$29,$C$146:$N$148,2,FALSE()),HLOOKUP(F$29,$C$146:$N$148,3,FALSE())))*'PX 99 + 00 WE'!F6</f>
        <v>47.240011663448</v>
      </c>
      <c r="G119" s="52" t="n">
        <f aca="false">IF(N31="East",(IF(AND($A60&gt;7,$A60&lt;24),HLOOKUP(G$29,$C$146:$N$148,2,FALSE()),HLOOKUP(G$29,$C$146:$N$148,3,FALSE()))),IF(AND($A60&gt;6,$A60&lt;23),HLOOKUP(G$29,$C$146:$N$148,2,FALSE()),HLOOKUP(G$29,$C$146:$N$148,3,FALSE())))*'PX 99 + 00 WE'!G6</f>
        <v>50.4910941420054</v>
      </c>
      <c r="H119" s="52" t="n">
        <f aca="false">IF(O31="East",(IF(AND($A60&gt;7,$A60&lt;24),HLOOKUP(H$29,$C$146:$N$148,2,FALSE()),HLOOKUP(H$29,$C$146:$N$148,3,FALSE()))),IF(AND($A60&gt;6,$A60&lt;23),HLOOKUP(H$29,$C$146:$N$148,2,FALSE()),HLOOKUP(H$29,$C$146:$N$148,3,FALSE())))*'PX 99 + 00 WE'!H6</f>
        <v>48.9927955932878</v>
      </c>
      <c r="I119" s="52" t="n">
        <f aca="false">IF(P31="East",(IF(AND($A60&gt;7,$A60&lt;24),HLOOKUP(I$29,$C$146:$N$148,2,FALSE()),HLOOKUP(I$29,$C$146:$N$148,3,FALSE()))),IF(AND($A60&gt;6,$A60&lt;23),HLOOKUP(I$29,$C$146:$N$148,2,FALSE()),HLOOKUP(I$29,$C$146:$N$148,3,FALSE())))*'PX 99 + 00 WE'!I6</f>
        <v>49.3293943217744</v>
      </c>
      <c r="J119" s="52" t="n">
        <f aca="false">IF(Q31="East",(IF(AND($A60&gt;7,$A60&lt;24),HLOOKUP(J$29,$C$146:$N$148,2,FALSE()),HLOOKUP(J$29,$C$146:$N$148,3,FALSE()))),IF(AND($A60&gt;6,$A60&lt;23),HLOOKUP(J$29,$C$146:$N$148,2,FALSE()),HLOOKUP(J$29,$C$146:$N$148,3,FALSE())))*'PX 99 + 00 WE'!J6</f>
        <v>46.7367303225291</v>
      </c>
      <c r="K119" s="52" t="n">
        <f aca="false">IF(R31="East",(IF(AND($A60&gt;7,$A60&lt;24),HLOOKUP(K$29,$C$146:$N$148,2,FALSE()),HLOOKUP(K$29,$C$146:$N$148,3,FALSE()))),IF(AND($A60&gt;6,$A60&lt;23),HLOOKUP(K$29,$C$146:$N$148,2,FALSE()),HLOOKUP(K$29,$C$146:$N$148,3,FALSE())))*'PX 99 + 00 WE'!K6</f>
        <v>49.6625089824763</v>
      </c>
      <c r="L119" s="52" t="n">
        <f aca="false">IF(S31="East",(IF(AND($A60&gt;7,$A60&lt;24),HLOOKUP(L$29,$C$146:$N$148,2,FALSE()),HLOOKUP(L$29,$C$146:$N$148,3,FALSE()))),IF(AND($A60&gt;6,$A60&lt;23),HLOOKUP(L$29,$C$146:$N$148,2,FALSE()),HLOOKUP(L$29,$C$146:$N$148,3,FALSE())))*'PX 99 + 00 WE'!L6</f>
        <v>46.308190242779</v>
      </c>
      <c r="M119" s="52" t="n">
        <f aca="false">IF(T31="East",(IF(AND($A60&gt;7,$A60&lt;24),HLOOKUP(M$29,$C$146:$N$148,2,FALSE()),HLOOKUP(M$29,$C$146:$N$148,3,FALSE()))),IF(AND($A60&gt;6,$A60&lt;23),HLOOKUP(M$29,$C$146:$N$148,2,FALSE()),HLOOKUP(M$29,$C$146:$N$148,3,FALSE())))*'PX 99 + 00 WE'!M6</f>
        <v>45.6522253603348</v>
      </c>
      <c r="N119" s="52" t="n">
        <f aca="false">IF(U31="East",(IF(AND($A60&gt;7,$A60&lt;24),HLOOKUP(N$29,$C$146:$N$148,2,FALSE()),HLOOKUP(N$29,$C$146:$N$148,3,FALSE()))),IF(AND($A60&gt;6,$A60&lt;23),HLOOKUP(N$29,$C$146:$N$148,2,FALSE()),HLOOKUP(N$29,$C$146:$N$148,3,FALSE())))*'PX 99 + 00 WE'!N6</f>
        <v>45.6880925233816</v>
      </c>
    </row>
    <row r="120" customFormat="false" ht="12.75" hidden="false" customHeight="false" outlineLevel="0" collapsed="false">
      <c r="A120" s="2" t="n">
        <v>2</v>
      </c>
      <c r="B120" s="2"/>
      <c r="C120" s="52" t="n">
        <f aca="false">IF(J32="East",(IF(AND($A61&gt;7,$A61&lt;24),HLOOKUP(C$29,$C$146:$N$148,2,FALSE()),HLOOKUP(C$29,$C$146:$N$148,3,FALSE()))),IF(AND($A61&gt;6,$A61&lt;23),HLOOKUP(C$29,$C$146:$N$148,2,FALSE()),HLOOKUP(C$29,$C$146:$N$148,3,FALSE())))*'PX 99 + 00 WE'!C7</f>
        <v>41.291249120265</v>
      </c>
      <c r="D120" s="52" t="n">
        <f aca="false">IF(K32="East",(IF(AND($A61&gt;7,$A61&lt;24),HLOOKUP(D$29,$C$146:$N$148,2,FALSE()),HLOOKUP(D$29,$C$146:$N$148,3,FALSE()))),IF(AND($A61&gt;6,$A61&lt;23),HLOOKUP(D$29,$C$146:$N$148,2,FALSE()),HLOOKUP(D$29,$C$146:$N$148,3,FALSE())))*'PX 99 + 00 WE'!D7</f>
        <v>41.763020664448</v>
      </c>
      <c r="E120" s="52" t="n">
        <f aca="false">IF(L32="East",(IF(AND($A61&gt;7,$A61&lt;24),HLOOKUP(E$29,$C$146:$N$148,2,FALSE()),HLOOKUP(E$29,$C$146:$N$148,3,FALSE()))),IF(AND($A61&gt;6,$A61&lt;23),HLOOKUP(E$29,$C$146:$N$148,2,FALSE()),HLOOKUP(E$29,$C$146:$N$148,3,FALSE())))*'PX 99 + 00 WE'!E7</f>
        <v>39.9104404363853</v>
      </c>
      <c r="F120" s="52" t="n">
        <f aca="false">IF(M32="East",(IF(AND($A61&gt;7,$A61&lt;24),HLOOKUP(F$29,$C$146:$N$148,2,FALSE()),HLOOKUP(F$29,$C$146:$N$148,3,FALSE()))),IF(AND($A61&gt;6,$A61&lt;23),HLOOKUP(F$29,$C$146:$N$148,2,FALSE()),HLOOKUP(F$29,$C$146:$N$148,3,FALSE())))*'PX 99 + 00 WE'!F7</f>
        <v>40.4726537600193</v>
      </c>
      <c r="G120" s="52" t="n">
        <f aca="false">IF(N32="East",(IF(AND($A61&gt;7,$A61&lt;24),HLOOKUP(G$29,$C$146:$N$148,2,FALSE()),HLOOKUP(G$29,$C$146:$N$148,3,FALSE()))),IF(AND($A61&gt;6,$A61&lt;23),HLOOKUP(G$29,$C$146:$N$148,2,FALSE()),HLOOKUP(G$29,$C$146:$N$148,3,FALSE())))*'PX 99 + 00 WE'!G7</f>
        <v>41.7249598706188</v>
      </c>
      <c r="H120" s="52" t="n">
        <f aca="false">IF(O32="East",(IF(AND($A61&gt;7,$A61&lt;24),HLOOKUP(H$29,$C$146:$N$148,2,FALSE()),HLOOKUP(H$29,$C$146:$N$148,3,FALSE()))),IF(AND($A61&gt;6,$A61&lt;23),HLOOKUP(H$29,$C$146:$N$148,2,FALSE()),HLOOKUP(H$29,$C$146:$N$148,3,FALSE())))*'PX 99 + 00 WE'!H7</f>
        <v>40.3513535949147</v>
      </c>
      <c r="I120" s="52" t="n">
        <f aca="false">IF(P32="East",(IF(AND($A61&gt;7,$A61&lt;24),HLOOKUP(I$29,$C$146:$N$148,2,FALSE()),HLOOKUP(I$29,$C$146:$N$148,3,FALSE()))),IF(AND($A61&gt;6,$A61&lt;23),HLOOKUP(I$29,$C$146:$N$148,2,FALSE()),HLOOKUP(I$29,$C$146:$N$148,3,FALSE())))*'PX 99 + 00 WE'!I7</f>
        <v>41.9651077884127</v>
      </c>
      <c r="J120" s="52" t="n">
        <f aca="false">IF(Q32="East",(IF(AND($A61&gt;7,$A61&lt;24),HLOOKUP(J$29,$C$146:$N$148,2,FALSE()),HLOOKUP(J$29,$C$146:$N$148,3,FALSE()))),IF(AND($A61&gt;6,$A61&lt;23),HLOOKUP(J$29,$C$146:$N$148,2,FALSE()),HLOOKUP(J$29,$C$146:$N$148,3,FALSE())))*'PX 99 + 00 WE'!J7</f>
        <v>42.3630604971352</v>
      </c>
      <c r="K120" s="52" t="n">
        <f aca="false">IF(R32="East",(IF(AND($A61&gt;7,$A61&lt;24),HLOOKUP(K$29,$C$146:$N$148,2,FALSE()),HLOOKUP(K$29,$C$146:$N$148,3,FALSE()))),IF(AND($A61&gt;6,$A61&lt;23),HLOOKUP(K$29,$C$146:$N$148,2,FALSE()),HLOOKUP(K$29,$C$146:$N$148,3,FALSE())))*'PX 99 + 00 WE'!K7</f>
        <v>43.2542080373058</v>
      </c>
      <c r="L120" s="52" t="n">
        <f aca="false">IF(S32="East",(IF(AND($A61&gt;7,$A61&lt;24),HLOOKUP(L$29,$C$146:$N$148,2,FALSE()),HLOOKUP(L$29,$C$146:$N$148,3,FALSE()))),IF(AND($A61&gt;6,$A61&lt;23),HLOOKUP(L$29,$C$146:$N$148,2,FALSE()),HLOOKUP(L$29,$C$146:$N$148,3,FALSE())))*'PX 99 + 00 WE'!L7</f>
        <v>42.1390619089616</v>
      </c>
      <c r="M120" s="52" t="n">
        <f aca="false">IF(T32="East",(IF(AND($A61&gt;7,$A61&lt;24),HLOOKUP(M$29,$C$146:$N$148,2,FALSE()),HLOOKUP(M$29,$C$146:$N$148,3,FALSE()))),IF(AND($A61&gt;6,$A61&lt;23),HLOOKUP(M$29,$C$146:$N$148,2,FALSE()),HLOOKUP(M$29,$C$146:$N$148,3,FALSE())))*'PX 99 + 00 WE'!M7</f>
        <v>40.6024439929826</v>
      </c>
      <c r="N120" s="52" t="n">
        <f aca="false">IF(U32="East",(IF(AND($A61&gt;7,$A61&lt;24),HLOOKUP(N$29,$C$146:$N$148,2,FALSE()),HLOOKUP(N$29,$C$146:$N$148,3,FALSE()))),IF(AND($A61&gt;6,$A61&lt;23),HLOOKUP(N$29,$C$146:$N$148,2,FALSE()),HLOOKUP(N$29,$C$146:$N$148,3,FALSE())))*'PX 99 + 00 WE'!N7</f>
        <v>42.1058079564375</v>
      </c>
    </row>
    <row r="121" customFormat="false" ht="12.75" hidden="false" customHeight="false" outlineLevel="0" collapsed="false">
      <c r="A121" s="2" t="n">
        <v>3</v>
      </c>
      <c r="B121" s="2"/>
      <c r="C121" s="52" t="n">
        <f aca="false">IF(J33="East",(IF(AND($A62&gt;7,$A62&lt;24),HLOOKUP(C$29,$C$146:$N$148,2,FALSE()),HLOOKUP(C$29,$C$146:$N$148,3,FALSE()))),IF(AND($A62&gt;6,$A62&lt;23),HLOOKUP(C$29,$C$146:$N$148,2,FALSE()),HLOOKUP(C$29,$C$146:$N$148,3,FALSE())))*'PX 99 + 00 WE'!C8</f>
        <v>39.1972775926347</v>
      </c>
      <c r="D121" s="52" t="n">
        <f aca="false">IF(K33="East",(IF(AND($A62&gt;7,$A62&lt;24),HLOOKUP(D$29,$C$146:$N$148,2,FALSE()),HLOOKUP(D$29,$C$146:$N$148,3,FALSE()))),IF(AND($A62&gt;6,$A62&lt;23),HLOOKUP(D$29,$C$146:$N$148,2,FALSE()),HLOOKUP(D$29,$C$146:$N$148,3,FALSE())))*'PX 99 + 00 WE'!D8</f>
        <v>40.1643311931487</v>
      </c>
      <c r="E121" s="52" t="n">
        <f aca="false">IF(L33="East",(IF(AND($A62&gt;7,$A62&lt;24),HLOOKUP(E$29,$C$146:$N$148,2,FALSE()),HLOOKUP(E$29,$C$146:$N$148,3,FALSE()))),IF(AND($A62&gt;6,$A62&lt;23),HLOOKUP(E$29,$C$146:$N$148,2,FALSE()),HLOOKUP(E$29,$C$146:$N$148,3,FALSE())))*'PX 99 + 00 WE'!E8</f>
        <v>36.4593359243588</v>
      </c>
      <c r="F121" s="52" t="n">
        <f aca="false">IF(M33="East",(IF(AND($A62&gt;7,$A62&lt;24),HLOOKUP(F$29,$C$146:$N$148,2,FALSE()),HLOOKUP(F$29,$C$146:$N$148,3,FALSE()))),IF(AND($A62&gt;6,$A62&lt;23),HLOOKUP(F$29,$C$146:$N$148,2,FALSE()),HLOOKUP(F$29,$C$146:$N$148,3,FALSE())))*'PX 99 + 00 WE'!F8</f>
        <v>34.2237697267104</v>
      </c>
      <c r="G121" s="52" t="n">
        <f aca="false">IF(N33="East",(IF(AND($A62&gt;7,$A62&lt;24),HLOOKUP(G$29,$C$146:$N$148,2,FALSE()),HLOOKUP(G$29,$C$146:$N$148,3,FALSE()))),IF(AND($A62&gt;6,$A62&lt;23),HLOOKUP(G$29,$C$146:$N$148,2,FALSE()),HLOOKUP(G$29,$C$146:$N$148,3,FALSE())))*'PX 99 + 00 WE'!G8</f>
        <v>35.2281768368604</v>
      </c>
      <c r="H121" s="52" t="n">
        <f aca="false">IF(O33="East",(IF(AND($A62&gt;7,$A62&lt;24),HLOOKUP(H$29,$C$146:$N$148,2,FALSE()),HLOOKUP(H$29,$C$146:$N$148,3,FALSE()))),IF(AND($A62&gt;6,$A62&lt;23),HLOOKUP(H$29,$C$146:$N$148,2,FALSE()),HLOOKUP(H$29,$C$146:$N$148,3,FALSE())))*'PX 99 + 00 WE'!H8</f>
        <v>35.8293049302631</v>
      </c>
      <c r="I121" s="52" t="n">
        <f aca="false">IF(P33="East",(IF(AND($A62&gt;7,$A62&lt;24),HLOOKUP(I$29,$C$146:$N$148,2,FALSE()),HLOOKUP(I$29,$C$146:$N$148,3,FALSE()))),IF(AND($A62&gt;6,$A62&lt;23),HLOOKUP(I$29,$C$146:$N$148,2,FALSE()),HLOOKUP(I$29,$C$146:$N$148,3,FALSE())))*'PX 99 + 00 WE'!I8</f>
        <v>37.9149117799624</v>
      </c>
      <c r="J121" s="52" t="n">
        <f aca="false">IF(Q33="East",(IF(AND($A62&gt;7,$A62&lt;24),HLOOKUP(J$29,$C$146:$N$148,2,FALSE()),HLOOKUP(J$29,$C$146:$N$148,3,FALSE()))),IF(AND($A62&gt;6,$A62&lt;23),HLOOKUP(J$29,$C$146:$N$148,2,FALSE()),HLOOKUP(J$29,$C$146:$N$148,3,FALSE())))*'PX 99 + 00 WE'!J8</f>
        <v>37.2612450091688</v>
      </c>
      <c r="K121" s="52" t="n">
        <f aca="false">IF(R33="East",(IF(AND($A62&gt;7,$A62&lt;24),HLOOKUP(K$29,$C$146:$N$148,2,FALSE()),HLOOKUP(K$29,$C$146:$N$148,3,FALSE()))),IF(AND($A62&gt;6,$A62&lt;23),HLOOKUP(K$29,$C$146:$N$148,2,FALSE()),HLOOKUP(K$29,$C$146:$N$148,3,FALSE())))*'PX 99 + 00 WE'!K8</f>
        <v>37.8720448033667</v>
      </c>
      <c r="L121" s="52" t="n">
        <f aca="false">IF(S33="East",(IF(AND($A62&gt;7,$A62&lt;24),HLOOKUP(L$29,$C$146:$N$148,2,FALSE()),HLOOKUP(L$29,$C$146:$N$148,3,FALSE()))),IF(AND($A62&gt;6,$A62&lt;23),HLOOKUP(L$29,$C$146:$N$148,2,FALSE()),HLOOKUP(L$29,$C$146:$N$148,3,FALSE())))*'PX 99 + 00 WE'!L8</f>
        <v>40.3456326257972</v>
      </c>
      <c r="M121" s="52" t="n">
        <f aca="false">IF(T33="East",(IF(AND($A62&gt;7,$A62&lt;24),HLOOKUP(M$29,$C$146:$N$148,2,FALSE()),HLOOKUP(M$29,$C$146:$N$148,3,FALSE()))),IF(AND($A62&gt;6,$A62&lt;23),HLOOKUP(M$29,$C$146:$N$148,2,FALSE()),HLOOKUP(M$29,$C$146:$N$148,3,FALSE())))*'PX 99 + 00 WE'!M8</f>
        <v>37.1771210403802</v>
      </c>
      <c r="N121" s="52" t="n">
        <f aca="false">IF(U33="East",(IF(AND($A62&gt;7,$A62&lt;24),HLOOKUP(N$29,$C$146:$N$148,2,FALSE()),HLOOKUP(N$29,$C$146:$N$148,3,FALSE()))),IF(AND($A62&gt;6,$A62&lt;23),HLOOKUP(N$29,$C$146:$N$148,2,FALSE()),HLOOKUP(N$29,$C$146:$N$148,3,FALSE())))*'PX 99 + 00 WE'!N8</f>
        <v>39.6145964398045</v>
      </c>
    </row>
    <row r="122" customFormat="false" ht="12.75" hidden="false" customHeight="false" outlineLevel="0" collapsed="false">
      <c r="A122" s="2" t="n">
        <v>4</v>
      </c>
      <c r="B122" s="2"/>
      <c r="C122" s="52" t="n">
        <f aca="false">IF(J34="East",(IF(AND($A63&gt;7,$A63&lt;24),HLOOKUP(C$29,$C$146:$N$148,2,FALSE()),HLOOKUP(C$29,$C$146:$N$148,3,FALSE()))),IF(AND($A63&gt;6,$A63&lt;23),HLOOKUP(C$29,$C$146:$N$148,2,FALSE()),HLOOKUP(C$29,$C$146:$N$148,3,FALSE())))*'PX 99 + 00 WE'!C9</f>
        <v>38.5764888774061</v>
      </c>
      <c r="D122" s="52" t="n">
        <f aca="false">IF(K34="East",(IF(AND($A63&gt;7,$A63&lt;24),HLOOKUP(D$29,$C$146:$N$148,2,FALSE()),HLOOKUP(D$29,$C$146:$N$148,3,FALSE()))),IF(AND($A63&gt;6,$A63&lt;23),HLOOKUP(D$29,$C$146:$N$148,2,FALSE()),HLOOKUP(D$29,$C$146:$N$148,3,FALSE())))*'PX 99 + 00 WE'!D9</f>
        <v>40.2326312925254</v>
      </c>
      <c r="E122" s="52" t="n">
        <f aca="false">IF(L34="East",(IF(AND($A63&gt;7,$A63&lt;24),HLOOKUP(E$29,$C$146:$N$148,2,FALSE()),HLOOKUP(E$29,$C$146:$N$148,3,FALSE()))),IF(AND($A63&gt;6,$A63&lt;23),HLOOKUP(E$29,$C$146:$N$148,2,FALSE()),HLOOKUP(E$29,$C$146:$N$148,3,FALSE())))*'PX 99 + 00 WE'!E9</f>
        <v>36.7723258508555</v>
      </c>
      <c r="F122" s="52" t="n">
        <f aca="false">IF(M34="East",(IF(AND($A63&gt;7,$A63&lt;24),HLOOKUP(F$29,$C$146:$N$148,2,FALSE()),HLOOKUP(F$29,$C$146:$N$148,3,FALSE()))),IF(AND($A63&gt;6,$A63&lt;23),HLOOKUP(F$29,$C$146:$N$148,2,FALSE()),HLOOKUP(F$29,$C$146:$N$148,3,FALSE())))*'PX 99 + 00 WE'!F9</f>
        <v>35.0681995378798</v>
      </c>
      <c r="G122" s="52" t="n">
        <f aca="false">IF(N34="East",(IF(AND($A63&gt;7,$A63&lt;24),HLOOKUP(G$29,$C$146:$N$148,2,FALSE()),HLOOKUP(G$29,$C$146:$N$148,3,FALSE()))),IF(AND($A63&gt;6,$A63&lt;23),HLOOKUP(G$29,$C$146:$N$148,2,FALSE()),HLOOKUP(G$29,$C$146:$N$148,3,FALSE())))*'PX 99 + 00 WE'!G9</f>
        <v>33.6831336468541</v>
      </c>
      <c r="H122" s="52" t="n">
        <f aca="false">IF(O34="East",(IF(AND($A63&gt;7,$A63&lt;24),HLOOKUP(H$29,$C$146:$N$148,2,FALSE()),HLOOKUP(H$29,$C$146:$N$148,3,FALSE()))),IF(AND($A63&gt;6,$A63&lt;23),HLOOKUP(H$29,$C$146:$N$148,2,FALSE()),HLOOKUP(H$29,$C$146:$N$148,3,FALSE())))*'PX 99 + 00 WE'!H9</f>
        <v>33.7535176429894</v>
      </c>
      <c r="I122" s="52" t="n">
        <f aca="false">IF(P34="East",(IF(AND($A63&gt;7,$A63&lt;24),HLOOKUP(I$29,$C$146:$N$148,2,FALSE()),HLOOKUP(I$29,$C$146:$N$148,3,FALSE()))),IF(AND($A63&gt;6,$A63&lt;23),HLOOKUP(I$29,$C$146:$N$148,2,FALSE()),HLOOKUP(I$29,$C$146:$N$148,3,FALSE())))*'PX 99 + 00 WE'!I9</f>
        <v>37.1440153134754</v>
      </c>
      <c r="J122" s="52" t="n">
        <f aca="false">IF(Q34="East",(IF(AND($A63&gt;7,$A63&lt;24),HLOOKUP(J$29,$C$146:$N$148,2,FALSE()),HLOOKUP(J$29,$C$146:$N$148,3,FALSE()))),IF(AND($A63&gt;6,$A63&lt;23),HLOOKUP(J$29,$C$146:$N$148,2,FALSE()),HLOOKUP(J$29,$C$146:$N$148,3,FALSE())))*'PX 99 + 00 WE'!J9</f>
        <v>36.3702034384643</v>
      </c>
      <c r="K122" s="52" t="n">
        <f aca="false">IF(R34="East",(IF(AND($A63&gt;7,$A63&lt;24),HLOOKUP(K$29,$C$146:$N$148,2,FALSE()),HLOOKUP(K$29,$C$146:$N$148,3,FALSE()))),IF(AND($A63&gt;6,$A63&lt;23),HLOOKUP(K$29,$C$146:$N$148,2,FALSE()),HLOOKUP(K$29,$C$146:$N$148,3,FALSE())))*'PX 99 + 00 WE'!K9</f>
        <v>36.8078071808205</v>
      </c>
      <c r="L122" s="52" t="n">
        <f aca="false">IF(S34="East",(IF(AND($A63&gt;7,$A63&lt;24),HLOOKUP(L$29,$C$146:$N$148,2,FALSE()),HLOOKUP(L$29,$C$146:$N$148,3,FALSE()))),IF(AND($A63&gt;6,$A63&lt;23),HLOOKUP(L$29,$C$146:$N$148,2,FALSE()),HLOOKUP(L$29,$C$146:$N$148,3,FALSE())))*'PX 99 + 00 WE'!L9</f>
        <v>39.6169550458545</v>
      </c>
      <c r="M122" s="52" t="n">
        <f aca="false">IF(T34="East",(IF(AND($A63&gt;7,$A63&lt;24),HLOOKUP(M$29,$C$146:$N$148,2,FALSE()),HLOOKUP(M$29,$C$146:$N$148,3,FALSE()))),IF(AND($A63&gt;6,$A63&lt;23),HLOOKUP(M$29,$C$146:$N$148,2,FALSE()),HLOOKUP(M$29,$C$146:$N$148,3,FALSE())))*'PX 99 + 00 WE'!M9</f>
        <v>36.9586711816348</v>
      </c>
      <c r="N122" s="52" t="n">
        <f aca="false">IF(U34="East",(IF(AND($A63&gt;7,$A63&lt;24),HLOOKUP(N$29,$C$146:$N$148,2,FALSE()),HLOOKUP(N$29,$C$146:$N$148,3,FALSE()))),IF(AND($A63&gt;6,$A63&lt;23),HLOOKUP(N$29,$C$146:$N$148,2,FALSE()),HLOOKUP(N$29,$C$146:$N$148,3,FALSE())))*'PX 99 + 00 WE'!N9</f>
        <v>39.75841569827</v>
      </c>
    </row>
    <row r="123" customFormat="false" ht="12.75" hidden="false" customHeight="false" outlineLevel="0" collapsed="false">
      <c r="A123" s="2" t="n">
        <v>5</v>
      </c>
      <c r="B123" s="2"/>
      <c r="C123" s="52" t="n">
        <f aca="false">IF(J35="East",(IF(AND($A64&gt;7,$A64&lt;24),HLOOKUP(C$29,$C$146:$N$148,2,FALSE()),HLOOKUP(C$29,$C$146:$N$148,3,FALSE()))),IF(AND($A64&gt;6,$A64&lt;23),HLOOKUP(C$29,$C$146:$N$148,2,FALSE()),HLOOKUP(C$29,$C$146:$N$148,3,FALSE())))*'PX 99 + 00 WE'!C10</f>
        <v>41.8539449368372</v>
      </c>
      <c r="D123" s="52" t="n">
        <f aca="false">IF(K35="East",(IF(AND($A64&gt;7,$A64&lt;24),HLOOKUP(D$29,$C$146:$N$148,2,FALSE()),HLOOKUP(D$29,$C$146:$N$148,3,FALSE()))),IF(AND($A64&gt;6,$A64&lt;23),HLOOKUP(D$29,$C$146:$N$148,2,FALSE()),HLOOKUP(D$29,$C$146:$N$148,3,FALSE())))*'PX 99 + 00 WE'!D10</f>
        <v>42.7914377597966</v>
      </c>
      <c r="E123" s="52" t="n">
        <f aca="false">IF(L35="East",(IF(AND($A64&gt;7,$A64&lt;24),HLOOKUP(E$29,$C$146:$N$148,2,FALSE()),HLOOKUP(E$29,$C$146:$N$148,3,FALSE()))),IF(AND($A64&gt;6,$A64&lt;23),HLOOKUP(E$29,$C$146:$N$148,2,FALSE()),HLOOKUP(E$29,$C$146:$N$148,3,FALSE())))*'PX 99 + 00 WE'!E10</f>
        <v>42.1919269714149</v>
      </c>
      <c r="F123" s="52" t="n">
        <f aca="false">IF(M35="East",(IF(AND($A64&gt;7,$A64&lt;24),HLOOKUP(F$29,$C$146:$N$148,2,FALSE()),HLOOKUP(F$29,$C$146:$N$148,3,FALSE()))),IF(AND($A64&gt;6,$A64&lt;23),HLOOKUP(F$29,$C$146:$N$148,2,FALSE()),HLOOKUP(F$29,$C$146:$N$148,3,FALSE())))*'PX 99 + 00 WE'!F10</f>
        <v>37.2526188983494</v>
      </c>
      <c r="G123" s="52" t="n">
        <f aca="false">IF(N35="East",(IF(AND($A64&gt;7,$A64&lt;24),HLOOKUP(G$29,$C$146:$N$148,2,FALSE()),HLOOKUP(G$29,$C$146:$N$148,3,FALSE()))),IF(AND($A64&gt;6,$A64&lt;23),HLOOKUP(G$29,$C$146:$N$148,2,FALSE()),HLOOKUP(G$29,$C$146:$N$148,3,FALSE())))*'PX 99 + 00 WE'!G10</f>
        <v>35.360718954854</v>
      </c>
      <c r="H123" s="52" t="n">
        <f aca="false">IF(O35="East",(IF(AND($A64&gt;7,$A64&lt;24),HLOOKUP(H$29,$C$146:$N$148,2,FALSE()),HLOOKUP(H$29,$C$146:$N$148,3,FALSE()))),IF(AND($A64&gt;6,$A64&lt;23),HLOOKUP(H$29,$C$146:$N$148,2,FALSE()),HLOOKUP(H$29,$C$146:$N$148,3,FALSE())))*'PX 99 + 00 WE'!H10</f>
        <v>33.1425715804223</v>
      </c>
      <c r="I123" s="52" t="n">
        <f aca="false">IF(P35="East",(IF(AND($A64&gt;7,$A64&lt;24),HLOOKUP(I$29,$C$146:$N$148,2,FALSE()),HLOOKUP(I$29,$C$146:$N$148,3,FALSE()))),IF(AND($A64&gt;6,$A64&lt;23),HLOOKUP(I$29,$C$146:$N$148,2,FALSE()),HLOOKUP(I$29,$C$146:$N$148,3,FALSE())))*'PX 99 + 00 WE'!I10</f>
        <v>36.9300424868193</v>
      </c>
      <c r="J123" s="52" t="n">
        <f aca="false">IF(Q35="East",(IF(AND($A64&gt;7,$A64&lt;24),HLOOKUP(J$29,$C$146:$N$148,2,FALSE()),HLOOKUP(J$29,$C$146:$N$148,3,FALSE()))),IF(AND($A64&gt;6,$A64&lt;23),HLOOKUP(J$29,$C$146:$N$148,2,FALSE()),HLOOKUP(J$29,$C$146:$N$148,3,FALSE())))*'PX 99 + 00 WE'!J10</f>
        <v>37.5514600302169</v>
      </c>
      <c r="K123" s="52" t="n">
        <f aca="false">IF(R35="East",(IF(AND($A64&gt;7,$A64&lt;24),HLOOKUP(K$29,$C$146:$N$148,2,FALSE()),HLOOKUP(K$29,$C$146:$N$148,3,FALSE()))),IF(AND($A64&gt;6,$A64&lt;23),HLOOKUP(K$29,$C$146:$N$148,2,FALSE()),HLOOKUP(K$29,$C$146:$N$148,3,FALSE())))*'PX 99 + 00 WE'!K10</f>
        <v>38.695858485139</v>
      </c>
      <c r="L123" s="52" t="n">
        <f aca="false">IF(S35="East",(IF(AND($A64&gt;7,$A64&lt;24),HLOOKUP(L$29,$C$146:$N$148,2,FALSE()),HLOOKUP(L$29,$C$146:$N$148,3,FALSE()))),IF(AND($A64&gt;6,$A64&lt;23),HLOOKUP(L$29,$C$146:$N$148,2,FALSE()),HLOOKUP(L$29,$C$146:$N$148,3,FALSE())))*'PX 99 + 00 WE'!L10</f>
        <v>40.8437325297436</v>
      </c>
      <c r="M123" s="52" t="n">
        <f aca="false">IF(T35="East",(IF(AND($A64&gt;7,$A64&lt;24),HLOOKUP(M$29,$C$146:$N$148,2,FALSE()),HLOOKUP(M$29,$C$146:$N$148,3,FALSE()))),IF(AND($A64&gt;6,$A64&lt;23),HLOOKUP(M$29,$C$146:$N$148,2,FALSE()),HLOOKUP(M$29,$C$146:$N$148,3,FALSE())))*'PX 99 + 00 WE'!M10</f>
        <v>41.6152827406325</v>
      </c>
      <c r="N123" s="52" t="n">
        <f aca="false">IF(U35="East",(IF(AND($A64&gt;7,$A64&lt;24),HLOOKUP(N$29,$C$146:$N$148,2,FALSE()),HLOOKUP(N$29,$C$146:$N$148,3,FALSE()))),IF(AND($A64&gt;6,$A64&lt;23),HLOOKUP(N$29,$C$146:$N$148,2,FALSE()),HLOOKUP(N$29,$C$146:$N$148,3,FALSE())))*'PX 99 + 00 WE'!N10</f>
        <v>41.9543732856099</v>
      </c>
    </row>
    <row r="124" customFormat="false" ht="12.75" hidden="false" customHeight="false" outlineLevel="0" collapsed="false">
      <c r="A124" s="2" t="n">
        <v>6</v>
      </c>
      <c r="B124" s="2"/>
      <c r="C124" s="52" t="n">
        <f aca="false">IF(J36="East",(IF(AND($A65&gt;7,$A65&lt;24),HLOOKUP(C$29,$C$146:$N$148,2,FALSE()),HLOOKUP(C$29,$C$146:$N$148,3,FALSE()))),IF(AND($A65&gt;6,$A65&lt;23),HLOOKUP(C$29,$C$146:$N$148,2,FALSE()),HLOOKUP(C$29,$C$146:$N$148,3,FALSE())))*'PX 99 + 00 WE'!C11</f>
        <v>48.3157895168133</v>
      </c>
      <c r="D124" s="52" t="n">
        <f aca="false">IF(K36="East",(IF(AND($A65&gt;7,$A65&lt;24),HLOOKUP(D$29,$C$146:$N$148,2,FALSE()),HLOOKUP(D$29,$C$146:$N$148,3,FALSE()))),IF(AND($A65&gt;6,$A65&lt;23),HLOOKUP(D$29,$C$146:$N$148,2,FALSE()),HLOOKUP(D$29,$C$146:$N$148,3,FALSE())))*'PX 99 + 00 WE'!D11</f>
        <v>49.0540299104836</v>
      </c>
      <c r="E124" s="52" t="n">
        <f aca="false">IF(L36="East",(IF(AND($A65&gt;7,$A65&lt;24),HLOOKUP(E$29,$C$146:$N$148,2,FALSE()),HLOOKUP(E$29,$C$146:$N$148,3,FALSE()))),IF(AND($A65&gt;6,$A65&lt;23),HLOOKUP(E$29,$C$146:$N$148,2,FALSE()),HLOOKUP(E$29,$C$146:$N$148,3,FALSE())))*'PX 99 + 00 WE'!E11</f>
        <v>50.6255785565219</v>
      </c>
      <c r="F124" s="52" t="n">
        <f aca="false">IF(M36="East",(IF(AND($A65&gt;7,$A65&lt;24),HLOOKUP(F$29,$C$146:$N$148,2,FALSE()),HLOOKUP(F$29,$C$146:$N$148,3,FALSE()))),IF(AND($A65&gt;6,$A65&lt;23),HLOOKUP(F$29,$C$146:$N$148,2,FALSE()),HLOOKUP(F$29,$C$146:$N$148,3,FALSE())))*'PX 99 + 00 WE'!F11</f>
        <v>45.9326239579291</v>
      </c>
      <c r="G124" s="52" t="n">
        <f aca="false">IF(N36="East",(IF(AND($A65&gt;7,$A65&lt;24),HLOOKUP(G$29,$C$146:$N$148,2,FALSE()),HLOOKUP(G$29,$C$146:$N$148,3,FALSE()))),IF(AND($A65&gt;6,$A65&lt;23),HLOOKUP(G$29,$C$146:$N$148,2,FALSE()),HLOOKUP(G$29,$C$146:$N$148,3,FALSE())))*'PX 99 + 00 WE'!G11</f>
        <v>41.7282228049891</v>
      </c>
      <c r="H124" s="52" t="n">
        <f aca="false">IF(O36="East",(IF(AND($A65&gt;7,$A65&lt;24),HLOOKUP(H$29,$C$146:$N$148,2,FALSE()),HLOOKUP(H$29,$C$146:$N$148,3,FALSE()))),IF(AND($A65&gt;6,$A65&lt;23),HLOOKUP(H$29,$C$146:$N$148,2,FALSE()),HLOOKUP(H$29,$C$146:$N$148,3,FALSE())))*'PX 99 + 00 WE'!H11</f>
        <v>33.7295341034051</v>
      </c>
      <c r="I124" s="52" t="n">
        <f aca="false">IF(P36="East",(IF(AND($A65&gt;7,$A65&lt;24),HLOOKUP(I$29,$C$146:$N$148,2,FALSE()),HLOOKUP(I$29,$C$146:$N$148,3,FALSE()))),IF(AND($A65&gt;6,$A65&lt;23),HLOOKUP(I$29,$C$146:$N$148,2,FALSE()),HLOOKUP(I$29,$C$146:$N$148,3,FALSE())))*'PX 99 + 00 WE'!I11</f>
        <v>37.0877281951018</v>
      </c>
      <c r="J124" s="52" t="n">
        <f aca="false">IF(Q36="East",(IF(AND($A65&gt;7,$A65&lt;24),HLOOKUP(J$29,$C$146:$N$148,2,FALSE()),HLOOKUP(J$29,$C$146:$N$148,3,FALSE()))),IF(AND($A65&gt;6,$A65&lt;23),HLOOKUP(J$29,$C$146:$N$148,2,FALSE()),HLOOKUP(J$29,$C$146:$N$148,3,FALSE())))*'PX 99 + 00 WE'!J11</f>
        <v>43.8253867449649</v>
      </c>
      <c r="K124" s="52" t="n">
        <f aca="false">IF(R36="East",(IF(AND($A65&gt;7,$A65&lt;24),HLOOKUP(K$29,$C$146:$N$148,2,FALSE()),HLOOKUP(K$29,$C$146:$N$148,3,FALSE()))),IF(AND($A65&gt;6,$A65&lt;23),HLOOKUP(K$29,$C$146:$N$148,2,FALSE()),HLOOKUP(K$29,$C$146:$N$148,3,FALSE())))*'PX 99 + 00 WE'!K11</f>
        <v>44.511809837541</v>
      </c>
      <c r="L124" s="52" t="n">
        <f aca="false">IF(S36="East",(IF(AND($A65&gt;7,$A65&lt;24),HLOOKUP(L$29,$C$146:$N$148,2,FALSE()),HLOOKUP(L$29,$C$146:$N$148,3,FALSE()))),IF(AND($A65&gt;6,$A65&lt;23),HLOOKUP(L$29,$C$146:$N$148,2,FALSE()),HLOOKUP(L$29,$C$146:$N$148,3,FALSE())))*'PX 99 + 00 WE'!L11</f>
        <v>47.0201623572111</v>
      </c>
      <c r="M124" s="52" t="n">
        <f aca="false">IF(T36="East",(IF(AND($A65&gt;7,$A65&lt;24),HLOOKUP(M$29,$C$146:$N$148,2,FALSE()),HLOOKUP(M$29,$C$146:$N$148,3,FALSE()))),IF(AND($A65&gt;6,$A65&lt;23),HLOOKUP(M$29,$C$146:$N$148,2,FALSE()),HLOOKUP(M$29,$C$146:$N$148,3,FALSE())))*'PX 99 + 00 WE'!M11</f>
        <v>51.3481249699735</v>
      </c>
      <c r="N124" s="52" t="n">
        <f aca="false">IF(U36="East",(IF(AND($A65&gt;7,$A65&lt;24),HLOOKUP(N$29,$C$146:$N$148,2,FALSE()),HLOOKUP(N$29,$C$146:$N$148,3,FALSE()))),IF(AND($A65&gt;6,$A65&lt;23),HLOOKUP(N$29,$C$146:$N$148,2,FALSE()),HLOOKUP(N$29,$C$146:$N$148,3,FALSE())))*'PX 99 + 00 WE'!N11</f>
        <v>47.051934620603</v>
      </c>
    </row>
    <row r="125" customFormat="false" ht="12.75" hidden="false" customHeight="false" outlineLevel="0" collapsed="false">
      <c r="A125" s="2" t="n">
        <v>7</v>
      </c>
      <c r="B125" s="2"/>
      <c r="C125" s="52" t="n">
        <f aca="false">IF(J37="East",(IF(AND($A66&gt;7,$A66&lt;24),HLOOKUP(C$29,$C$146:$N$148,2,FALSE()),HLOOKUP(C$29,$C$146:$N$148,3,FALSE()))),IF(AND($A66&gt;6,$A66&lt;23),HLOOKUP(C$29,$C$146:$N$148,2,FALSE()),HLOOKUP(C$29,$C$146:$N$148,3,FALSE())))*'PX 99 + 00 WE'!C12</f>
        <v>37.4220334072949</v>
      </c>
      <c r="D125" s="52" t="n">
        <f aca="false">IF(K37="East",(IF(AND($A66&gt;7,$A66&lt;24),HLOOKUP(D$29,$C$146:$N$148,2,FALSE()),HLOOKUP(D$29,$C$146:$N$148,3,FALSE()))),IF(AND($A66&gt;6,$A66&lt;23),HLOOKUP(D$29,$C$146:$N$148,2,FALSE()),HLOOKUP(D$29,$C$146:$N$148,3,FALSE())))*'PX 99 + 00 WE'!D12</f>
        <v>40.9690330349326</v>
      </c>
      <c r="E125" s="52" t="n">
        <f aca="false">IF(L37="East",(IF(AND($A66&gt;7,$A66&lt;24),HLOOKUP(E$29,$C$146:$N$148,2,FALSE()),HLOOKUP(E$29,$C$146:$N$148,3,FALSE()))),IF(AND($A66&gt;6,$A66&lt;23),HLOOKUP(E$29,$C$146:$N$148,2,FALSE()),HLOOKUP(E$29,$C$146:$N$148,3,FALSE())))*'PX 99 + 00 WE'!E12</f>
        <v>37.9074292093055</v>
      </c>
      <c r="F125" s="52" t="n">
        <f aca="false">IF(M37="East",(IF(AND($A66&gt;7,$A66&lt;24),HLOOKUP(F$29,$C$146:$N$148,2,FALSE()),HLOOKUP(F$29,$C$146:$N$148,3,FALSE()))),IF(AND($A66&gt;6,$A66&lt;23),HLOOKUP(F$29,$C$146:$N$148,2,FALSE()),HLOOKUP(F$29,$C$146:$N$148,3,FALSE())))*'PX 99 + 00 WE'!F12</f>
        <v>39.0634858256961</v>
      </c>
      <c r="G125" s="52" t="n">
        <f aca="false">IF(N37="East",(IF(AND($A66&gt;7,$A66&lt;24),HLOOKUP(G$29,$C$146:$N$148,2,FALSE()),HLOOKUP(G$29,$C$146:$N$148,3,FALSE()))),IF(AND($A66&gt;6,$A66&lt;23),HLOOKUP(G$29,$C$146:$N$148,2,FALSE()),HLOOKUP(G$29,$C$146:$N$148,3,FALSE())))*'PX 99 + 00 WE'!G12</f>
        <v>25.2194341255637</v>
      </c>
      <c r="H125" s="52" t="n">
        <f aca="false">IF(O37="East",(IF(AND($A66&gt;7,$A66&lt;24),HLOOKUP(H$29,$C$146:$N$148,2,FALSE()),HLOOKUP(H$29,$C$146:$N$148,3,FALSE()))),IF(AND($A66&gt;6,$A66&lt;23),HLOOKUP(H$29,$C$146:$N$148,2,FALSE()),HLOOKUP(H$29,$C$146:$N$148,3,FALSE())))*'PX 99 + 00 WE'!H12</f>
        <v>19.2778052977419</v>
      </c>
      <c r="I125" s="52" t="n">
        <f aca="false">IF(P37="East",(IF(AND($A66&gt;7,$A66&lt;24),HLOOKUP(I$29,$C$146:$N$148,2,FALSE()),HLOOKUP(I$29,$C$146:$N$148,3,FALSE()))),IF(AND($A66&gt;6,$A66&lt;23),HLOOKUP(I$29,$C$146:$N$148,2,FALSE()),HLOOKUP(I$29,$C$146:$N$148,3,FALSE())))*'PX 99 + 00 WE'!I12</f>
        <v>18.3991124387025</v>
      </c>
      <c r="J125" s="52" t="n">
        <f aca="false">IF(Q37="East",(IF(AND($A66&gt;7,$A66&lt;24),HLOOKUP(J$29,$C$146:$N$148,2,FALSE()),HLOOKUP(J$29,$C$146:$N$148,3,FALSE()))),IF(AND($A66&gt;6,$A66&lt;23),HLOOKUP(J$29,$C$146:$N$148,2,FALSE()),HLOOKUP(J$29,$C$146:$N$148,3,FALSE())))*'PX 99 + 00 WE'!J12</f>
        <v>20.817342148815</v>
      </c>
      <c r="K125" s="52" t="n">
        <f aca="false">IF(R37="East",(IF(AND($A66&gt;7,$A66&lt;24),HLOOKUP(K$29,$C$146:$N$148,2,FALSE()),HLOOKUP(K$29,$C$146:$N$148,3,FALSE()))),IF(AND($A66&gt;6,$A66&lt;23),HLOOKUP(K$29,$C$146:$N$148,2,FALSE()),HLOOKUP(K$29,$C$146:$N$148,3,FALSE())))*'PX 99 + 00 WE'!K12</f>
        <v>27.2498914172178</v>
      </c>
      <c r="L125" s="52" t="n">
        <f aca="false">IF(S37="East",(IF(AND($A66&gt;7,$A66&lt;24),HLOOKUP(L$29,$C$146:$N$148,2,FALSE()),HLOOKUP(L$29,$C$146:$N$148,3,FALSE()))),IF(AND($A66&gt;6,$A66&lt;23),HLOOKUP(L$29,$C$146:$N$148,2,FALSE()),HLOOKUP(L$29,$C$146:$N$148,3,FALSE())))*'PX 99 + 00 WE'!L12</f>
        <v>37.0730499108058</v>
      </c>
      <c r="M125" s="52" t="n">
        <f aca="false">IF(T37="East",(IF(AND($A66&gt;7,$A66&lt;24),HLOOKUP(M$29,$C$146:$N$148,2,FALSE()),HLOOKUP(M$29,$C$146:$N$148,3,FALSE()))),IF(AND($A66&gt;6,$A66&lt;23),HLOOKUP(M$29,$C$146:$N$148,2,FALSE()),HLOOKUP(M$29,$C$146:$N$148,3,FALSE())))*'PX 99 + 00 WE'!M12</f>
        <v>39.1153211349501</v>
      </c>
      <c r="N125" s="52" t="n">
        <f aca="false">IF(U37="East",(IF(AND($A66&gt;7,$A66&lt;24),HLOOKUP(N$29,$C$146:$N$148,2,FALSE()),HLOOKUP(N$29,$C$146:$N$148,3,FALSE()))),IF(AND($A66&gt;6,$A66&lt;23),HLOOKUP(N$29,$C$146:$N$148,2,FALSE()),HLOOKUP(N$29,$C$146:$N$148,3,FALSE())))*'PX 99 + 00 WE'!N12</f>
        <v>39.9821880888729</v>
      </c>
    </row>
    <row r="126" customFormat="false" ht="12.75" hidden="false" customHeight="false" outlineLevel="0" collapsed="false">
      <c r="A126" s="2" t="n">
        <v>8</v>
      </c>
      <c r="B126" s="2"/>
      <c r="C126" s="52" t="n">
        <f aca="false">IF(J38="East",(IF(AND($A67&gt;7,$A67&lt;24),HLOOKUP(C$29,$C$146:$N$148,2,FALSE()),HLOOKUP(C$29,$C$146:$N$148,3,FALSE()))),IF(AND($A67&gt;6,$A67&lt;23),HLOOKUP(C$29,$C$146:$N$148,2,FALSE()),HLOOKUP(C$29,$C$146:$N$148,3,FALSE())))*'PX 99 + 00 WE'!C13</f>
        <v>43.1811155449353</v>
      </c>
      <c r="D126" s="52" t="n">
        <f aca="false">IF(K38="East",(IF(AND($A67&gt;7,$A67&lt;24),HLOOKUP(D$29,$C$146:$N$148,2,FALSE()),HLOOKUP(D$29,$C$146:$N$148,3,FALSE()))),IF(AND($A67&gt;6,$A67&lt;23),HLOOKUP(D$29,$C$146:$N$148,2,FALSE()),HLOOKUP(D$29,$C$146:$N$148,3,FALSE())))*'PX 99 + 00 WE'!D13</f>
        <v>46.7200826094209</v>
      </c>
      <c r="E126" s="52" t="n">
        <f aca="false">IF(L38="East",(IF(AND($A67&gt;7,$A67&lt;24),HLOOKUP(E$29,$C$146:$N$148,2,FALSE()),HLOOKUP(E$29,$C$146:$N$148,3,FALSE()))),IF(AND($A67&gt;6,$A67&lt;23),HLOOKUP(E$29,$C$146:$N$148,2,FALSE()),HLOOKUP(E$29,$C$146:$N$148,3,FALSE())))*'PX 99 + 00 WE'!E13</f>
        <v>43.4361368406874</v>
      </c>
      <c r="F126" s="52" t="n">
        <f aca="false">IF(M38="East",(IF(AND($A67&gt;7,$A67&lt;24),HLOOKUP(F$29,$C$146:$N$148,2,FALSE()),HLOOKUP(F$29,$C$146:$N$148,3,FALSE()))),IF(AND($A67&gt;6,$A67&lt;23),HLOOKUP(F$29,$C$146:$N$148,2,FALSE()),HLOOKUP(F$29,$C$146:$N$148,3,FALSE())))*'PX 99 + 00 WE'!F13</f>
        <v>44.4091655927724</v>
      </c>
      <c r="G126" s="52" t="n">
        <f aca="false">IF(N38="East",(IF(AND($A67&gt;7,$A67&lt;24),HLOOKUP(G$29,$C$146:$N$148,2,FALSE()),HLOOKUP(G$29,$C$146:$N$148,3,FALSE()))),IF(AND($A67&gt;6,$A67&lt;23),HLOOKUP(G$29,$C$146:$N$148,2,FALSE()),HLOOKUP(G$29,$C$146:$N$148,3,FALSE())))*'PX 99 + 00 WE'!G13</f>
        <v>36.6313866129786</v>
      </c>
      <c r="H126" s="52" t="n">
        <f aca="false">IF(O38="East",(IF(AND($A67&gt;7,$A67&lt;24),HLOOKUP(H$29,$C$146:$N$148,2,FALSE()),HLOOKUP(H$29,$C$146:$N$148,3,FALSE()))),IF(AND($A67&gt;6,$A67&lt;23),HLOOKUP(H$29,$C$146:$N$148,2,FALSE()),HLOOKUP(H$29,$C$146:$N$148,3,FALSE())))*'PX 99 + 00 WE'!H13</f>
        <v>25.9504562017677</v>
      </c>
      <c r="I126" s="52" t="n">
        <f aca="false">IF(P38="East",(IF(AND($A67&gt;7,$A67&lt;24),HLOOKUP(I$29,$C$146:$N$148,2,FALSE()),HLOOKUP(I$29,$C$146:$N$148,3,FALSE()))),IF(AND($A67&gt;6,$A67&lt;23),HLOOKUP(I$29,$C$146:$N$148,2,FALSE()),HLOOKUP(I$29,$C$146:$N$148,3,FALSE())))*'PX 99 + 00 WE'!I13</f>
        <v>25.2724239401299</v>
      </c>
      <c r="J126" s="52" t="n">
        <f aca="false">IF(Q38="East",(IF(AND($A67&gt;7,$A67&lt;24),HLOOKUP(J$29,$C$146:$N$148,2,FALSE()),HLOOKUP(J$29,$C$146:$N$148,3,FALSE()))),IF(AND($A67&gt;6,$A67&lt;23),HLOOKUP(J$29,$C$146:$N$148,2,FALSE()),HLOOKUP(J$29,$C$146:$N$148,3,FALSE())))*'PX 99 + 00 WE'!J13</f>
        <v>26.3976068278542</v>
      </c>
      <c r="K126" s="52" t="n">
        <f aca="false">IF(R38="East",(IF(AND($A67&gt;7,$A67&lt;24),HLOOKUP(K$29,$C$146:$N$148,2,FALSE()),HLOOKUP(K$29,$C$146:$N$148,3,FALSE()))),IF(AND($A67&gt;6,$A67&lt;23),HLOOKUP(K$29,$C$146:$N$148,2,FALSE()),HLOOKUP(K$29,$C$146:$N$148,3,FALSE())))*'PX 99 + 00 WE'!K13</f>
        <v>33.1147781173124</v>
      </c>
      <c r="L126" s="52" t="n">
        <f aca="false">IF(S38="East",(IF(AND($A67&gt;7,$A67&lt;24),HLOOKUP(L$29,$C$146:$N$148,2,FALSE()),HLOOKUP(L$29,$C$146:$N$148,3,FALSE()))),IF(AND($A67&gt;6,$A67&lt;23),HLOOKUP(L$29,$C$146:$N$148,2,FALSE()),HLOOKUP(L$29,$C$146:$N$148,3,FALSE())))*'PX 99 + 00 WE'!L13</f>
        <v>36.353513293709</v>
      </c>
      <c r="M126" s="52" t="n">
        <f aca="false">IF(T38="East",(IF(AND($A67&gt;7,$A67&lt;24),HLOOKUP(M$29,$C$146:$N$148,2,FALSE()),HLOOKUP(M$29,$C$146:$N$148,3,FALSE()))),IF(AND($A67&gt;6,$A67&lt;23),HLOOKUP(M$29,$C$146:$N$148,2,FALSE()),HLOOKUP(M$29,$C$146:$N$148,3,FALSE())))*'PX 99 + 00 WE'!M13</f>
        <v>43.8511323535729</v>
      </c>
      <c r="N126" s="52" t="n">
        <f aca="false">IF(U38="East",(IF(AND($A67&gt;7,$A67&lt;24),HLOOKUP(N$29,$C$146:$N$148,2,FALSE()),HLOOKUP(N$29,$C$146:$N$148,3,FALSE()))),IF(AND($A67&gt;6,$A67&lt;23),HLOOKUP(N$29,$C$146:$N$148,2,FALSE()),HLOOKUP(N$29,$C$146:$N$148,3,FALSE())))*'PX 99 + 00 WE'!N13</f>
        <v>43.7738954049455</v>
      </c>
    </row>
    <row r="127" customFormat="false" ht="12.75" hidden="false" customHeight="false" outlineLevel="0" collapsed="false">
      <c r="A127" s="2" t="n">
        <v>9</v>
      </c>
      <c r="B127" s="2"/>
      <c r="C127" s="52" t="n">
        <f aca="false">IF(J39="East",(IF(AND($A68&gt;7,$A68&lt;24),HLOOKUP(C$29,$C$146:$N$148,2,FALSE()),HLOOKUP(C$29,$C$146:$N$148,3,FALSE()))),IF(AND($A68&gt;6,$A68&lt;23),HLOOKUP(C$29,$C$146:$N$148,2,FALSE()),HLOOKUP(C$29,$C$146:$N$148,3,FALSE())))*'PX 99 + 00 WE'!C14</f>
        <v>48.9322806933085</v>
      </c>
      <c r="D127" s="52" t="n">
        <f aca="false">IF(K39="East",(IF(AND($A68&gt;7,$A68&lt;24),HLOOKUP(D$29,$C$146:$N$148,2,FALSE()),HLOOKUP(D$29,$C$146:$N$148,3,FALSE()))),IF(AND($A68&gt;6,$A68&lt;23),HLOOKUP(D$29,$C$146:$N$148,2,FALSE()),HLOOKUP(D$29,$C$146:$N$148,3,FALSE())))*'PX 99 + 00 WE'!D14</f>
        <v>49.9886599202377</v>
      </c>
      <c r="E127" s="52" t="n">
        <f aca="false">IF(L39="East",(IF(AND($A68&gt;7,$A68&lt;24),HLOOKUP(E$29,$C$146:$N$148,2,FALSE()),HLOOKUP(E$29,$C$146:$N$148,3,FALSE()))),IF(AND($A68&gt;6,$A68&lt;23),HLOOKUP(E$29,$C$146:$N$148,2,FALSE()),HLOOKUP(E$29,$C$146:$N$148,3,FALSE())))*'PX 99 + 00 WE'!E14</f>
        <v>48.2507131054525</v>
      </c>
      <c r="F127" s="52" t="n">
        <f aca="false">IF(M39="East",(IF(AND($A68&gt;7,$A68&lt;24),HLOOKUP(F$29,$C$146:$N$148,2,FALSE()),HLOOKUP(F$29,$C$146:$N$148,3,FALSE()))),IF(AND($A68&gt;6,$A68&lt;23),HLOOKUP(F$29,$C$146:$N$148,2,FALSE()),HLOOKUP(F$29,$C$146:$N$148,3,FALSE())))*'PX 99 + 00 WE'!F14</f>
        <v>49.6604347568924</v>
      </c>
      <c r="G127" s="52" t="n">
        <f aca="false">IF(N39="East",(IF(AND($A68&gt;7,$A68&lt;24),HLOOKUP(G$29,$C$146:$N$148,2,FALSE()),HLOOKUP(G$29,$C$146:$N$148,3,FALSE()))),IF(AND($A68&gt;6,$A68&lt;23),HLOOKUP(G$29,$C$146:$N$148,2,FALSE()),HLOOKUP(G$29,$C$146:$N$148,3,FALSE())))*'PX 99 + 00 WE'!G14</f>
        <v>46.2480153558386</v>
      </c>
      <c r="H127" s="52" t="n">
        <f aca="false">IF(O39="East",(IF(AND($A68&gt;7,$A68&lt;24),HLOOKUP(H$29,$C$146:$N$148,2,FALSE()),HLOOKUP(H$29,$C$146:$N$148,3,FALSE()))),IF(AND($A68&gt;6,$A68&lt;23),HLOOKUP(H$29,$C$146:$N$148,2,FALSE()),HLOOKUP(H$29,$C$146:$N$148,3,FALSE())))*'PX 99 + 00 WE'!H14</f>
        <v>35.6338731273091</v>
      </c>
      <c r="I127" s="52" t="n">
        <f aca="false">IF(P39="East",(IF(AND($A68&gt;7,$A68&lt;24),HLOOKUP(I$29,$C$146:$N$148,2,FALSE()),HLOOKUP(I$29,$C$146:$N$148,3,FALSE()))),IF(AND($A68&gt;6,$A68&lt;23),HLOOKUP(I$29,$C$146:$N$148,2,FALSE()),HLOOKUP(I$29,$C$146:$N$148,3,FALSE())))*'PX 99 + 00 WE'!I14</f>
        <v>33.9058154952706</v>
      </c>
      <c r="J127" s="52" t="n">
        <f aca="false">IF(Q39="East",(IF(AND($A68&gt;7,$A68&lt;24),HLOOKUP(J$29,$C$146:$N$148,2,FALSE()),HLOOKUP(J$29,$C$146:$N$148,3,FALSE()))),IF(AND($A68&gt;6,$A68&lt;23),HLOOKUP(J$29,$C$146:$N$148,2,FALSE()),HLOOKUP(J$29,$C$146:$N$148,3,FALSE())))*'PX 99 + 00 WE'!J14</f>
        <v>35.9666886782399</v>
      </c>
      <c r="K127" s="52" t="n">
        <f aca="false">IF(R39="East",(IF(AND($A68&gt;7,$A68&lt;24),HLOOKUP(K$29,$C$146:$N$148,2,FALSE()),HLOOKUP(K$29,$C$146:$N$148,3,FALSE()))),IF(AND($A68&gt;6,$A68&lt;23),HLOOKUP(K$29,$C$146:$N$148,2,FALSE()),HLOOKUP(K$29,$C$146:$N$148,3,FALSE())))*'PX 99 + 00 WE'!K14</f>
        <v>39.4283217417295</v>
      </c>
      <c r="L127" s="52" t="n">
        <f aca="false">IF(S39="East",(IF(AND($A68&gt;7,$A68&lt;24),HLOOKUP(L$29,$C$146:$N$148,2,FALSE()),HLOOKUP(L$29,$C$146:$N$148,3,FALSE()))),IF(AND($A68&gt;6,$A68&lt;23),HLOOKUP(L$29,$C$146:$N$148,2,FALSE()),HLOOKUP(L$29,$C$146:$N$148,3,FALSE())))*'PX 99 + 00 WE'!L14</f>
        <v>37.7563549432461</v>
      </c>
      <c r="M127" s="52" t="n">
        <f aca="false">IF(T39="East",(IF(AND($A68&gt;7,$A68&lt;24),HLOOKUP(M$29,$C$146:$N$148,2,FALSE()),HLOOKUP(M$29,$C$146:$N$148,3,FALSE()))),IF(AND($A68&gt;6,$A68&lt;23),HLOOKUP(M$29,$C$146:$N$148,2,FALSE()),HLOOKUP(M$29,$C$146:$N$148,3,FALSE())))*'PX 99 + 00 WE'!M14</f>
        <v>45.902342646175</v>
      </c>
      <c r="N127" s="52" t="n">
        <f aca="false">IF(U39="East",(IF(AND($A68&gt;7,$A68&lt;24),HLOOKUP(N$29,$C$146:$N$148,2,FALSE()),HLOOKUP(N$29,$C$146:$N$148,3,FALSE()))),IF(AND($A68&gt;6,$A68&lt;23),HLOOKUP(N$29,$C$146:$N$148,2,FALSE()),HLOOKUP(N$29,$C$146:$N$148,3,FALSE())))*'PX 99 + 00 WE'!N14</f>
        <v>48.9630168811247</v>
      </c>
    </row>
    <row r="128" customFormat="false" ht="12.75" hidden="false" customHeight="false" outlineLevel="0" collapsed="false">
      <c r="A128" s="2" t="n">
        <v>10</v>
      </c>
      <c r="B128" s="2"/>
      <c r="C128" s="52" t="n">
        <f aca="false">IF(J40="East",(IF(AND($A69&gt;7,$A69&lt;24),HLOOKUP(C$29,$C$146:$N$148,2,FALSE()),HLOOKUP(C$29,$C$146:$N$148,3,FALSE()))),IF(AND($A69&gt;6,$A69&lt;23),HLOOKUP(C$29,$C$146:$N$148,2,FALSE()),HLOOKUP(C$29,$C$146:$N$148,3,FALSE())))*'PX 99 + 00 WE'!C15</f>
        <v>50.1735095834972</v>
      </c>
      <c r="D128" s="52" t="n">
        <f aca="false">IF(K40="East",(IF(AND($A69&gt;7,$A69&lt;24),HLOOKUP(D$29,$C$146:$N$148,2,FALSE()),HLOOKUP(D$29,$C$146:$N$148,3,FALSE()))),IF(AND($A69&gt;6,$A69&lt;23),HLOOKUP(D$29,$C$146:$N$148,2,FALSE()),HLOOKUP(D$29,$C$146:$N$148,3,FALSE())))*'PX 99 + 00 WE'!D15</f>
        <v>51.2233209150779</v>
      </c>
      <c r="E128" s="52" t="n">
        <f aca="false">IF(L40="East",(IF(AND($A69&gt;7,$A69&lt;24),HLOOKUP(E$29,$C$146:$N$148,2,FALSE()),HLOOKUP(E$29,$C$146:$N$148,3,FALSE()))),IF(AND($A69&gt;6,$A69&lt;23),HLOOKUP(E$29,$C$146:$N$148,2,FALSE()),HLOOKUP(E$29,$C$146:$N$148,3,FALSE())))*'PX 99 + 00 WE'!E15</f>
        <v>50.8858836641461</v>
      </c>
      <c r="F128" s="52" t="n">
        <f aca="false">IF(M40="East",(IF(AND($A69&gt;7,$A69&lt;24),HLOOKUP(F$29,$C$146:$N$148,2,FALSE()),HLOOKUP(F$29,$C$146:$N$148,3,FALSE()))),IF(AND($A69&gt;6,$A69&lt;23),HLOOKUP(F$29,$C$146:$N$148,2,FALSE()),HLOOKUP(F$29,$C$146:$N$148,3,FALSE())))*'PX 99 + 00 WE'!F15</f>
        <v>52.1483339099549</v>
      </c>
      <c r="G128" s="52" t="n">
        <f aca="false">IF(N40="East",(IF(AND($A69&gt;7,$A69&lt;24),HLOOKUP(G$29,$C$146:$N$148,2,FALSE()),HLOOKUP(G$29,$C$146:$N$148,3,FALSE()))),IF(AND($A69&gt;6,$A69&lt;23),HLOOKUP(G$29,$C$146:$N$148,2,FALSE()),HLOOKUP(G$29,$C$146:$N$148,3,FALSE())))*'PX 99 + 00 WE'!G15</f>
        <v>51.1949665812817</v>
      </c>
      <c r="H128" s="52" t="n">
        <f aca="false">IF(O40="East",(IF(AND($A69&gt;7,$A69&lt;24),HLOOKUP(H$29,$C$146:$N$148,2,FALSE()),HLOOKUP(H$29,$C$146:$N$148,3,FALSE()))),IF(AND($A69&gt;6,$A69&lt;23),HLOOKUP(H$29,$C$146:$N$148,2,FALSE()),HLOOKUP(H$29,$C$146:$N$148,3,FALSE())))*'PX 99 + 00 WE'!H15</f>
        <v>43.018533886509</v>
      </c>
      <c r="I128" s="52" t="n">
        <f aca="false">IF(P40="East",(IF(AND($A69&gt;7,$A69&lt;24),HLOOKUP(I$29,$C$146:$N$148,2,FALSE()),HLOOKUP(I$29,$C$146:$N$148,3,FALSE()))),IF(AND($A69&gt;6,$A69&lt;23),HLOOKUP(I$29,$C$146:$N$148,2,FALSE()),HLOOKUP(I$29,$C$146:$N$148,3,FALSE())))*'PX 99 + 00 WE'!I15</f>
        <v>40.0559239665737</v>
      </c>
      <c r="J128" s="52" t="n">
        <f aca="false">IF(Q40="East",(IF(AND($A69&gt;7,$A69&lt;24),HLOOKUP(J$29,$C$146:$N$148,2,FALSE()),HLOOKUP(J$29,$C$146:$N$148,3,FALSE()))),IF(AND($A69&gt;6,$A69&lt;23),HLOOKUP(J$29,$C$146:$N$148,2,FALSE()),HLOOKUP(J$29,$C$146:$N$148,3,FALSE())))*'PX 99 + 00 WE'!J15</f>
        <v>42.3051490145867</v>
      </c>
      <c r="K128" s="52" t="n">
        <f aca="false">IF(R40="East",(IF(AND($A69&gt;7,$A69&lt;24),HLOOKUP(K$29,$C$146:$N$148,2,FALSE()),HLOOKUP(K$29,$C$146:$N$148,3,FALSE()))),IF(AND($A69&gt;6,$A69&lt;23),HLOOKUP(K$29,$C$146:$N$148,2,FALSE()),HLOOKUP(K$29,$C$146:$N$148,3,FALSE())))*'PX 99 + 00 WE'!K15</f>
        <v>42.7264628575124</v>
      </c>
      <c r="L128" s="52" t="n">
        <f aca="false">IF(S40="East",(IF(AND($A69&gt;7,$A69&lt;24),HLOOKUP(L$29,$C$146:$N$148,2,FALSE()),HLOOKUP(L$29,$C$146:$N$148,3,FALSE()))),IF(AND($A69&gt;6,$A69&lt;23),HLOOKUP(L$29,$C$146:$N$148,2,FALSE()),HLOOKUP(L$29,$C$146:$N$148,3,FALSE())))*'PX 99 + 00 WE'!L15</f>
        <v>43.8519245433624</v>
      </c>
      <c r="M128" s="52" t="n">
        <f aca="false">IF(T40="East",(IF(AND($A69&gt;7,$A69&lt;24),HLOOKUP(M$29,$C$146:$N$148,2,FALSE()),HLOOKUP(M$29,$C$146:$N$148,3,FALSE()))),IF(AND($A69&gt;6,$A69&lt;23),HLOOKUP(M$29,$C$146:$N$148,2,FALSE()),HLOOKUP(M$29,$C$146:$N$148,3,FALSE())))*'PX 99 + 00 WE'!M15</f>
        <v>46.8419803624897</v>
      </c>
      <c r="N128" s="52" t="n">
        <f aca="false">IF(U40="East",(IF(AND($A69&gt;7,$A69&lt;24),HLOOKUP(N$29,$C$146:$N$148,2,FALSE()),HLOOKUP(N$29,$C$146:$N$148,3,FALSE()))),IF(AND($A69&gt;6,$A69&lt;23),HLOOKUP(N$29,$C$146:$N$148,2,FALSE()),HLOOKUP(N$29,$C$146:$N$148,3,FALSE())))*'PX 99 + 00 WE'!N15</f>
        <v>49.9774022604474</v>
      </c>
    </row>
    <row r="129" customFormat="false" ht="12.75" hidden="false" customHeight="false" outlineLevel="0" collapsed="false">
      <c r="A129" s="2" t="n">
        <v>11</v>
      </c>
      <c r="B129" s="2"/>
      <c r="C129" s="52" t="n">
        <f aca="false">IF(J41="East",(IF(AND($A70&gt;7,$A70&lt;24),HLOOKUP(C$29,$C$146:$N$148,2,FALSE()),HLOOKUP(C$29,$C$146:$N$148,3,FALSE()))),IF(AND($A70&gt;6,$A70&lt;23),HLOOKUP(C$29,$C$146:$N$148,2,FALSE()),HLOOKUP(C$29,$C$146:$N$148,3,FALSE())))*'PX 99 + 00 WE'!C16</f>
        <v>51.2029500967094</v>
      </c>
      <c r="D129" s="52" t="n">
        <f aca="false">IF(K41="East",(IF(AND($A70&gt;7,$A70&lt;24),HLOOKUP(D$29,$C$146:$N$148,2,FALSE()),HLOOKUP(D$29,$C$146:$N$148,3,FALSE()))),IF(AND($A70&gt;6,$A70&lt;23),HLOOKUP(D$29,$C$146:$N$148,2,FALSE()),HLOOKUP(D$29,$C$146:$N$148,3,FALSE())))*'PX 99 + 00 WE'!D16</f>
        <v>51.680145932964</v>
      </c>
      <c r="E129" s="52" t="n">
        <f aca="false">IF(L41="East",(IF(AND($A70&gt;7,$A70&lt;24),HLOOKUP(E$29,$C$146:$N$148,2,FALSE()),HLOOKUP(E$29,$C$146:$N$148,3,FALSE()))),IF(AND($A70&gt;6,$A70&lt;23),HLOOKUP(E$29,$C$146:$N$148,2,FALSE()),HLOOKUP(E$29,$C$146:$N$148,3,FALSE())))*'PX 99 + 00 WE'!E16</f>
        <v>52.2000165808736</v>
      </c>
      <c r="F129" s="52" t="n">
        <f aca="false">IF(M41="East",(IF(AND($A70&gt;7,$A70&lt;24),HLOOKUP(F$29,$C$146:$N$148,2,FALSE()),HLOOKUP(F$29,$C$146:$N$148,3,FALSE()))),IF(AND($A70&gt;6,$A70&lt;23),HLOOKUP(F$29,$C$146:$N$148,2,FALSE()),HLOOKUP(F$29,$C$146:$N$148,3,FALSE())))*'PX 99 + 00 WE'!F16</f>
        <v>53.7969725969589</v>
      </c>
      <c r="G129" s="52" t="n">
        <f aca="false">IF(N41="East",(IF(AND($A70&gt;7,$A70&lt;24),HLOOKUP(G$29,$C$146:$N$148,2,FALSE()),HLOOKUP(G$29,$C$146:$N$148,3,FALSE()))),IF(AND($A70&gt;6,$A70&lt;23),HLOOKUP(G$29,$C$146:$N$148,2,FALSE()),HLOOKUP(G$29,$C$146:$N$148,3,FALSE())))*'PX 99 + 00 WE'!G16</f>
        <v>52.8013892306307</v>
      </c>
      <c r="H129" s="52" t="n">
        <f aca="false">IF(O41="East",(IF(AND($A70&gt;7,$A70&lt;24),HLOOKUP(H$29,$C$146:$N$148,2,FALSE()),HLOOKUP(H$29,$C$146:$N$148,3,FALSE()))),IF(AND($A70&gt;6,$A70&lt;23),HLOOKUP(H$29,$C$146:$N$148,2,FALSE()),HLOOKUP(H$29,$C$146:$N$148,3,FALSE())))*'PX 99 + 00 WE'!H16</f>
        <v>51.0737885706683</v>
      </c>
      <c r="I129" s="52" t="n">
        <f aca="false">IF(P41="East",(IF(AND($A70&gt;7,$A70&lt;24),HLOOKUP(I$29,$C$146:$N$148,2,FALSE()),HLOOKUP(I$29,$C$146:$N$148,3,FALSE()))),IF(AND($A70&gt;6,$A70&lt;23),HLOOKUP(I$29,$C$146:$N$148,2,FALSE()),HLOOKUP(I$29,$C$146:$N$148,3,FALSE())))*'PX 99 + 00 WE'!I16</f>
        <v>46.7414039137618</v>
      </c>
      <c r="J129" s="52" t="n">
        <f aca="false">IF(Q41="East",(IF(AND($A70&gt;7,$A70&lt;24),HLOOKUP(J$29,$C$146:$N$148,2,FALSE()),HLOOKUP(J$29,$C$146:$N$148,3,FALSE()))),IF(AND($A70&gt;6,$A70&lt;23),HLOOKUP(J$29,$C$146:$N$148,2,FALSE()),HLOOKUP(J$29,$C$146:$N$148,3,FALSE())))*'PX 99 + 00 WE'!J16</f>
        <v>48.2093470839796</v>
      </c>
      <c r="K129" s="52" t="n">
        <f aca="false">IF(R41="East",(IF(AND($A70&gt;7,$A70&lt;24),HLOOKUP(K$29,$C$146:$N$148,2,FALSE()),HLOOKUP(K$29,$C$146:$N$148,3,FALSE()))),IF(AND($A70&gt;6,$A70&lt;23),HLOOKUP(K$29,$C$146:$N$148,2,FALSE()),HLOOKUP(K$29,$C$146:$N$148,3,FALSE())))*'PX 99 + 00 WE'!K16</f>
        <v>50.1682438115861</v>
      </c>
      <c r="L129" s="52" t="n">
        <f aca="false">IF(S41="East",(IF(AND($A70&gt;7,$A70&lt;24),HLOOKUP(L$29,$C$146:$N$148,2,FALSE()),HLOOKUP(L$29,$C$146:$N$148,3,FALSE()))),IF(AND($A70&gt;6,$A70&lt;23),HLOOKUP(L$29,$C$146:$N$148,2,FALSE()),HLOOKUP(L$29,$C$146:$N$148,3,FALSE())))*'PX 99 + 00 WE'!L16</f>
        <v>49.2602499734669</v>
      </c>
      <c r="M129" s="52" t="n">
        <f aca="false">IF(T41="East",(IF(AND($A70&gt;7,$A70&lt;24),HLOOKUP(M$29,$C$146:$N$148,2,FALSE()),HLOOKUP(M$29,$C$146:$N$148,3,FALSE()))),IF(AND($A70&gt;6,$A70&lt;23),HLOOKUP(M$29,$C$146:$N$148,2,FALSE()),HLOOKUP(M$29,$C$146:$N$148,3,FALSE())))*'PX 99 + 00 WE'!M16</f>
        <v>48.5852468089637</v>
      </c>
      <c r="N129" s="52" t="n">
        <f aca="false">IF(U41="East",(IF(AND($A70&gt;7,$A70&lt;24),HLOOKUP(N$29,$C$146:$N$148,2,FALSE()),HLOOKUP(N$29,$C$146:$N$148,3,FALSE()))),IF(AND($A70&gt;6,$A70&lt;23),HLOOKUP(N$29,$C$146:$N$148,2,FALSE()),HLOOKUP(N$29,$C$146:$N$148,3,FALSE())))*'PX 99 + 00 WE'!N16</f>
        <v>49.8339360483065</v>
      </c>
    </row>
    <row r="130" customFormat="false" ht="12.75" hidden="false" customHeight="false" outlineLevel="0" collapsed="false">
      <c r="A130" s="2" t="n">
        <v>12</v>
      </c>
      <c r="B130" s="2"/>
      <c r="C130" s="52" t="n">
        <f aca="false">IF(J42="East",(IF(AND($A71&gt;7,$A71&lt;24),HLOOKUP(C$29,$C$146:$N$148,2,FALSE()),HLOOKUP(C$29,$C$146:$N$148,3,FALSE()))),IF(AND($A71&gt;6,$A71&lt;23),HLOOKUP(C$29,$C$146:$N$148,2,FALSE()),HLOOKUP(C$29,$C$146:$N$148,3,FALSE())))*'PX 99 + 00 WE'!C17</f>
        <v>50.5923437897829</v>
      </c>
      <c r="D130" s="52" t="n">
        <f aca="false">IF(K42="East",(IF(AND($A71&gt;7,$A71&lt;24),HLOOKUP(D$29,$C$146:$N$148,2,FALSE()),HLOOKUP(D$29,$C$146:$N$148,3,FALSE()))),IF(AND($A71&gt;6,$A71&lt;23),HLOOKUP(D$29,$C$146:$N$148,2,FALSE()),HLOOKUP(D$29,$C$146:$N$148,3,FALSE())))*'PX 99 + 00 WE'!D17</f>
        <v>51.063323693854</v>
      </c>
      <c r="E130" s="52" t="n">
        <f aca="false">IF(L42="East",(IF(AND($A71&gt;7,$A71&lt;24),HLOOKUP(E$29,$C$146:$N$148,2,FALSE()),HLOOKUP(E$29,$C$146:$N$148,3,FALSE()))),IF(AND($A71&gt;6,$A71&lt;23),HLOOKUP(E$29,$C$146:$N$148,2,FALSE()),HLOOKUP(E$29,$C$146:$N$148,3,FALSE())))*'PX 99 + 00 WE'!E17</f>
        <v>51.755817474743</v>
      </c>
      <c r="F130" s="52" t="n">
        <f aca="false">IF(M42="East",(IF(AND($A71&gt;7,$A71&lt;24),HLOOKUP(F$29,$C$146:$N$148,2,FALSE()),HLOOKUP(F$29,$C$146:$N$148,3,FALSE()))),IF(AND($A71&gt;6,$A71&lt;23),HLOOKUP(F$29,$C$146:$N$148,2,FALSE()),HLOOKUP(F$29,$C$146:$N$148,3,FALSE())))*'PX 99 + 00 WE'!F17</f>
        <v>53.5375162420149</v>
      </c>
      <c r="G130" s="52" t="n">
        <f aca="false">IF(N42="East",(IF(AND($A71&gt;7,$A71&lt;24),HLOOKUP(G$29,$C$146:$N$148,2,FALSE()),HLOOKUP(G$29,$C$146:$N$148,3,FALSE()))),IF(AND($A71&gt;6,$A71&lt;23),HLOOKUP(G$29,$C$146:$N$148,2,FALSE()),HLOOKUP(G$29,$C$146:$N$148,3,FALSE())))*'PX 99 + 00 WE'!G17</f>
        <v>53.2355612763926</v>
      </c>
      <c r="H130" s="52" t="n">
        <f aca="false">IF(O42="East",(IF(AND($A71&gt;7,$A71&lt;24),HLOOKUP(H$29,$C$146:$N$148,2,FALSE()),HLOOKUP(H$29,$C$146:$N$148,3,FALSE()))),IF(AND($A71&gt;6,$A71&lt;23),HLOOKUP(H$29,$C$146:$N$148,2,FALSE()),HLOOKUP(H$29,$C$146:$N$148,3,FALSE())))*'PX 99 + 00 WE'!H17</f>
        <v>53.4012378709809</v>
      </c>
      <c r="I130" s="52" t="n">
        <f aca="false">IF(P42="East",(IF(AND($A71&gt;7,$A71&lt;24),HLOOKUP(I$29,$C$146:$N$148,2,FALSE()),HLOOKUP(I$29,$C$146:$N$148,3,FALSE()))),IF(AND($A71&gt;6,$A71&lt;23),HLOOKUP(I$29,$C$146:$N$148,2,FALSE()),HLOOKUP(I$29,$C$146:$N$148,3,FALSE())))*'PX 99 + 00 WE'!I17</f>
        <v>51.7509590461923</v>
      </c>
      <c r="J130" s="52" t="n">
        <f aca="false">IF(Q42="East",(IF(AND($A71&gt;7,$A71&lt;24),HLOOKUP(J$29,$C$146:$N$148,2,FALSE()),HLOOKUP(J$29,$C$146:$N$148,3,FALSE()))),IF(AND($A71&gt;6,$A71&lt;23),HLOOKUP(J$29,$C$146:$N$148,2,FALSE()),HLOOKUP(J$29,$C$146:$N$148,3,FALSE())))*'PX 99 + 00 WE'!J17</f>
        <v>52.1174801567705</v>
      </c>
      <c r="K130" s="52" t="n">
        <f aca="false">IF(R42="East",(IF(AND($A71&gt;7,$A71&lt;24),HLOOKUP(K$29,$C$146:$N$148,2,FALSE()),HLOOKUP(K$29,$C$146:$N$148,3,FALSE()))),IF(AND($A71&gt;6,$A71&lt;23),HLOOKUP(K$29,$C$146:$N$148,2,FALSE()),HLOOKUP(K$29,$C$146:$N$148,3,FALSE())))*'PX 99 + 00 WE'!K17</f>
        <v>52.9210753959797</v>
      </c>
      <c r="L130" s="52" t="n">
        <f aca="false">IF(S42="East",(IF(AND($A71&gt;7,$A71&lt;24),HLOOKUP(L$29,$C$146:$N$148,2,FALSE()),HLOOKUP(L$29,$C$146:$N$148,3,FALSE()))),IF(AND($A71&gt;6,$A71&lt;23),HLOOKUP(L$29,$C$146:$N$148,2,FALSE()),HLOOKUP(L$29,$C$146:$N$148,3,FALSE())))*'PX 99 + 00 WE'!L17</f>
        <v>49.0331515021451</v>
      </c>
      <c r="M130" s="52" t="n">
        <f aca="false">IF(T42="East",(IF(AND($A71&gt;7,$A71&lt;24),HLOOKUP(M$29,$C$146:$N$148,2,FALSE()),HLOOKUP(M$29,$C$146:$N$148,3,FALSE()))),IF(AND($A71&gt;6,$A71&lt;23),HLOOKUP(M$29,$C$146:$N$148,2,FALSE()),HLOOKUP(M$29,$C$146:$N$148,3,FALSE())))*'PX 99 + 00 WE'!M17</f>
        <v>47.2787158144301</v>
      </c>
      <c r="N130" s="52" t="n">
        <f aca="false">IF(U42="East",(IF(AND($A71&gt;7,$A71&lt;24),HLOOKUP(N$29,$C$146:$N$148,2,FALSE()),HLOOKUP(N$29,$C$146:$N$148,3,FALSE()))),IF(AND($A71&gt;6,$A71&lt;23),HLOOKUP(N$29,$C$146:$N$148,2,FALSE()),HLOOKUP(N$29,$C$146:$N$148,3,FALSE())))*'PX 99 + 00 WE'!N17</f>
        <v>49.2957027062032</v>
      </c>
    </row>
    <row r="131" customFormat="false" ht="12.75" hidden="false" customHeight="false" outlineLevel="0" collapsed="false">
      <c r="A131" s="2" t="n">
        <v>13</v>
      </c>
      <c r="B131" s="2"/>
      <c r="C131" s="52" t="n">
        <f aca="false">IF(J43="East",(IF(AND($A72&gt;7,$A72&lt;24),HLOOKUP(C$29,$C$146:$N$148,2,FALSE()),HLOOKUP(C$29,$C$146:$N$148,3,FALSE()))),IF(AND($A72&gt;6,$A72&lt;23),HLOOKUP(C$29,$C$146:$N$148,2,FALSE()),HLOOKUP(C$29,$C$146:$N$148,3,FALSE())))*'PX 99 + 00 WE'!C18</f>
        <v>49.8707138985833</v>
      </c>
      <c r="D131" s="52" t="n">
        <f aca="false">IF(K43="East",(IF(AND($A72&gt;7,$A72&lt;24),HLOOKUP(D$29,$C$146:$N$148,2,FALSE()),HLOOKUP(D$29,$C$146:$N$148,3,FALSE()))),IF(AND($A72&gt;6,$A72&lt;23),HLOOKUP(D$29,$C$146:$N$148,2,FALSE()),HLOOKUP(D$29,$C$146:$N$148,3,FALSE())))*'PX 99 + 00 WE'!D18</f>
        <v>49.6836004919842</v>
      </c>
      <c r="E131" s="52" t="n">
        <f aca="false">IF(L43="East",(IF(AND($A72&gt;7,$A72&lt;24),HLOOKUP(E$29,$C$146:$N$148,2,FALSE()),HLOOKUP(E$29,$C$146:$N$148,3,FALSE()))),IF(AND($A72&gt;6,$A72&lt;23),HLOOKUP(E$29,$C$146:$N$148,2,FALSE()),HLOOKUP(E$29,$C$146:$N$148,3,FALSE())))*'PX 99 + 00 WE'!E18</f>
        <v>51.1625001854573</v>
      </c>
      <c r="F131" s="52" t="n">
        <f aca="false">IF(M43="East",(IF(AND($A72&gt;7,$A72&lt;24),HLOOKUP(F$29,$C$146:$N$148,2,FALSE()),HLOOKUP(F$29,$C$146:$N$148,3,FALSE()))),IF(AND($A72&gt;6,$A72&lt;23),HLOOKUP(F$29,$C$146:$N$148,2,FALSE()),HLOOKUP(F$29,$C$146:$N$148,3,FALSE())))*'PX 99 + 00 WE'!F18</f>
        <v>51.1917454045648</v>
      </c>
      <c r="G131" s="52" t="n">
        <f aca="false">IF(N43="East",(IF(AND($A72&gt;7,$A72&lt;24),HLOOKUP(G$29,$C$146:$N$148,2,FALSE()),HLOOKUP(G$29,$C$146:$N$148,3,FALSE()))),IF(AND($A72&gt;6,$A72&lt;23),HLOOKUP(G$29,$C$146:$N$148,2,FALSE()),HLOOKUP(G$29,$C$146:$N$148,3,FALSE())))*'PX 99 + 00 WE'!G18</f>
        <v>53.5459262798421</v>
      </c>
      <c r="H131" s="52" t="n">
        <f aca="false">IF(O43="East",(IF(AND($A72&gt;7,$A72&lt;24),HLOOKUP(H$29,$C$146:$N$148,2,FALSE()),HLOOKUP(H$29,$C$146:$N$148,3,FALSE()))),IF(AND($A72&gt;6,$A72&lt;23),HLOOKUP(H$29,$C$146:$N$148,2,FALSE()),HLOOKUP(H$29,$C$146:$N$148,3,FALSE())))*'PX 99 + 00 WE'!H18</f>
        <v>55.2803305203335</v>
      </c>
      <c r="I131" s="52" t="n">
        <f aca="false">IF(P43="East",(IF(AND($A72&gt;7,$A72&lt;24),HLOOKUP(I$29,$C$146:$N$148,2,FALSE()),HLOOKUP(I$29,$C$146:$N$148,3,FALSE()))),IF(AND($A72&gt;6,$A72&lt;23),HLOOKUP(I$29,$C$146:$N$148,2,FALSE()),HLOOKUP(I$29,$C$146:$N$148,3,FALSE())))*'PX 99 + 00 WE'!I18</f>
        <v>56.5076327831645</v>
      </c>
      <c r="J131" s="52" t="n">
        <f aca="false">IF(Q43="East",(IF(AND($A72&gt;7,$A72&lt;24),HLOOKUP(J$29,$C$146:$N$148,2,FALSE()),HLOOKUP(J$29,$C$146:$N$148,3,FALSE()))),IF(AND($A72&gt;6,$A72&lt;23),HLOOKUP(J$29,$C$146:$N$148,2,FALSE()),HLOOKUP(J$29,$C$146:$N$148,3,FALSE())))*'PX 99 + 00 WE'!J18</f>
        <v>58.2316487935607</v>
      </c>
      <c r="K131" s="52" t="n">
        <f aca="false">IF(R43="East",(IF(AND($A72&gt;7,$A72&lt;24),HLOOKUP(K$29,$C$146:$N$148,2,FALSE()),HLOOKUP(K$29,$C$146:$N$148,3,FALSE()))),IF(AND($A72&gt;6,$A72&lt;23),HLOOKUP(K$29,$C$146:$N$148,2,FALSE()),HLOOKUP(K$29,$C$146:$N$148,3,FALSE())))*'PX 99 + 00 WE'!K18</f>
        <v>55.7664393674772</v>
      </c>
      <c r="L131" s="52" t="n">
        <f aca="false">IF(S43="East",(IF(AND($A72&gt;7,$A72&lt;24),HLOOKUP(L$29,$C$146:$N$148,2,FALSE()),HLOOKUP(L$29,$C$146:$N$148,3,FALSE()))),IF(AND($A72&gt;6,$A72&lt;23),HLOOKUP(L$29,$C$146:$N$148,2,FALSE()),HLOOKUP(L$29,$C$146:$N$148,3,FALSE())))*'PX 99 + 00 WE'!L18</f>
        <v>51.1551309980081</v>
      </c>
      <c r="M131" s="52" t="n">
        <f aca="false">IF(T43="East",(IF(AND($A72&gt;7,$A72&lt;24),HLOOKUP(M$29,$C$146:$N$148,2,FALSE()),HLOOKUP(M$29,$C$146:$N$148,3,FALSE()))),IF(AND($A72&gt;6,$A72&lt;23),HLOOKUP(M$29,$C$146:$N$148,2,FALSE()),HLOOKUP(M$29,$C$146:$N$148,3,FALSE())))*'PX 99 + 00 WE'!M18</f>
        <v>45.194287972058</v>
      </c>
      <c r="N131" s="52" t="n">
        <f aca="false">IF(U43="East",(IF(AND($A72&gt;7,$A72&lt;24),HLOOKUP(N$29,$C$146:$N$148,2,FALSE()),HLOOKUP(N$29,$C$146:$N$148,3,FALSE()))),IF(AND($A72&gt;6,$A72&lt;23),HLOOKUP(N$29,$C$146:$N$148,2,FALSE()),HLOOKUP(N$29,$C$146:$N$148,3,FALSE())))*'PX 99 + 00 WE'!N18</f>
        <v>48.537023159987</v>
      </c>
    </row>
    <row r="132" customFormat="false" ht="12.75" hidden="false" customHeight="false" outlineLevel="0" collapsed="false">
      <c r="A132" s="2" t="n">
        <v>14</v>
      </c>
      <c r="B132" s="2"/>
      <c r="C132" s="52" t="n">
        <f aca="false">IF(J44="East",(IF(AND($A73&gt;7,$A73&lt;24),HLOOKUP(C$29,$C$146:$N$148,2,FALSE()),HLOOKUP(C$29,$C$146:$N$148,3,FALSE()))),IF(AND($A73&gt;6,$A73&lt;23),HLOOKUP(C$29,$C$146:$N$148,2,FALSE()),HLOOKUP(C$29,$C$146:$N$148,3,FALSE())))*'PX 99 + 00 WE'!C19</f>
        <v>48.1097877575738</v>
      </c>
      <c r="D132" s="52" t="n">
        <f aca="false">IF(K44="East",(IF(AND($A73&gt;7,$A73&lt;24),HLOOKUP(D$29,$C$146:$N$148,2,FALSE()),HLOOKUP(D$29,$C$146:$N$148,3,FALSE()))),IF(AND($A73&gt;6,$A73&lt;23),HLOOKUP(D$29,$C$146:$N$148,2,FALSE()),HLOOKUP(D$29,$C$146:$N$148,3,FALSE())))*'PX 99 + 00 WE'!D19</f>
        <v>49.0395718274974</v>
      </c>
      <c r="E132" s="52" t="n">
        <f aca="false">IF(L44="East",(IF(AND($A73&gt;7,$A73&lt;24),HLOOKUP(E$29,$C$146:$N$148,2,FALSE()),HLOOKUP(E$29,$C$146:$N$148,3,FALSE()))),IF(AND($A73&gt;6,$A73&lt;23),HLOOKUP(E$29,$C$146:$N$148,2,FALSE()),HLOOKUP(E$29,$C$146:$N$148,3,FALSE())))*'PX 99 + 00 WE'!E19</f>
        <v>50.5642458845688</v>
      </c>
      <c r="F132" s="52" t="n">
        <f aca="false">IF(M44="East",(IF(AND($A73&gt;7,$A73&lt;24),HLOOKUP(F$29,$C$146:$N$148,2,FALSE()),HLOOKUP(F$29,$C$146:$N$148,3,FALSE()))),IF(AND($A73&gt;6,$A73&lt;23),HLOOKUP(F$29,$C$146:$N$148,2,FALSE()),HLOOKUP(F$29,$C$146:$N$148,3,FALSE())))*'PX 99 + 00 WE'!F19</f>
        <v>50.8971861008205</v>
      </c>
      <c r="G132" s="52" t="n">
        <f aca="false">IF(N44="East",(IF(AND($A73&gt;7,$A73&lt;24),HLOOKUP(G$29,$C$146:$N$148,2,FALSE()),HLOOKUP(G$29,$C$146:$N$148,3,FALSE()))),IF(AND($A73&gt;6,$A73&lt;23),HLOOKUP(G$29,$C$146:$N$148,2,FALSE()),HLOOKUP(G$29,$C$146:$N$148,3,FALSE())))*'PX 99 + 00 WE'!G19</f>
        <v>53.6277094510694</v>
      </c>
      <c r="H132" s="52" t="n">
        <f aca="false">IF(O44="East",(IF(AND($A73&gt;7,$A73&lt;24),HLOOKUP(H$29,$C$146:$N$148,2,FALSE()),HLOOKUP(H$29,$C$146:$N$148,3,FALSE()))),IF(AND($A73&gt;6,$A73&lt;23),HLOOKUP(H$29,$C$146:$N$148,2,FALSE()),HLOOKUP(H$29,$C$146:$N$148,3,FALSE())))*'PX 99 + 00 WE'!H19</f>
        <v>58.852699953784</v>
      </c>
      <c r="I132" s="52" t="n">
        <f aca="false">IF(P44="East",(IF(AND($A73&gt;7,$A73&lt;24),HLOOKUP(I$29,$C$146:$N$148,2,FALSE()),HLOOKUP(I$29,$C$146:$N$148,3,FALSE()))),IF(AND($A73&gt;6,$A73&lt;23),HLOOKUP(I$29,$C$146:$N$148,2,FALSE()),HLOOKUP(I$29,$C$146:$N$148,3,FALSE())))*'PX 99 + 00 WE'!I19</f>
        <v>59.0223621062954</v>
      </c>
      <c r="J132" s="52" t="n">
        <f aca="false">IF(Q44="East",(IF(AND($A73&gt;7,$A73&lt;24),HLOOKUP(J$29,$C$146:$N$148,2,FALSE()),HLOOKUP(J$29,$C$146:$N$148,3,FALSE()))),IF(AND($A73&gt;6,$A73&lt;23),HLOOKUP(J$29,$C$146:$N$148,2,FALSE()),HLOOKUP(J$29,$C$146:$N$148,3,FALSE())))*'PX 99 + 00 WE'!J19</f>
        <v>59.1002747508719</v>
      </c>
      <c r="K132" s="52" t="n">
        <f aca="false">IF(R44="East",(IF(AND($A73&gt;7,$A73&lt;24),HLOOKUP(K$29,$C$146:$N$148,2,FALSE()),HLOOKUP(K$29,$C$146:$N$148,3,FALSE()))),IF(AND($A73&gt;6,$A73&lt;23),HLOOKUP(K$29,$C$146:$N$148,2,FALSE()),HLOOKUP(K$29,$C$146:$N$148,3,FALSE())))*'PX 99 + 00 WE'!K19</f>
        <v>57.1621696903609</v>
      </c>
      <c r="L132" s="52" t="n">
        <f aca="false">IF(S44="East",(IF(AND($A73&gt;7,$A73&lt;24),HLOOKUP(L$29,$C$146:$N$148,2,FALSE()),HLOOKUP(L$29,$C$146:$N$148,3,FALSE()))),IF(AND($A73&gt;6,$A73&lt;23),HLOOKUP(L$29,$C$146:$N$148,2,FALSE()),HLOOKUP(L$29,$C$146:$N$148,3,FALSE())))*'PX 99 + 00 WE'!L19</f>
        <v>53.7241836666468</v>
      </c>
      <c r="M132" s="52" t="n">
        <f aca="false">IF(T44="East",(IF(AND($A73&gt;7,$A73&lt;24),HLOOKUP(M$29,$C$146:$N$148,2,FALSE()),HLOOKUP(M$29,$C$146:$N$148,3,FALSE()))),IF(AND($A73&gt;6,$A73&lt;23),HLOOKUP(M$29,$C$146:$N$148,2,FALSE()),HLOOKUP(M$29,$C$146:$N$148,3,FALSE())))*'PX 99 + 00 WE'!M19</f>
        <v>43.9584898290982</v>
      </c>
      <c r="N132" s="52" t="n">
        <f aca="false">IF(U44="East",(IF(AND($A73&gt;7,$A73&lt;24),HLOOKUP(N$29,$C$146:$N$148,2,FALSE()),HLOOKUP(N$29,$C$146:$N$148,3,FALSE()))),IF(AND($A73&gt;6,$A73&lt;23),HLOOKUP(N$29,$C$146:$N$148,2,FALSE()),HLOOKUP(N$29,$C$146:$N$148,3,FALSE())))*'PX 99 + 00 WE'!N19</f>
        <v>46.1682939166673</v>
      </c>
    </row>
    <row r="133" customFormat="false" ht="12.75" hidden="false" customHeight="false" outlineLevel="0" collapsed="false">
      <c r="A133" s="2" t="n">
        <v>15</v>
      </c>
      <c r="B133" s="2"/>
      <c r="C133" s="52" t="n">
        <f aca="false">IF(J45="East",(IF(AND($A74&gt;7,$A74&lt;24),HLOOKUP(C$29,$C$146:$N$148,2,FALSE()),HLOOKUP(C$29,$C$146:$N$148,3,FALSE()))),IF(AND($A74&gt;6,$A74&lt;23),HLOOKUP(C$29,$C$146:$N$148,2,FALSE()),HLOOKUP(C$29,$C$146:$N$148,3,FALSE())))*'PX 99 + 00 WE'!C20</f>
        <v>46.6530700823753</v>
      </c>
      <c r="D133" s="52" t="n">
        <f aca="false">IF(K45="East",(IF(AND($A74&gt;7,$A74&lt;24),HLOOKUP(D$29,$C$146:$N$148,2,FALSE()),HLOOKUP(D$29,$C$146:$N$148,3,FALSE()))),IF(AND($A74&gt;6,$A74&lt;23),HLOOKUP(D$29,$C$146:$N$148,2,FALSE()),HLOOKUP(D$29,$C$146:$N$148,3,FALSE())))*'PX 99 + 00 WE'!D20</f>
        <v>47.1329595782074</v>
      </c>
      <c r="E133" s="52" t="n">
        <f aca="false">IF(L45="East",(IF(AND($A74&gt;7,$A74&lt;24),HLOOKUP(E$29,$C$146:$N$148,2,FALSE()),HLOOKUP(E$29,$C$146:$N$148,3,FALSE()))),IF(AND($A74&gt;6,$A74&lt;23),HLOOKUP(E$29,$C$146:$N$148,2,FALSE()),HLOOKUP(E$29,$C$146:$N$148,3,FALSE())))*'PX 99 + 00 WE'!E20</f>
        <v>48.4550162013937</v>
      </c>
      <c r="F133" s="52" t="n">
        <f aca="false">IF(M45="East",(IF(AND($A74&gt;7,$A74&lt;24),HLOOKUP(F$29,$C$146:$N$148,2,FALSE()),HLOOKUP(F$29,$C$146:$N$148,3,FALSE()))),IF(AND($A74&gt;6,$A74&lt;23),HLOOKUP(F$29,$C$146:$N$148,2,FALSE()),HLOOKUP(F$29,$C$146:$N$148,3,FALSE())))*'PX 99 + 00 WE'!F20</f>
        <v>50.017343785074</v>
      </c>
      <c r="G133" s="52" t="n">
        <f aca="false">IF(N45="East",(IF(AND($A74&gt;7,$A74&lt;24),HLOOKUP(G$29,$C$146:$N$148,2,FALSE()),HLOOKUP(G$29,$C$146:$N$148,3,FALSE()))),IF(AND($A74&gt;6,$A74&lt;23),HLOOKUP(G$29,$C$146:$N$148,2,FALSE()),HLOOKUP(G$29,$C$146:$N$148,3,FALSE())))*'PX 99 + 00 WE'!G20</f>
        <v>53.5439270340085</v>
      </c>
      <c r="H133" s="52" t="n">
        <f aca="false">IF(O45="East",(IF(AND($A74&gt;7,$A74&lt;24),HLOOKUP(H$29,$C$146:$N$148,2,FALSE()),HLOOKUP(H$29,$C$146:$N$148,3,FALSE()))),IF(AND($A74&gt;6,$A74&lt;23),HLOOKUP(H$29,$C$146:$N$148,2,FALSE()),HLOOKUP(H$29,$C$146:$N$148,3,FALSE())))*'PX 99 + 00 WE'!H20</f>
        <v>60.9366121068719</v>
      </c>
      <c r="I133" s="52" t="n">
        <f aca="false">IF(P45="East",(IF(AND($A74&gt;7,$A74&lt;24),HLOOKUP(I$29,$C$146:$N$148,2,FALSE()),HLOOKUP(I$29,$C$146:$N$148,3,FALSE()))),IF(AND($A74&gt;6,$A74&lt;23),HLOOKUP(I$29,$C$146:$N$148,2,FALSE()),HLOOKUP(I$29,$C$146:$N$148,3,FALSE())))*'PX 99 + 00 WE'!I20</f>
        <v>63.765992223094</v>
      </c>
      <c r="J133" s="52" t="n">
        <f aca="false">IF(Q45="East",(IF(AND($A74&gt;7,$A74&lt;24),HLOOKUP(J$29,$C$146:$N$148,2,FALSE()),HLOOKUP(J$29,$C$146:$N$148,3,FALSE()))),IF(AND($A74&gt;6,$A74&lt;23),HLOOKUP(J$29,$C$146:$N$148,2,FALSE()),HLOOKUP(J$29,$C$146:$N$148,3,FALSE())))*'PX 99 + 00 WE'!J20</f>
        <v>64.0326859157035</v>
      </c>
      <c r="K133" s="52" t="n">
        <f aca="false">IF(R45="East",(IF(AND($A74&gt;7,$A74&lt;24),HLOOKUP(K$29,$C$146:$N$148,2,FALSE()),HLOOKUP(K$29,$C$146:$N$148,3,FALSE()))),IF(AND($A74&gt;6,$A74&lt;23),HLOOKUP(K$29,$C$146:$N$148,2,FALSE()),HLOOKUP(K$29,$C$146:$N$148,3,FALSE())))*'PX 99 + 00 WE'!K20</f>
        <v>57.4111388835641</v>
      </c>
      <c r="L133" s="52" t="n">
        <f aca="false">IF(S45="East",(IF(AND($A74&gt;7,$A74&lt;24),HLOOKUP(L$29,$C$146:$N$148,2,FALSE()),HLOOKUP(L$29,$C$146:$N$148,3,FALSE()))),IF(AND($A74&gt;6,$A74&lt;23),HLOOKUP(L$29,$C$146:$N$148,2,FALSE()),HLOOKUP(L$29,$C$146:$N$148,3,FALSE())))*'PX 99 + 00 WE'!L20</f>
        <v>53.9117901202708</v>
      </c>
      <c r="M133" s="52" t="n">
        <f aca="false">IF(T45="East",(IF(AND($A74&gt;7,$A74&lt;24),HLOOKUP(M$29,$C$146:$N$148,2,FALSE()),HLOOKUP(M$29,$C$146:$N$148,3,FALSE()))),IF(AND($A74&gt;6,$A74&lt;23),HLOOKUP(M$29,$C$146:$N$148,2,FALSE()),HLOOKUP(M$29,$C$146:$N$148,3,FALSE())))*'PX 99 + 00 WE'!M20</f>
        <v>42.7001312550915</v>
      </c>
      <c r="N133" s="52" t="n">
        <f aca="false">IF(U45="East",(IF(AND($A74&gt;7,$A74&lt;24),HLOOKUP(N$29,$C$146:$N$148,2,FALSE()),HLOOKUP(N$29,$C$146:$N$148,3,FALSE()))),IF(AND($A74&gt;6,$A74&lt;23),HLOOKUP(N$29,$C$146:$N$148,2,FALSE()),HLOOKUP(N$29,$C$146:$N$148,3,FALSE())))*'PX 99 + 00 WE'!N20</f>
        <v>41.9263144965365</v>
      </c>
    </row>
    <row r="134" customFormat="false" ht="12.75" hidden="false" customHeight="false" outlineLevel="0" collapsed="false">
      <c r="A134" s="2" t="n">
        <v>16</v>
      </c>
      <c r="B134" s="2"/>
      <c r="C134" s="52" t="n">
        <f aca="false">IF(J46="East",(IF(AND($A75&gt;7,$A75&lt;24),HLOOKUP(C$29,$C$146:$N$148,2,FALSE()),HLOOKUP(C$29,$C$146:$N$148,3,FALSE()))),IF(AND($A75&gt;6,$A75&lt;23),HLOOKUP(C$29,$C$146:$N$148,2,FALSE()),HLOOKUP(C$29,$C$146:$N$148,3,FALSE())))*'PX 99 + 00 WE'!C21</f>
        <v>44.1693055275492</v>
      </c>
      <c r="D134" s="52" t="n">
        <f aca="false">IF(K46="East",(IF(AND($A75&gt;7,$A75&lt;24),HLOOKUP(D$29,$C$146:$N$148,2,FALSE()),HLOOKUP(D$29,$C$146:$N$148,3,FALSE()))),IF(AND($A75&gt;6,$A75&lt;23),HLOOKUP(D$29,$C$146:$N$148,2,FALSE()),HLOOKUP(D$29,$C$146:$N$148,3,FALSE())))*'PX 99 + 00 WE'!D21</f>
        <v>46.2558421509699</v>
      </c>
      <c r="E134" s="52" t="n">
        <f aca="false">IF(L46="East",(IF(AND($A75&gt;7,$A75&lt;24),HLOOKUP(E$29,$C$146:$N$148,2,FALSE()),HLOOKUP(E$29,$C$146:$N$148,3,FALSE()))),IF(AND($A75&gt;6,$A75&lt;23),HLOOKUP(E$29,$C$146:$N$148,2,FALSE()),HLOOKUP(E$29,$C$146:$N$148,3,FALSE())))*'PX 99 + 00 WE'!E21</f>
        <v>46.4249715316632</v>
      </c>
      <c r="F134" s="52" t="n">
        <f aca="false">IF(M46="East",(IF(AND($A75&gt;7,$A75&lt;24),HLOOKUP(F$29,$C$146:$N$148,2,FALSE()),HLOOKUP(F$29,$C$146:$N$148,3,FALSE()))),IF(AND($A75&gt;6,$A75&lt;23),HLOOKUP(F$29,$C$146:$N$148,2,FALSE()),HLOOKUP(F$29,$C$146:$N$148,3,FALSE())))*'PX 99 + 00 WE'!F21</f>
        <v>48.68620609891</v>
      </c>
      <c r="G134" s="52" t="n">
        <f aca="false">IF(N46="East",(IF(AND($A75&gt;7,$A75&lt;24),HLOOKUP(G$29,$C$146:$N$148,2,FALSE()),HLOOKUP(G$29,$C$146:$N$148,3,FALSE()))),IF(AND($A75&gt;6,$A75&lt;23),HLOOKUP(G$29,$C$146:$N$148,2,FALSE()),HLOOKUP(G$29,$C$146:$N$148,3,FALSE())))*'PX 99 + 00 WE'!G21</f>
        <v>54.211298434922</v>
      </c>
      <c r="H134" s="52" t="n">
        <f aca="false">IF(O46="East",(IF(AND($A75&gt;7,$A75&lt;24),HLOOKUP(H$29,$C$146:$N$148,2,FALSE()),HLOOKUP(H$29,$C$146:$N$148,3,FALSE()))),IF(AND($A75&gt;6,$A75&lt;23),HLOOKUP(H$29,$C$146:$N$148,2,FALSE()),HLOOKUP(H$29,$C$146:$N$148,3,FALSE())))*'PX 99 + 00 WE'!H21</f>
        <v>63.2012036880684</v>
      </c>
      <c r="I134" s="52" t="n">
        <f aca="false">IF(P46="East",(IF(AND($A75&gt;7,$A75&lt;24),HLOOKUP(I$29,$C$146:$N$148,2,FALSE()),HLOOKUP(I$29,$C$146:$N$148,3,FALSE()))),IF(AND($A75&gt;6,$A75&lt;23),HLOOKUP(I$29,$C$146:$N$148,2,FALSE()),HLOOKUP(I$29,$C$146:$N$148,3,FALSE())))*'PX 99 + 00 WE'!I21</f>
        <v>63.9352192332565</v>
      </c>
      <c r="J134" s="52" t="n">
        <f aca="false">IF(Q46="East",(IF(AND($A75&gt;7,$A75&lt;24),HLOOKUP(J$29,$C$146:$N$148,2,FALSE()),HLOOKUP(J$29,$C$146:$N$148,3,FALSE()))),IF(AND($A75&gt;6,$A75&lt;23),HLOOKUP(J$29,$C$146:$N$148,2,FALSE()),HLOOKUP(J$29,$C$146:$N$148,3,FALSE())))*'PX 99 + 00 WE'!J21</f>
        <v>64.0691402544644</v>
      </c>
      <c r="K134" s="52" t="n">
        <f aca="false">IF(R46="East",(IF(AND($A75&gt;7,$A75&lt;24),HLOOKUP(K$29,$C$146:$N$148,2,FALSE()),HLOOKUP(K$29,$C$146:$N$148,3,FALSE()))),IF(AND($A75&gt;6,$A75&lt;23),HLOOKUP(K$29,$C$146:$N$148,2,FALSE()),HLOOKUP(K$29,$C$146:$N$148,3,FALSE())))*'PX 99 + 00 WE'!K21</f>
        <v>57.8659191208094</v>
      </c>
      <c r="L134" s="52" t="n">
        <f aca="false">IF(S46="East",(IF(AND($A75&gt;7,$A75&lt;24),HLOOKUP(L$29,$C$146:$N$148,2,FALSE()),HLOOKUP(L$29,$C$146:$N$148,3,FALSE()))),IF(AND($A75&gt;6,$A75&lt;23),HLOOKUP(L$29,$C$146:$N$148,2,FALSE()),HLOOKUP(L$29,$C$146:$N$148,3,FALSE())))*'PX 99 + 00 WE'!L21</f>
        <v>53.6299202822926</v>
      </c>
      <c r="M134" s="52" t="n">
        <f aca="false">IF(T46="East",(IF(AND($A75&gt;7,$A75&lt;24),HLOOKUP(M$29,$C$146:$N$148,2,FALSE()),HLOOKUP(M$29,$C$146:$N$148,3,FALSE()))),IF(AND($A75&gt;6,$A75&lt;23),HLOOKUP(M$29,$C$146:$N$148,2,FALSE()),HLOOKUP(M$29,$C$146:$N$148,3,FALSE())))*'PX 99 + 00 WE'!M21</f>
        <v>41.8637513908217</v>
      </c>
      <c r="N134" s="52" t="n">
        <f aca="false">IF(U46="East",(IF(AND($A75&gt;7,$A75&lt;24),HLOOKUP(N$29,$C$146:$N$148,2,FALSE()),HLOOKUP(N$29,$C$146:$N$148,3,FALSE()))),IF(AND($A75&gt;6,$A75&lt;23),HLOOKUP(N$29,$C$146:$N$148,2,FALSE()),HLOOKUP(N$29,$C$146:$N$148,3,FALSE())))*'PX 99 + 00 WE'!N21</f>
        <v>40.7653084644269</v>
      </c>
    </row>
    <row r="135" customFormat="false" ht="12.75" hidden="false" customHeight="false" outlineLevel="0" collapsed="false">
      <c r="A135" s="2" t="n">
        <v>17</v>
      </c>
      <c r="B135" s="2"/>
      <c r="C135" s="52" t="n">
        <f aca="false">IF(J47="East",(IF(AND($A76&gt;7,$A76&lt;24),HLOOKUP(C$29,$C$146:$N$148,2,FALSE()),HLOOKUP(C$29,$C$146:$N$148,3,FALSE()))),IF(AND($A76&gt;6,$A76&lt;23),HLOOKUP(C$29,$C$146:$N$148,2,FALSE()),HLOOKUP(C$29,$C$146:$N$148,3,FALSE())))*'PX 99 + 00 WE'!C22</f>
        <v>48.6319528903814</v>
      </c>
      <c r="D135" s="52" t="n">
        <f aca="false">IF(K47="East",(IF(AND($A76&gt;7,$A76&lt;24),HLOOKUP(D$29,$C$146:$N$148,2,FALSE()),HLOOKUP(D$29,$C$146:$N$148,3,FALSE()))),IF(AND($A76&gt;6,$A76&lt;23),HLOOKUP(D$29,$C$146:$N$148,2,FALSE()),HLOOKUP(D$29,$C$146:$N$148,3,FALSE())))*'PX 99 + 00 WE'!D22</f>
        <v>47.6220311169837</v>
      </c>
      <c r="E135" s="52" t="n">
        <f aca="false">IF(L47="East",(IF(AND($A76&gt;7,$A76&lt;24),HLOOKUP(E$29,$C$146:$N$148,2,FALSE()),HLOOKUP(E$29,$C$146:$N$148,3,FALSE()))),IF(AND($A76&gt;6,$A76&lt;23),HLOOKUP(E$29,$C$146:$N$148,2,FALSE()),HLOOKUP(E$29,$C$146:$N$148,3,FALSE())))*'PX 99 + 00 WE'!E22</f>
        <v>46.9937599408316</v>
      </c>
      <c r="F135" s="52" t="n">
        <f aca="false">IF(M47="East",(IF(AND($A76&gt;7,$A76&lt;24),HLOOKUP(F$29,$C$146:$N$148,2,FALSE()),HLOOKUP(F$29,$C$146:$N$148,3,FALSE()))),IF(AND($A76&gt;6,$A76&lt;23),HLOOKUP(F$29,$C$146:$N$148,2,FALSE()),HLOOKUP(F$29,$C$146:$N$148,3,FALSE())))*'PX 99 + 00 WE'!F22</f>
        <v>47.800801491922</v>
      </c>
      <c r="G135" s="52" t="n">
        <f aca="false">IF(N47="East",(IF(AND($A76&gt;7,$A76&lt;24),HLOOKUP(G$29,$C$146:$N$148,2,FALSE()),HLOOKUP(G$29,$C$146:$N$148,3,FALSE()))),IF(AND($A76&gt;6,$A76&lt;23),HLOOKUP(G$29,$C$146:$N$148,2,FALSE()),HLOOKUP(G$29,$C$146:$N$148,3,FALSE())))*'PX 99 + 00 WE'!G22</f>
        <v>53.7290608092893</v>
      </c>
      <c r="H135" s="52" t="n">
        <f aca="false">IF(O47="East",(IF(AND($A76&gt;7,$A76&lt;24),HLOOKUP(H$29,$C$146:$N$148,2,FALSE()),HLOOKUP(H$29,$C$146:$N$148,3,FALSE()))),IF(AND($A76&gt;6,$A76&lt;23),HLOOKUP(H$29,$C$146:$N$148,2,FALSE()),HLOOKUP(H$29,$C$146:$N$148,3,FALSE())))*'PX 99 + 00 WE'!H22</f>
        <v>65.2732712451412</v>
      </c>
      <c r="I135" s="52" t="n">
        <f aca="false">IF(P47="East",(IF(AND($A76&gt;7,$A76&lt;24),HLOOKUP(I$29,$C$146:$N$148,2,FALSE()),HLOOKUP(I$29,$C$146:$N$148,3,FALSE()))),IF(AND($A76&gt;6,$A76&lt;23),HLOOKUP(I$29,$C$146:$N$148,2,FALSE()),HLOOKUP(I$29,$C$146:$N$148,3,FALSE())))*'PX 99 + 00 WE'!I22</f>
        <v>71.5348469771753</v>
      </c>
      <c r="J135" s="52" t="n">
        <f aca="false">IF(Q47="East",(IF(AND($A76&gt;7,$A76&lt;24),HLOOKUP(J$29,$C$146:$N$148,2,FALSE()),HLOOKUP(J$29,$C$146:$N$148,3,FALSE()))),IF(AND($A76&gt;6,$A76&lt;23),HLOOKUP(J$29,$C$146:$N$148,2,FALSE()),HLOOKUP(J$29,$C$146:$N$148,3,FALSE())))*'PX 99 + 00 WE'!J22</f>
        <v>63.3773698174989</v>
      </c>
      <c r="K135" s="52" t="n">
        <f aca="false">IF(R47="East",(IF(AND($A76&gt;7,$A76&lt;24),HLOOKUP(K$29,$C$146:$N$148,2,FALSE()),HLOOKUP(K$29,$C$146:$N$148,3,FALSE()))),IF(AND($A76&gt;6,$A76&lt;23),HLOOKUP(K$29,$C$146:$N$148,2,FALSE()),HLOOKUP(K$29,$C$146:$N$148,3,FALSE())))*'PX 99 + 00 WE'!K22</f>
        <v>57.5197088490019</v>
      </c>
      <c r="L135" s="52" t="n">
        <f aca="false">IF(S47="East",(IF(AND($A76&gt;7,$A76&lt;24),HLOOKUP(L$29,$C$146:$N$148,2,FALSE()),HLOOKUP(L$29,$C$146:$N$148,3,FALSE()))),IF(AND($A76&gt;6,$A76&lt;23),HLOOKUP(L$29,$C$146:$N$148,2,FALSE()),HLOOKUP(L$29,$C$146:$N$148,3,FALSE())))*'PX 99 + 00 WE'!L22</f>
        <v>54.3774717480452</v>
      </c>
      <c r="M135" s="52" t="n">
        <f aca="false">IF(T47="East",(IF(AND($A76&gt;7,$A76&lt;24),HLOOKUP(M$29,$C$146:$N$148,2,FALSE()),HLOOKUP(M$29,$C$146:$N$148,3,FALSE()))),IF(AND($A76&gt;6,$A76&lt;23),HLOOKUP(M$29,$C$146:$N$148,2,FALSE()),HLOOKUP(M$29,$C$146:$N$148,3,FALSE())))*'PX 99 + 00 WE'!M22</f>
        <v>48.1911165597814</v>
      </c>
      <c r="N135" s="52" t="n">
        <f aca="false">IF(U47="East",(IF(AND($A76&gt;7,$A76&lt;24),HLOOKUP(N$29,$C$146:$N$148,2,FALSE()),HLOOKUP(N$29,$C$146:$N$148,3,FALSE()))),IF(AND($A76&gt;6,$A76&lt;23),HLOOKUP(N$29,$C$146:$N$148,2,FALSE()),HLOOKUP(N$29,$C$146:$N$148,3,FALSE())))*'PX 99 + 00 WE'!N22</f>
        <v>48.8615903764527</v>
      </c>
    </row>
    <row r="136" customFormat="false" ht="12.75" hidden="false" customHeight="false" outlineLevel="0" collapsed="false">
      <c r="A136" s="2" t="n">
        <v>18</v>
      </c>
      <c r="B136" s="2"/>
      <c r="C136" s="52" t="n">
        <f aca="false">IF(J48="East",(IF(AND($A77&gt;7,$A77&lt;24),HLOOKUP(C$29,$C$146:$N$148,2,FALSE()),HLOOKUP(C$29,$C$146:$N$148,3,FALSE()))),IF(AND($A77&gt;6,$A77&lt;23),HLOOKUP(C$29,$C$146:$N$148,2,FALSE()),HLOOKUP(C$29,$C$146:$N$148,3,FALSE())))*'PX 99 + 00 WE'!C23</f>
        <v>58.9647307633843</v>
      </c>
      <c r="D136" s="52" t="n">
        <f aca="false">IF(K48="East",(IF(AND($A77&gt;7,$A77&lt;24),HLOOKUP(D$29,$C$146:$N$148,2,FALSE()),HLOOKUP(D$29,$C$146:$N$148,3,FALSE()))),IF(AND($A77&gt;6,$A77&lt;23),HLOOKUP(D$29,$C$146:$N$148,2,FALSE()),HLOOKUP(D$29,$C$146:$N$148,3,FALSE())))*'PX 99 + 00 WE'!D23</f>
        <v>53.9517406058148</v>
      </c>
      <c r="E136" s="52" t="n">
        <f aca="false">IF(L48="East",(IF(AND($A77&gt;7,$A77&lt;24),HLOOKUP(E$29,$C$146:$N$148,2,FALSE()),HLOOKUP(E$29,$C$146:$N$148,3,FALSE()))),IF(AND($A77&gt;6,$A77&lt;23),HLOOKUP(E$29,$C$146:$N$148,2,FALSE()),HLOOKUP(E$29,$C$146:$N$148,3,FALSE())))*'PX 99 + 00 WE'!E23</f>
        <v>50.729619051747</v>
      </c>
      <c r="F136" s="52" t="n">
        <f aca="false">IF(M48="East",(IF(AND($A77&gt;7,$A77&lt;24),HLOOKUP(F$29,$C$146:$N$148,2,FALSE()),HLOOKUP(F$29,$C$146:$N$148,3,FALSE()))),IF(AND($A77&gt;6,$A77&lt;23),HLOOKUP(F$29,$C$146:$N$148,2,FALSE()),HLOOKUP(F$29,$C$146:$N$148,3,FALSE())))*'PX 99 + 00 WE'!F23</f>
        <v>47.6383556178809</v>
      </c>
      <c r="G136" s="52" t="n">
        <f aca="false">IF(N48="East",(IF(AND($A77&gt;7,$A77&lt;24),HLOOKUP(G$29,$C$146:$N$148,2,FALSE()),HLOOKUP(G$29,$C$146:$N$148,3,FALSE()))),IF(AND($A77&gt;6,$A77&lt;23),HLOOKUP(G$29,$C$146:$N$148,2,FALSE()),HLOOKUP(G$29,$C$146:$N$148,3,FALSE())))*'PX 99 + 00 WE'!G23</f>
        <v>53.4312852871147</v>
      </c>
      <c r="H136" s="52" t="n">
        <f aca="false">IF(O48="East",(IF(AND($A77&gt;7,$A77&lt;24),HLOOKUP(H$29,$C$146:$N$148,2,FALSE()),HLOOKUP(H$29,$C$146:$N$148,3,FALSE()))),IF(AND($A77&gt;6,$A77&lt;23),HLOOKUP(H$29,$C$146:$N$148,2,FALSE()),HLOOKUP(H$29,$C$146:$N$148,3,FALSE())))*'PX 99 + 00 WE'!H23</f>
        <v>59.5980975450532</v>
      </c>
      <c r="I136" s="52" t="n">
        <f aca="false">IF(P48="East",(IF(AND($A77&gt;7,$A77&lt;24),HLOOKUP(I$29,$C$146:$N$148,2,FALSE()),HLOOKUP(I$29,$C$146:$N$148,3,FALSE()))),IF(AND($A77&gt;6,$A77&lt;23),HLOOKUP(I$29,$C$146:$N$148,2,FALSE()),HLOOKUP(I$29,$C$146:$N$148,3,FALSE())))*'PX 99 + 00 WE'!I23</f>
        <v>65.7861094827803</v>
      </c>
      <c r="J136" s="52" t="n">
        <f aca="false">IF(Q48="East",(IF(AND($A77&gt;7,$A77&lt;24),HLOOKUP(J$29,$C$146:$N$148,2,FALSE()),HLOOKUP(J$29,$C$146:$N$148,3,FALSE()))),IF(AND($A77&gt;6,$A77&lt;23),HLOOKUP(J$29,$C$146:$N$148,2,FALSE()),HLOOKUP(J$29,$C$146:$N$148,3,FALSE())))*'PX 99 + 00 WE'!J23</f>
        <v>60.762812404605</v>
      </c>
      <c r="K136" s="52" t="n">
        <f aca="false">IF(R48="East",(IF(AND($A77&gt;7,$A77&lt;24),HLOOKUP(K$29,$C$146:$N$148,2,FALSE()),HLOOKUP(K$29,$C$146:$N$148,3,FALSE()))),IF(AND($A77&gt;6,$A77&lt;23),HLOOKUP(K$29,$C$146:$N$148,2,FALSE()),HLOOKUP(K$29,$C$146:$N$148,3,FALSE())))*'PX 99 + 00 WE'!K23</f>
        <v>57.299693092845</v>
      </c>
      <c r="L136" s="52" t="n">
        <f aca="false">IF(S48="East",(IF(AND($A77&gt;7,$A77&lt;24),HLOOKUP(L$29,$C$146:$N$148,2,FALSE()),HLOOKUP(L$29,$C$146:$N$148,3,FALSE()))),IF(AND($A77&gt;6,$A77&lt;23),HLOOKUP(L$29,$C$146:$N$148,2,FALSE()),HLOOKUP(L$29,$C$146:$N$148,3,FALSE())))*'PX 99 + 00 WE'!L23</f>
        <v>54.4644050189372</v>
      </c>
      <c r="M136" s="52" t="n">
        <f aca="false">IF(T48="East",(IF(AND($A77&gt;7,$A77&lt;24),HLOOKUP(M$29,$C$146:$N$148,2,FALSE()),HLOOKUP(M$29,$C$146:$N$148,3,FALSE()))),IF(AND($A77&gt;6,$A77&lt;23),HLOOKUP(M$29,$C$146:$N$148,2,FALSE()),HLOOKUP(M$29,$C$146:$N$148,3,FALSE())))*'PX 99 + 00 WE'!M23</f>
        <v>67.1070190822547</v>
      </c>
      <c r="N136" s="52" t="n">
        <f aca="false">IF(U48="East",(IF(AND($A77&gt;7,$A77&lt;24),HLOOKUP(N$29,$C$146:$N$148,2,FALSE()),HLOOKUP(N$29,$C$146:$N$148,3,FALSE()))),IF(AND($A77&gt;6,$A77&lt;23),HLOOKUP(N$29,$C$146:$N$148,2,FALSE()),HLOOKUP(N$29,$C$146:$N$148,3,FALSE())))*'PX 99 + 00 WE'!N23</f>
        <v>60.9130577463323</v>
      </c>
    </row>
    <row r="137" customFormat="false" ht="12.75" hidden="false" customHeight="false" outlineLevel="0" collapsed="false">
      <c r="A137" s="2" t="n">
        <v>19</v>
      </c>
      <c r="B137" s="2"/>
      <c r="C137" s="52" t="n">
        <f aca="false">IF(J49="East",(IF(AND($A78&gt;7,$A78&lt;24),HLOOKUP(C$29,$C$146:$N$148,2,FALSE()),HLOOKUP(C$29,$C$146:$N$148,3,FALSE()))),IF(AND($A78&gt;6,$A78&lt;23),HLOOKUP(C$29,$C$146:$N$148,2,FALSE()),HLOOKUP(C$29,$C$146:$N$148,3,FALSE())))*'PX 99 + 00 WE'!C24</f>
        <v>59.5249787001232</v>
      </c>
      <c r="D137" s="52" t="n">
        <f aca="false">IF(K49="East",(IF(AND($A78&gt;7,$A78&lt;24),HLOOKUP(D$29,$C$146:$N$148,2,FALSE()),HLOOKUP(D$29,$C$146:$N$148,3,FALSE()))),IF(AND($A78&gt;6,$A78&lt;23),HLOOKUP(D$29,$C$146:$N$148,2,FALSE()),HLOOKUP(D$29,$C$146:$N$148,3,FALSE())))*'PX 99 + 00 WE'!D24</f>
        <v>56.1287199289713</v>
      </c>
      <c r="E137" s="52" t="n">
        <f aca="false">IF(L49="East",(IF(AND($A78&gt;7,$A78&lt;24),HLOOKUP(E$29,$C$146:$N$148,2,FALSE()),HLOOKUP(E$29,$C$146:$N$148,3,FALSE()))),IF(AND($A78&gt;6,$A78&lt;23),HLOOKUP(E$29,$C$146:$N$148,2,FALSE()),HLOOKUP(E$29,$C$146:$N$148,3,FALSE())))*'PX 99 + 00 WE'!E24</f>
        <v>58.5960522856863</v>
      </c>
      <c r="F137" s="52" t="n">
        <f aca="false">IF(M49="East",(IF(AND($A78&gt;7,$A78&lt;24),HLOOKUP(F$29,$C$146:$N$148,2,FALSE()),HLOOKUP(F$29,$C$146:$N$148,3,FALSE()))),IF(AND($A78&gt;6,$A78&lt;23),HLOOKUP(F$29,$C$146:$N$148,2,FALSE()),HLOOKUP(F$29,$C$146:$N$148,3,FALSE())))*'PX 99 + 00 WE'!F24</f>
        <v>49.0852641430649</v>
      </c>
      <c r="G137" s="52" t="n">
        <f aca="false">IF(N49="East",(IF(AND($A78&gt;7,$A78&lt;24),HLOOKUP(G$29,$C$146:$N$148,2,FALSE()),HLOOKUP(G$29,$C$146:$N$148,3,FALSE()))),IF(AND($A78&gt;6,$A78&lt;23),HLOOKUP(G$29,$C$146:$N$148,2,FALSE()),HLOOKUP(G$29,$C$146:$N$148,3,FALSE())))*'PX 99 + 00 WE'!G24</f>
        <v>51.9535560587011</v>
      </c>
      <c r="H137" s="52" t="n">
        <f aca="false">IF(O49="East",(IF(AND($A78&gt;7,$A78&lt;24),HLOOKUP(H$29,$C$146:$N$148,2,FALSE()),HLOOKUP(H$29,$C$146:$N$148,3,FALSE()))),IF(AND($A78&gt;6,$A78&lt;23),HLOOKUP(H$29,$C$146:$N$148,2,FALSE()),HLOOKUP(H$29,$C$146:$N$148,3,FALSE())))*'PX 99 + 00 WE'!H24</f>
        <v>53.9523848118236</v>
      </c>
      <c r="I137" s="52" t="n">
        <f aca="false">IF(P49="East",(IF(AND($A78&gt;7,$A78&lt;24),HLOOKUP(I$29,$C$146:$N$148,2,FALSE()),HLOOKUP(I$29,$C$146:$N$148,3,FALSE()))),IF(AND($A78&gt;6,$A78&lt;23),HLOOKUP(I$29,$C$146:$N$148,2,FALSE()),HLOOKUP(I$29,$C$146:$N$148,3,FALSE())))*'PX 99 + 00 WE'!I24</f>
        <v>57.2783013900155</v>
      </c>
      <c r="J137" s="52" t="n">
        <f aca="false">IF(Q49="East",(IF(AND($A78&gt;7,$A78&lt;24),HLOOKUP(J$29,$C$146:$N$148,2,FALSE()),HLOOKUP(J$29,$C$146:$N$148,3,FALSE()))),IF(AND($A78&gt;6,$A78&lt;23),HLOOKUP(J$29,$C$146:$N$148,2,FALSE()),HLOOKUP(J$29,$C$146:$N$148,3,FALSE())))*'PX 99 + 00 WE'!J24</f>
        <v>54.3568897713296</v>
      </c>
      <c r="K137" s="52" t="n">
        <f aca="false">IF(R49="East",(IF(AND($A78&gt;7,$A78&lt;24),HLOOKUP(K$29,$C$146:$N$148,2,FALSE()),HLOOKUP(K$29,$C$146:$N$148,3,FALSE()))),IF(AND($A78&gt;6,$A78&lt;23),HLOOKUP(K$29,$C$146:$N$148,2,FALSE()),HLOOKUP(K$29,$C$146:$N$148,3,FALSE())))*'PX 99 + 00 WE'!K24</f>
        <v>53.9579622409723</v>
      </c>
      <c r="L137" s="52" t="n">
        <f aca="false">IF(S49="East",(IF(AND($A78&gt;7,$A78&lt;24),HLOOKUP(L$29,$C$146:$N$148,2,FALSE()),HLOOKUP(L$29,$C$146:$N$148,3,FALSE()))),IF(AND($A78&gt;6,$A78&lt;23),HLOOKUP(L$29,$C$146:$N$148,2,FALSE()),HLOOKUP(L$29,$C$146:$N$148,3,FALSE())))*'PX 99 + 00 WE'!L24</f>
        <v>56.8481861385591</v>
      </c>
      <c r="M137" s="52" t="n">
        <f aca="false">IF(T49="East",(IF(AND($A78&gt;7,$A78&lt;24),HLOOKUP(M$29,$C$146:$N$148,2,FALSE()),HLOOKUP(M$29,$C$146:$N$148,3,FALSE()))),IF(AND($A78&gt;6,$A78&lt;23),HLOOKUP(M$29,$C$146:$N$148,2,FALSE()),HLOOKUP(M$29,$C$146:$N$148,3,FALSE())))*'PX 99 + 00 WE'!M24</f>
        <v>66.1084285795771</v>
      </c>
      <c r="N137" s="52" t="n">
        <f aca="false">IF(U49="East",(IF(AND($A78&gt;7,$A78&lt;24),HLOOKUP(N$29,$C$146:$N$148,2,FALSE()),HLOOKUP(N$29,$C$146:$N$148,3,FALSE()))),IF(AND($A78&gt;6,$A78&lt;23),HLOOKUP(N$29,$C$146:$N$148,2,FALSE()),HLOOKUP(N$29,$C$146:$N$148,3,FALSE())))*'PX 99 + 00 WE'!N24</f>
        <v>61.0227223730088</v>
      </c>
    </row>
    <row r="138" customFormat="false" ht="12.75" hidden="false" customHeight="false" outlineLevel="0" collapsed="false">
      <c r="A138" s="2" t="n">
        <v>20</v>
      </c>
      <c r="B138" s="2"/>
      <c r="C138" s="52" t="n">
        <f aca="false">IF(J50="East",(IF(AND($A79&gt;7,$A79&lt;24),HLOOKUP(C$29,$C$146:$N$148,2,FALSE()),HLOOKUP(C$29,$C$146:$N$148,3,FALSE()))),IF(AND($A79&gt;6,$A79&lt;23),HLOOKUP(C$29,$C$146:$N$148,2,FALSE()),HLOOKUP(C$29,$C$146:$N$148,3,FALSE())))*'PX 99 + 00 WE'!C25</f>
        <v>56.7774733645863</v>
      </c>
      <c r="D138" s="52" t="n">
        <f aca="false">IF(K50="East",(IF(AND($A79&gt;7,$A79&lt;24),HLOOKUP(D$29,$C$146:$N$148,2,FALSE()),HLOOKUP(D$29,$C$146:$N$148,3,FALSE()))),IF(AND($A79&gt;6,$A79&lt;23),HLOOKUP(D$29,$C$146:$N$148,2,FALSE()),HLOOKUP(D$29,$C$146:$N$148,3,FALSE())))*'PX 99 + 00 WE'!D25</f>
        <v>54.6569136276014</v>
      </c>
      <c r="E138" s="52" t="n">
        <f aca="false">IF(L50="East",(IF(AND($A79&gt;7,$A79&lt;24),HLOOKUP(E$29,$C$146:$N$148,2,FALSE()),HLOOKUP(E$29,$C$146:$N$148,3,FALSE()))),IF(AND($A79&gt;6,$A79&lt;23),HLOOKUP(E$29,$C$146:$N$148,2,FALSE()),HLOOKUP(E$29,$C$146:$N$148,3,FALSE())))*'PX 99 + 00 WE'!E25</f>
        <v>57.7988857188476</v>
      </c>
      <c r="F138" s="52" t="n">
        <f aca="false">IF(M50="East",(IF(AND($A79&gt;7,$A79&lt;24),HLOOKUP(F$29,$C$146:$N$148,2,FALSE()),HLOOKUP(F$29,$C$146:$N$148,3,FALSE()))),IF(AND($A79&gt;6,$A79&lt;23),HLOOKUP(F$29,$C$146:$N$148,2,FALSE()),HLOOKUP(F$29,$C$146:$N$148,3,FALSE())))*'PX 99 + 00 WE'!F25</f>
        <v>53.157980382466</v>
      </c>
      <c r="G138" s="52" t="n">
        <f aca="false">IF(N50="East",(IF(AND($A79&gt;7,$A79&lt;24),HLOOKUP(G$29,$C$146:$N$148,2,FALSE()),HLOOKUP(G$29,$C$146:$N$148,3,FALSE()))),IF(AND($A79&gt;6,$A79&lt;23),HLOOKUP(G$29,$C$146:$N$148,2,FALSE()),HLOOKUP(G$29,$C$146:$N$148,3,FALSE())))*'PX 99 + 00 WE'!G25</f>
        <v>52.5262344055691</v>
      </c>
      <c r="H138" s="52" t="n">
        <f aca="false">IF(O50="East",(IF(AND($A79&gt;7,$A79&lt;24),HLOOKUP(H$29,$C$146:$N$148,2,FALSE()),HLOOKUP(H$29,$C$146:$N$148,3,FALSE()))),IF(AND($A79&gt;6,$A79&lt;23),HLOOKUP(H$29,$C$146:$N$148,2,FALSE()),HLOOKUP(H$29,$C$146:$N$148,3,FALSE())))*'PX 99 + 00 WE'!H25</f>
        <v>50.2682973984957</v>
      </c>
      <c r="I138" s="52" t="n">
        <f aca="false">IF(P50="East",(IF(AND($A79&gt;7,$A79&lt;24),HLOOKUP(I$29,$C$146:$N$148,2,FALSE()),HLOOKUP(I$29,$C$146:$N$148,3,FALSE()))),IF(AND($A79&gt;6,$A79&lt;23),HLOOKUP(I$29,$C$146:$N$148,2,FALSE()),HLOOKUP(I$29,$C$146:$N$148,3,FALSE())))*'PX 99 + 00 WE'!I25</f>
        <v>48.7220961046012</v>
      </c>
      <c r="J138" s="52" t="n">
        <f aca="false">IF(Q50="East",(IF(AND($A79&gt;7,$A79&lt;24),HLOOKUP(J$29,$C$146:$N$148,2,FALSE()),HLOOKUP(J$29,$C$146:$N$148,3,FALSE()))),IF(AND($A79&gt;6,$A79&lt;23),HLOOKUP(J$29,$C$146:$N$148,2,FALSE()),HLOOKUP(J$29,$C$146:$N$148,3,FALSE())))*'PX 99 + 00 WE'!J25</f>
        <v>49.8833958093593</v>
      </c>
      <c r="K138" s="52" t="n">
        <f aca="false">IF(R50="East",(IF(AND($A79&gt;7,$A79&lt;24),HLOOKUP(K$29,$C$146:$N$148,2,FALSE()),HLOOKUP(K$29,$C$146:$N$148,3,FALSE()))),IF(AND($A79&gt;6,$A79&lt;23),HLOOKUP(K$29,$C$146:$N$148,2,FALSE()),HLOOKUP(K$29,$C$146:$N$148,3,FALSE())))*'PX 99 + 00 WE'!K25</f>
        <v>56.0366700736909</v>
      </c>
      <c r="L138" s="52" t="n">
        <f aca="false">IF(S50="East",(IF(AND($A79&gt;7,$A79&lt;24),HLOOKUP(L$29,$C$146:$N$148,2,FALSE()),HLOOKUP(L$29,$C$146:$N$148,3,FALSE()))),IF(AND($A79&gt;6,$A79&lt;23),HLOOKUP(L$29,$C$146:$N$148,2,FALSE()),HLOOKUP(L$29,$C$146:$N$148,3,FALSE())))*'PX 99 + 00 WE'!L25</f>
        <v>60.2425120034123</v>
      </c>
      <c r="M138" s="52" t="n">
        <f aca="false">IF(T50="East",(IF(AND($A79&gt;7,$A79&lt;24),HLOOKUP(M$29,$C$146:$N$148,2,FALSE()),HLOOKUP(M$29,$C$146:$N$148,3,FALSE()))),IF(AND($A79&gt;6,$A79&lt;23),HLOOKUP(M$29,$C$146:$N$148,2,FALSE()),HLOOKUP(M$29,$C$146:$N$148,3,FALSE())))*'PX 99 + 00 WE'!M25</f>
        <v>63.3864866342152</v>
      </c>
      <c r="N138" s="52" t="n">
        <f aca="false">IF(U50="East",(IF(AND($A79&gt;7,$A79&lt;24),HLOOKUP(N$29,$C$146:$N$148,2,FALSE()),HLOOKUP(N$29,$C$146:$N$148,3,FALSE()))),IF(AND($A79&gt;6,$A79&lt;23),HLOOKUP(N$29,$C$146:$N$148,2,FALSE()),HLOOKUP(N$29,$C$146:$N$148,3,FALSE())))*'PX 99 + 00 WE'!N25</f>
        <v>57.6684707348517</v>
      </c>
    </row>
    <row r="139" customFormat="false" ht="12.75" hidden="false" customHeight="false" outlineLevel="0" collapsed="false">
      <c r="A139" s="2" t="n">
        <v>21</v>
      </c>
      <c r="B139" s="2"/>
      <c r="C139" s="52" t="n">
        <f aca="false">IF(J51="East",(IF(AND($A80&gt;7,$A80&lt;24),HLOOKUP(C$29,$C$146:$N$148,2,FALSE()),HLOOKUP(C$29,$C$146:$N$148,3,FALSE()))),IF(AND($A80&gt;6,$A80&lt;23),HLOOKUP(C$29,$C$146:$N$148,2,FALSE()),HLOOKUP(C$29,$C$146:$N$148,3,FALSE())))*'PX 99 + 00 WE'!C26</f>
        <v>54.4173285158831</v>
      </c>
      <c r="D139" s="52" t="n">
        <f aca="false">IF(K51="East",(IF(AND($A80&gt;7,$A80&lt;24),HLOOKUP(D$29,$C$146:$N$148,2,FALSE()),HLOOKUP(D$29,$C$146:$N$148,3,FALSE()))),IF(AND($A80&gt;6,$A80&lt;23),HLOOKUP(D$29,$C$146:$N$148,2,FALSE()),HLOOKUP(D$29,$C$146:$N$148,3,FALSE())))*'PX 99 + 00 WE'!D26</f>
        <v>52.7042833142005</v>
      </c>
      <c r="E139" s="52" t="n">
        <f aca="false">IF(L51="East",(IF(AND($A80&gt;7,$A80&lt;24),HLOOKUP(E$29,$C$146:$N$148,2,FALSE()),HLOOKUP(E$29,$C$146:$N$148,3,FALSE()))),IF(AND($A80&gt;6,$A80&lt;23),HLOOKUP(E$29,$C$146:$N$148,2,FALSE()),HLOOKUP(E$29,$C$146:$N$148,3,FALSE())))*'PX 99 + 00 WE'!E26</f>
        <v>54.4107582945832</v>
      </c>
      <c r="F139" s="52" t="n">
        <f aca="false">IF(M51="East",(IF(AND($A80&gt;7,$A80&lt;24),HLOOKUP(F$29,$C$146:$N$148,2,FALSE()),HLOOKUP(F$29,$C$146:$N$148,3,FALSE()))),IF(AND($A80&gt;6,$A80&lt;23),HLOOKUP(F$29,$C$146:$N$148,2,FALSE()),HLOOKUP(F$29,$C$146:$N$148,3,FALSE())))*'PX 99 + 00 WE'!F26</f>
        <v>56.6875596878142</v>
      </c>
      <c r="G139" s="52" t="n">
        <f aca="false">IF(N51="East",(IF(AND($A80&gt;7,$A80&lt;24),HLOOKUP(G$29,$C$146:$N$148,2,FALSE()),HLOOKUP(G$29,$C$146:$N$148,3,FALSE()))),IF(AND($A80&gt;6,$A80&lt;23),HLOOKUP(G$29,$C$146:$N$148,2,FALSE()),HLOOKUP(G$29,$C$146:$N$148,3,FALSE())))*'PX 99 + 00 WE'!G26</f>
        <v>56.5144842911889</v>
      </c>
      <c r="H139" s="52" t="n">
        <f aca="false">IF(O51="East",(IF(AND($A80&gt;7,$A80&lt;24),HLOOKUP(H$29,$C$146:$N$148,2,FALSE()),HLOOKUP(H$29,$C$146:$N$148,3,FALSE()))),IF(AND($A80&gt;6,$A80&lt;23),HLOOKUP(H$29,$C$146:$N$148,2,FALSE()),HLOOKUP(H$29,$C$146:$N$148,3,FALSE())))*'PX 99 + 00 WE'!H26</f>
        <v>54.1693820458016</v>
      </c>
      <c r="I139" s="52" t="n">
        <f aca="false">IF(P51="East",(IF(AND($A80&gt;7,$A80&lt;24),HLOOKUP(I$29,$C$146:$N$148,2,FALSE()),HLOOKUP(I$29,$C$146:$N$148,3,FALSE()))),IF(AND($A80&gt;6,$A80&lt;23),HLOOKUP(I$29,$C$146:$N$148,2,FALSE()),HLOOKUP(I$29,$C$146:$N$148,3,FALSE())))*'PX 99 + 00 WE'!I26</f>
        <v>50.1507680842693</v>
      </c>
      <c r="J139" s="52" t="n">
        <f aca="false">IF(Q51="East",(IF(AND($A80&gt;7,$A80&lt;24),HLOOKUP(J$29,$C$146:$N$148,2,FALSE()),HLOOKUP(J$29,$C$146:$N$148,3,FALSE()))),IF(AND($A80&gt;6,$A80&lt;23),HLOOKUP(J$29,$C$146:$N$148,2,FALSE()),HLOOKUP(J$29,$C$146:$N$148,3,FALSE())))*'PX 99 + 00 WE'!J26</f>
        <v>52.2116698872019</v>
      </c>
      <c r="K139" s="52" t="n">
        <f aca="false">IF(R51="East",(IF(AND($A80&gt;7,$A80&lt;24),HLOOKUP(K$29,$C$146:$N$148,2,FALSE()),HLOOKUP(K$29,$C$146:$N$148,3,FALSE()))),IF(AND($A80&gt;6,$A80&lt;23),HLOOKUP(K$29,$C$146:$N$148,2,FALSE()),HLOOKUP(K$29,$C$146:$N$148,3,FALSE())))*'PX 99 + 00 WE'!K26</f>
        <v>53.7228089266544</v>
      </c>
      <c r="L139" s="52" t="n">
        <f aca="false">IF(S51="East",(IF(AND($A80&gt;7,$A80&lt;24),HLOOKUP(L$29,$C$146:$N$148,2,FALSE()),HLOOKUP(L$29,$C$146:$N$148,3,FALSE()))),IF(AND($A80&gt;6,$A80&lt;23),HLOOKUP(L$29,$C$146:$N$148,2,FALSE()),HLOOKUP(L$29,$C$146:$N$148,3,FALSE())))*'PX 99 + 00 WE'!L26</f>
        <v>58.0681755527714</v>
      </c>
      <c r="M139" s="52" t="n">
        <f aca="false">IF(T51="East",(IF(AND($A80&gt;7,$A80&lt;24),HLOOKUP(M$29,$C$146:$N$148,2,FALSE()),HLOOKUP(M$29,$C$146:$N$148,3,FALSE()))),IF(AND($A80&gt;6,$A80&lt;23),HLOOKUP(M$29,$C$146:$N$148,2,FALSE()),HLOOKUP(M$29,$C$146:$N$148,3,FALSE())))*'PX 99 + 00 WE'!M26</f>
        <v>57.1924854634888</v>
      </c>
      <c r="N139" s="52" t="n">
        <f aca="false">IF(U51="East",(IF(AND($A80&gt;7,$A80&lt;24),HLOOKUP(N$29,$C$146:$N$148,2,FALSE()),HLOOKUP(N$29,$C$146:$N$148,3,FALSE()))),IF(AND($A80&gt;6,$A80&lt;23),HLOOKUP(N$29,$C$146:$N$148,2,FALSE()),HLOOKUP(N$29,$C$146:$N$148,3,FALSE())))*'PX 99 + 00 WE'!N26</f>
        <v>56.5841942350525</v>
      </c>
    </row>
    <row r="140" customFormat="false" ht="12.75" hidden="false" customHeight="false" outlineLevel="0" collapsed="false">
      <c r="A140" s="2" t="n">
        <v>22</v>
      </c>
      <c r="B140" s="2"/>
      <c r="C140" s="52" t="n">
        <f aca="false">IF(J52="East",(IF(AND($A81&gt;7,$A81&lt;24),HLOOKUP(C$29,$C$146:$N$148,2,FALSE()),HLOOKUP(C$29,$C$146:$N$148,3,FALSE()))),IF(AND($A81&gt;6,$A81&lt;23),HLOOKUP(C$29,$C$146:$N$148,2,FALSE()),HLOOKUP(C$29,$C$146:$N$148,3,FALSE())))*'PX 99 + 00 WE'!C27</f>
        <v>51.3764253840318</v>
      </c>
      <c r="D140" s="52" t="n">
        <f aca="false">IF(K52="East",(IF(AND($A81&gt;7,$A81&lt;24),HLOOKUP(D$29,$C$146:$N$148,2,FALSE()),HLOOKUP(D$29,$C$146:$N$148,3,FALSE()))),IF(AND($A81&gt;6,$A81&lt;23),HLOOKUP(D$29,$C$146:$N$148,2,FALSE()),HLOOKUP(D$29,$C$146:$N$148,3,FALSE())))*'PX 99 + 00 WE'!D27</f>
        <v>51.1797712512822</v>
      </c>
      <c r="E140" s="52" t="n">
        <f aca="false">IF(L52="East",(IF(AND($A81&gt;7,$A81&lt;24),HLOOKUP(E$29,$C$146:$N$148,2,FALSE()),HLOOKUP(E$29,$C$146:$N$148,3,FALSE()))),IF(AND($A81&gt;6,$A81&lt;23),HLOOKUP(E$29,$C$146:$N$148,2,FALSE()),HLOOKUP(E$29,$C$146:$N$148,3,FALSE())))*'PX 99 + 00 WE'!E27</f>
        <v>50.4281940300133</v>
      </c>
      <c r="F140" s="52" t="n">
        <f aca="false">IF(M52="East",(IF(AND($A81&gt;7,$A81&lt;24),HLOOKUP(F$29,$C$146:$N$148,2,FALSE()),HLOOKUP(F$29,$C$146:$N$148,3,FALSE()))),IF(AND($A81&gt;6,$A81&lt;23),HLOOKUP(F$29,$C$146:$N$148,2,FALSE()),HLOOKUP(F$29,$C$146:$N$148,3,FALSE())))*'PX 99 + 00 WE'!F27</f>
        <v>52.2216483631933</v>
      </c>
      <c r="G140" s="52" t="n">
        <f aca="false">IF(N52="East",(IF(AND($A81&gt;7,$A81&lt;24),HLOOKUP(G$29,$C$146:$N$148,2,FALSE()),HLOOKUP(G$29,$C$146:$N$148,3,FALSE()))),IF(AND($A81&gt;6,$A81&lt;23),HLOOKUP(G$29,$C$146:$N$148,2,FALSE()),HLOOKUP(G$29,$C$146:$N$148,3,FALSE())))*'PX 99 + 00 WE'!G27</f>
        <v>51.585764765609</v>
      </c>
      <c r="H140" s="52" t="n">
        <f aca="false">IF(O52="East",(IF(AND($A81&gt;7,$A81&lt;24),HLOOKUP(H$29,$C$146:$N$148,2,FALSE()),HLOOKUP(H$29,$C$146:$N$148,3,FALSE()))),IF(AND($A81&gt;6,$A81&lt;23),HLOOKUP(H$29,$C$146:$N$148,2,FALSE()),HLOOKUP(H$29,$C$146:$N$148,3,FALSE())))*'PX 99 + 00 WE'!H27</f>
        <v>50.1120257296502</v>
      </c>
      <c r="I140" s="52" t="n">
        <f aca="false">IF(P52="East",(IF(AND($A81&gt;7,$A81&lt;24),HLOOKUP(I$29,$C$146:$N$148,2,FALSE()),HLOOKUP(I$29,$C$146:$N$148,3,FALSE()))),IF(AND($A81&gt;6,$A81&lt;23),HLOOKUP(I$29,$C$146:$N$148,2,FALSE()),HLOOKUP(I$29,$C$146:$N$148,3,FALSE())))*'PX 99 + 00 WE'!I27</f>
        <v>47.1710328147174</v>
      </c>
      <c r="J140" s="52" t="n">
        <f aca="false">IF(Q52="East",(IF(AND($A81&gt;7,$A81&lt;24),HLOOKUP(J$29,$C$146:$N$148,2,FALSE()),HLOOKUP(J$29,$C$146:$N$148,3,FALSE()))),IF(AND($A81&gt;6,$A81&lt;23),HLOOKUP(J$29,$C$146:$N$148,2,FALSE()),HLOOKUP(J$29,$C$146:$N$148,3,FALSE())))*'PX 99 + 00 WE'!J27</f>
        <v>48.1604986851589</v>
      </c>
      <c r="K140" s="52" t="n">
        <f aca="false">IF(R52="East",(IF(AND($A81&gt;7,$A81&lt;24),HLOOKUP(K$29,$C$146:$N$148,2,FALSE()),HLOOKUP(K$29,$C$146:$N$148,3,FALSE()))),IF(AND($A81&gt;6,$A81&lt;23),HLOOKUP(K$29,$C$146:$N$148,2,FALSE()),HLOOKUP(K$29,$C$146:$N$148,3,FALSE())))*'PX 99 + 00 WE'!K27</f>
        <v>47.6487164132861</v>
      </c>
      <c r="L140" s="52" t="n">
        <f aca="false">IF(S52="East",(IF(AND($A81&gt;7,$A81&lt;24),HLOOKUP(L$29,$C$146:$N$148,2,FALSE()),HLOOKUP(L$29,$C$146:$N$148,3,FALSE()))),IF(AND($A81&gt;6,$A81&lt;23),HLOOKUP(L$29,$C$146:$N$148,2,FALSE()),HLOOKUP(L$29,$C$146:$N$148,3,FALSE())))*'PX 99 + 00 WE'!L27</f>
        <v>50.2499803043213</v>
      </c>
      <c r="M140" s="52" t="n">
        <f aca="false">IF(T52="East",(IF(AND($A81&gt;7,$A81&lt;24),HLOOKUP(M$29,$C$146:$N$148,2,FALSE()),HLOOKUP(M$29,$C$146:$N$148,3,FALSE()))),IF(AND($A81&gt;6,$A81&lt;23),HLOOKUP(M$29,$C$146:$N$148,2,FALSE()),HLOOKUP(M$29,$C$146:$N$148,3,FALSE())))*'PX 99 + 00 WE'!M27</f>
        <v>52.7230641130319</v>
      </c>
      <c r="N140" s="52" t="n">
        <f aca="false">IF(U52="East",(IF(AND($A81&gt;7,$A81&lt;24),HLOOKUP(N$29,$C$146:$N$148,2,FALSE()),HLOOKUP(N$29,$C$146:$N$148,3,FALSE()))),IF(AND($A81&gt;6,$A81&lt;23),HLOOKUP(N$29,$C$146:$N$148,2,FALSE()),HLOOKUP(N$29,$C$146:$N$148,3,FALSE())))*'PX 99 + 00 WE'!N27</f>
        <v>55.7268831067841</v>
      </c>
    </row>
    <row r="141" customFormat="false" ht="12.75" hidden="false" customHeight="false" outlineLevel="0" collapsed="false">
      <c r="A141" s="2" t="n">
        <v>23</v>
      </c>
      <c r="B141" s="2"/>
      <c r="C141" s="52" t="n">
        <f aca="false">IF(J53="East",(IF(AND($A82&gt;7,$A82&lt;24),HLOOKUP(C$29,$C$146:$N$148,2,FALSE()),HLOOKUP(C$29,$C$146:$N$148,3,FALSE()))),IF(AND($A82&gt;6,$A82&lt;23),HLOOKUP(C$29,$C$146:$N$148,2,FALSE()),HLOOKUP(C$29,$C$146:$N$148,3,FALSE())))*'PX 99 + 00 WE'!C28</f>
        <v>56.3129192013099</v>
      </c>
      <c r="D141" s="52" t="n">
        <f aca="false">IF(K53="East",(IF(AND($A82&gt;7,$A82&lt;24),HLOOKUP(D$29,$C$146:$N$148,2,FALSE()),HLOOKUP(D$29,$C$146:$N$148,3,FALSE()))),IF(AND($A82&gt;6,$A82&lt;23),HLOOKUP(D$29,$C$146:$N$148,2,FALSE()),HLOOKUP(D$29,$C$146:$N$148,3,FALSE())))*'PX 99 + 00 WE'!D28</f>
        <v>54.6227259911371</v>
      </c>
      <c r="E141" s="52" t="n">
        <f aca="false">IF(L53="East",(IF(AND($A82&gt;7,$A82&lt;24),HLOOKUP(E$29,$C$146:$N$148,2,FALSE()),HLOOKUP(E$29,$C$146:$N$148,3,FALSE()))),IF(AND($A82&gt;6,$A82&lt;23),HLOOKUP(E$29,$C$146:$N$148,2,FALSE()),HLOOKUP(E$29,$C$146:$N$148,3,FALSE())))*'PX 99 + 00 WE'!E28</f>
        <v>59.0436072634289</v>
      </c>
      <c r="F141" s="52" t="n">
        <f aca="false">IF(M53="East",(IF(AND($A82&gt;7,$A82&lt;24),HLOOKUP(F$29,$C$146:$N$148,2,FALSE()),HLOOKUP(F$29,$C$146:$N$148,3,FALSE()))),IF(AND($A82&gt;6,$A82&lt;23),HLOOKUP(F$29,$C$146:$N$148,2,FALSE()),HLOOKUP(F$29,$C$146:$N$148,3,FALSE())))*'PX 99 + 00 WE'!F28</f>
        <v>66.709383309441</v>
      </c>
      <c r="G141" s="52" t="n">
        <f aca="false">IF(N53="East",(IF(AND($A82&gt;7,$A82&lt;24),HLOOKUP(G$29,$C$146:$N$148,2,FALSE()),HLOOKUP(G$29,$C$146:$N$148,3,FALSE()))),IF(AND($A82&gt;6,$A82&lt;23),HLOOKUP(G$29,$C$146:$N$148,2,FALSE()),HLOOKUP(G$29,$C$146:$N$148,3,FALSE())))*'PX 99 + 00 WE'!G28</f>
        <v>67.2688859095215</v>
      </c>
      <c r="H141" s="52" t="n">
        <f aca="false">IF(O53="East",(IF(AND($A82&gt;7,$A82&lt;24),HLOOKUP(H$29,$C$146:$N$148,2,FALSE()),HLOOKUP(H$29,$C$146:$N$148,3,FALSE()))),IF(AND($A82&gt;6,$A82&lt;23),HLOOKUP(H$29,$C$146:$N$148,2,FALSE()),HLOOKUP(H$29,$C$146:$N$148,3,FALSE())))*'PX 99 + 00 WE'!H28</f>
        <v>76.264256356364</v>
      </c>
      <c r="I141" s="52" t="n">
        <f aca="false">IF(P53="East",(IF(AND($A82&gt;7,$A82&lt;24),HLOOKUP(I$29,$C$146:$N$148,2,FALSE()),HLOOKUP(I$29,$C$146:$N$148,3,FALSE()))),IF(AND($A82&gt;6,$A82&lt;23),HLOOKUP(I$29,$C$146:$N$148,2,FALSE()),HLOOKUP(I$29,$C$146:$N$148,3,FALSE())))*'PX 99 + 00 WE'!I28</f>
        <v>66.4582450497427</v>
      </c>
      <c r="J141" s="52" t="n">
        <f aca="false">IF(Q53="East",(IF(AND($A82&gt;7,$A82&lt;24),HLOOKUP(J$29,$C$146:$N$148,2,FALSE()),HLOOKUP(J$29,$C$146:$N$148,3,FALSE()))),IF(AND($A82&gt;6,$A82&lt;23),HLOOKUP(J$29,$C$146:$N$148,2,FALSE()),HLOOKUP(J$29,$C$146:$N$148,3,FALSE())))*'PX 99 + 00 WE'!J28</f>
        <v>63.1421713143551</v>
      </c>
      <c r="K141" s="52" t="n">
        <f aca="false">IF(R53="East",(IF(AND($A82&gt;7,$A82&lt;24),HLOOKUP(K$29,$C$146:$N$148,2,FALSE()),HLOOKUP(K$29,$C$146:$N$148,3,FALSE()))),IF(AND($A82&gt;6,$A82&lt;23),HLOOKUP(K$29,$C$146:$N$148,2,FALSE()),HLOOKUP(K$29,$C$146:$N$148,3,FALSE())))*'PX 99 + 00 WE'!K28</f>
        <v>57.6124159563978</v>
      </c>
      <c r="L141" s="52" t="n">
        <f aca="false">IF(S53="East",(IF(AND($A82&gt;7,$A82&lt;24),HLOOKUP(L$29,$C$146:$N$148,2,FALSE()),HLOOKUP(L$29,$C$146:$N$148,3,FALSE()))),IF(AND($A82&gt;6,$A82&lt;23),HLOOKUP(L$29,$C$146:$N$148,2,FALSE()),HLOOKUP(L$29,$C$146:$N$148,3,FALSE())))*'PX 99 + 00 WE'!L28</f>
        <v>55.732329327102</v>
      </c>
      <c r="M141" s="52" t="n">
        <f aca="false">IF(T53="East",(IF(AND($A82&gt;7,$A82&lt;24),HLOOKUP(M$29,$C$146:$N$148,2,FALSE()),HLOOKUP(M$29,$C$146:$N$148,3,FALSE()))),IF(AND($A82&gt;6,$A82&lt;23),HLOOKUP(M$29,$C$146:$N$148,2,FALSE()),HLOOKUP(M$29,$C$146:$N$148,3,FALSE())))*'PX 99 + 00 WE'!M28</f>
        <v>57.0473063817028</v>
      </c>
      <c r="N141" s="52" t="n">
        <f aca="false">IF(U53="East",(IF(AND($A82&gt;7,$A82&lt;24),HLOOKUP(N$29,$C$146:$N$148,2,FALSE()),HLOOKUP(N$29,$C$146:$N$148,3,FALSE()))),IF(AND($A82&gt;6,$A82&lt;23),HLOOKUP(N$29,$C$146:$N$148,2,FALSE()),HLOOKUP(N$29,$C$146:$N$148,3,FALSE())))*'PX 99 + 00 WE'!N28</f>
        <v>53.5429182818285</v>
      </c>
    </row>
    <row r="142" customFormat="false" ht="12.75" hidden="false" customHeight="false" outlineLevel="0" collapsed="false">
      <c r="A142" s="2" t="n">
        <v>24</v>
      </c>
      <c r="B142" s="2"/>
      <c r="C142" s="52" t="n">
        <f aca="false">IF(J54="East",(IF(AND($A83&gt;7,$A83&lt;24),HLOOKUP(C$29,$C$146:$N$148,2,FALSE()),HLOOKUP(C$29,$C$146:$N$148,3,FALSE()))),IF(AND($A83&gt;6,$A83&lt;23),HLOOKUP(C$29,$C$146:$N$148,2,FALSE()),HLOOKUP(C$29,$C$146:$N$148,3,FALSE())))*'PX 99 + 00 WE'!C29</f>
        <v>49.0344121036277</v>
      </c>
      <c r="D142" s="52" t="n">
        <f aca="false">IF(K54="East",(IF(AND($A83&gt;7,$A83&lt;24),HLOOKUP(D$29,$C$146:$N$148,2,FALSE()),HLOOKUP(D$29,$C$146:$N$148,3,FALSE()))),IF(AND($A83&gt;6,$A83&lt;23),HLOOKUP(D$29,$C$146:$N$148,2,FALSE()),HLOOKUP(D$29,$C$146:$N$148,3,FALSE())))*'PX 99 + 00 WE'!D29</f>
        <v>47.405603134268</v>
      </c>
      <c r="E142" s="52" t="n">
        <f aca="false">IF(L54="East",(IF(AND($A83&gt;7,$A83&lt;24),HLOOKUP(E$29,$C$146:$N$148,2,FALSE()),HLOOKUP(E$29,$C$146:$N$148,3,FALSE()))),IF(AND($A83&gt;6,$A83&lt;23),HLOOKUP(E$29,$C$146:$N$148,2,FALSE()),HLOOKUP(E$29,$C$146:$N$148,3,FALSE())))*'PX 99 + 00 WE'!E29</f>
        <v>49.7968670777193</v>
      </c>
      <c r="F142" s="52" t="n">
        <f aca="false">IF(M54="East",(IF(AND($A83&gt;7,$A83&lt;24),HLOOKUP(F$29,$C$146:$N$148,2,FALSE()),HLOOKUP(F$29,$C$146:$N$148,3,FALSE()))),IF(AND($A83&gt;6,$A83&lt;23),HLOOKUP(F$29,$C$146:$N$148,2,FALSE()),HLOOKUP(F$29,$C$146:$N$148,3,FALSE())))*'PX 99 + 00 WE'!F29</f>
        <v>53.100739146223</v>
      </c>
      <c r="G142" s="52" t="n">
        <f aca="false">IF(N54="East",(IF(AND($A83&gt;7,$A83&lt;24),HLOOKUP(G$29,$C$146:$N$148,2,FALSE()),HLOOKUP(G$29,$C$146:$N$148,3,FALSE()))),IF(AND($A83&gt;6,$A83&lt;23),HLOOKUP(G$29,$C$146:$N$148,2,FALSE()),HLOOKUP(G$29,$C$146:$N$148,3,FALSE())))*'PX 99 + 00 WE'!G29</f>
        <v>54.5148078342968</v>
      </c>
      <c r="H142" s="52" t="n">
        <f aca="false">IF(O54="East",(IF(AND($A83&gt;7,$A83&lt;24),HLOOKUP(H$29,$C$146:$N$148,2,FALSE()),HLOOKUP(H$29,$C$146:$N$148,3,FALSE()))),IF(AND($A83&gt;6,$A83&lt;23),HLOOKUP(H$29,$C$146:$N$148,2,FALSE()),HLOOKUP(H$29,$C$146:$N$148,3,FALSE())))*'PX 99 + 00 WE'!H29</f>
        <v>57.9366661983538</v>
      </c>
      <c r="I142" s="52" t="n">
        <f aca="false">IF(P54="East",(IF(AND($A83&gt;7,$A83&lt;24),HLOOKUP(I$29,$C$146:$N$148,2,FALSE()),HLOOKUP(I$29,$C$146:$N$148,3,FALSE()))),IF(AND($A83&gt;6,$A83&lt;23),HLOOKUP(I$29,$C$146:$N$148,2,FALSE()),HLOOKUP(I$29,$C$146:$N$148,3,FALSE())))*'PX 99 + 00 WE'!I29</f>
        <v>53.1705550647111</v>
      </c>
      <c r="J142" s="52" t="n">
        <f aca="false">IF(Q54="East",(IF(AND($A83&gt;7,$A83&lt;24),HLOOKUP(J$29,$C$146:$N$148,2,FALSE()),HLOOKUP(J$29,$C$146:$N$148,3,FALSE()))),IF(AND($A83&gt;6,$A83&lt;23),HLOOKUP(J$29,$C$146:$N$148,2,FALSE()),HLOOKUP(J$29,$C$146:$N$148,3,FALSE())))*'PX 99 + 00 WE'!J29</f>
        <v>52.7497426431658</v>
      </c>
      <c r="K142" s="52" t="n">
        <f aca="false">IF(R54="East",(IF(AND($A83&gt;7,$A83&lt;24),HLOOKUP(K$29,$C$146:$N$148,2,FALSE()),HLOOKUP(K$29,$C$146:$N$148,3,FALSE()))),IF(AND($A83&gt;6,$A83&lt;23),HLOOKUP(K$29,$C$146:$N$148,2,FALSE()),HLOOKUP(K$29,$C$146:$N$148,3,FALSE())))*'PX 99 + 00 WE'!K29</f>
        <v>51.5833467169529</v>
      </c>
      <c r="L142" s="52" t="n">
        <f aca="false">IF(S54="East",(IF(AND($A83&gt;7,$A83&lt;24),HLOOKUP(L$29,$C$146:$N$148,2,FALSE()),HLOOKUP(L$29,$C$146:$N$148,3,FALSE()))),IF(AND($A83&gt;6,$A83&lt;23),HLOOKUP(L$29,$C$146:$N$148,2,FALSE()),HLOOKUP(L$29,$C$146:$N$148,3,FALSE())))*'PX 99 + 00 WE'!L29</f>
        <v>47.9939359625512</v>
      </c>
      <c r="M142" s="52" t="n">
        <f aca="false">IF(T54="East",(IF(AND($A83&gt;7,$A83&lt;24),HLOOKUP(M$29,$C$146:$N$148,2,FALSE()),HLOOKUP(M$29,$C$146:$N$148,3,FALSE()))),IF(AND($A83&gt;6,$A83&lt;23),HLOOKUP(M$29,$C$146:$N$148,2,FALSE()),HLOOKUP(M$29,$C$146:$N$148,3,FALSE())))*'PX 99 + 00 WE'!M29</f>
        <v>49.5988243323589</v>
      </c>
      <c r="N142" s="52" t="n">
        <f aca="false">IF(U54="East",(IF(AND($A83&gt;7,$A83&lt;24),HLOOKUP(N$29,$C$146:$N$148,2,FALSE()),HLOOKUP(N$29,$C$146:$N$148,3,FALSE()))),IF(AND($A83&gt;6,$A83&lt;23),HLOOKUP(N$29,$C$146:$N$148,2,FALSE()),HLOOKUP(N$29,$C$146:$N$148,3,FALSE())))*'PX 99 + 00 WE'!N29</f>
        <v>50.283861194065</v>
      </c>
    </row>
    <row r="143" customFormat="false" ht="12.75" hidden="false" customHeight="false" outlineLevel="0" collapsed="false"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</row>
    <row r="144" customFormat="false" ht="13.5" hidden="false" customHeight="false" outlineLevel="0" collapsed="false"/>
    <row r="145" customFormat="false" ht="13.5" hidden="false" customHeight="false" outlineLevel="0" collapsed="false">
      <c r="B145" s="32"/>
      <c r="C145" s="33" t="s">
        <v>41</v>
      </c>
      <c r="D145" s="33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customFormat="false" ht="13.5" hidden="false" customHeight="false" outlineLevel="0" collapsed="false">
      <c r="B146" s="34"/>
      <c r="C146" s="35" t="s">
        <v>0</v>
      </c>
      <c r="D146" s="36" t="s">
        <v>1</v>
      </c>
      <c r="E146" s="36" t="s">
        <v>2</v>
      </c>
      <c r="F146" s="36" t="s">
        <v>3</v>
      </c>
      <c r="G146" s="36" t="s">
        <v>4</v>
      </c>
      <c r="H146" s="36" t="s">
        <v>5</v>
      </c>
      <c r="I146" s="36" t="s">
        <v>6</v>
      </c>
      <c r="J146" s="36" t="s">
        <v>7</v>
      </c>
      <c r="K146" s="36" t="s">
        <v>8</v>
      </c>
      <c r="L146" s="36" t="s">
        <v>9</v>
      </c>
      <c r="M146" s="36" t="s">
        <v>10</v>
      </c>
      <c r="N146" s="37" t="s">
        <v>11</v>
      </c>
    </row>
    <row r="147" customFormat="false" ht="12.75" hidden="false" customHeight="false" outlineLevel="0" collapsed="false">
      <c r="B147" s="35" t="s">
        <v>43</v>
      </c>
      <c r="C147" s="38" t="n">
        <v>50</v>
      </c>
      <c r="D147" s="39" t="n">
        <v>50</v>
      </c>
      <c r="E147" s="39" t="n">
        <v>50</v>
      </c>
      <c r="F147" s="39" t="n">
        <v>50</v>
      </c>
      <c r="G147" s="40" t="n">
        <v>50</v>
      </c>
      <c r="H147" s="40" t="n">
        <v>50</v>
      </c>
      <c r="I147" s="39" t="n">
        <v>50</v>
      </c>
      <c r="J147" s="39" t="n">
        <v>50</v>
      </c>
      <c r="K147" s="39" t="n">
        <v>50</v>
      </c>
      <c r="L147" s="39" t="n">
        <v>50</v>
      </c>
      <c r="M147" s="39" t="n">
        <v>50</v>
      </c>
      <c r="N147" s="41" t="n">
        <v>50</v>
      </c>
    </row>
    <row r="148" customFormat="false" ht="13.5" hidden="false" customHeight="false" outlineLevel="0" collapsed="false">
      <c r="B148" s="42" t="s">
        <v>44</v>
      </c>
      <c r="C148" s="43" t="n">
        <v>45</v>
      </c>
      <c r="D148" s="44" t="n">
        <v>45</v>
      </c>
      <c r="E148" s="44" t="n">
        <v>45</v>
      </c>
      <c r="F148" s="44" t="n">
        <v>45</v>
      </c>
      <c r="G148" s="44" t="n">
        <v>45</v>
      </c>
      <c r="H148" s="44" t="n">
        <v>45</v>
      </c>
      <c r="I148" s="44" t="n">
        <v>45</v>
      </c>
      <c r="J148" s="44" t="n">
        <v>45</v>
      </c>
      <c r="K148" s="44" t="n">
        <v>45</v>
      </c>
      <c r="L148" s="44" t="n">
        <v>45</v>
      </c>
      <c r="M148" s="44" t="n">
        <v>45</v>
      </c>
      <c r="N148" s="45" t="n">
        <v>45</v>
      </c>
    </row>
  </sheetData>
  <mergeCells count="5">
    <mergeCell ref="A1:K1"/>
    <mergeCell ref="A5:N5"/>
    <mergeCell ref="C7:D7"/>
    <mergeCell ref="A56:D56"/>
    <mergeCell ref="C145:D145"/>
  </mergeCells>
  <dataValidations count="1">
    <dataValidation allowBlank="true" errorStyle="stop" operator="between" showDropDown="false" showErrorMessage="true" showInputMessage="false" sqref="J2" type="list">
      <formula1>$Q$7:$Q$8</formula1>
      <formula2>0</formula2>
    </dataValidation>
  </dataValidations>
  <printOptions headings="false" gridLines="false" gridLinesSet="true" horizontalCentered="true" verticalCentered="false"/>
  <pageMargins left="0.5" right="0.5" top="0.5" bottom="0.5" header="0.511811023622047" footer="0.5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&amp;LDate - 06/10/01&amp;CFile - &amp;F</oddFooter>
  </headerFooter>
  <rowBreaks count="1" manualBreakCount="1">
    <brk id="9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CONCATENATE("AVG WE 99 &amp; 00 PX ",'Weekday 99 &amp; 00 vs AVG'!$J$3," Scalers ")</f>
        <v>AVG WE 99 &amp; 00 PX NP 15 Dow Jones Scalers </v>
      </c>
      <c r="B1" s="2"/>
      <c r="IM1" s="1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4.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3.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3.5" hidden="false" customHeight="false" outlineLevel="0" collapsed="false"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P6" s="6" t="s">
        <v>12</v>
      </c>
      <c r="Q6" s="6"/>
      <c r="R6" s="6"/>
    </row>
    <row r="7" customFormat="false" ht="12.75" hidden="false" customHeight="false" outlineLevel="0" collapsed="false">
      <c r="A7" s="7" t="s">
        <v>13</v>
      </c>
      <c r="B7" s="7"/>
      <c r="Q7" s="7" t="s">
        <v>14</v>
      </c>
      <c r="R7" s="7" t="s">
        <v>15</v>
      </c>
    </row>
    <row r="8" customFormat="false" ht="12.75" hidden="false" customHeight="false" outlineLevel="0" collapsed="false">
      <c r="A8" s="8" t="n">
        <v>100</v>
      </c>
      <c r="B8" s="9"/>
      <c r="C8" s="10" t="n">
        <v>0.932038519785902</v>
      </c>
      <c r="D8" s="10" t="n">
        <v>0.896193098745331</v>
      </c>
      <c r="E8" s="10" t="n">
        <v>0.887014791549989</v>
      </c>
      <c r="F8" s="10" t="n">
        <v>0.899076367650532</v>
      </c>
      <c r="G8" s="10" t="n">
        <v>0.953703382221743</v>
      </c>
      <c r="H8" s="10" t="n">
        <v>0.773819292091263</v>
      </c>
      <c r="I8" s="10" t="n">
        <v>0.933583432274437</v>
      </c>
      <c r="J8" s="10" t="n">
        <v>0.826340275946951</v>
      </c>
      <c r="K8" s="10" t="n">
        <v>0.989937317917607</v>
      </c>
      <c r="L8" s="10" t="n">
        <v>0.967199106777143</v>
      </c>
      <c r="M8" s="10" t="n">
        <v>0.942677760045427</v>
      </c>
      <c r="N8" s="10" t="n">
        <v>0.982603962216047</v>
      </c>
      <c r="P8" s="11" t="s">
        <v>0</v>
      </c>
      <c r="Q8" s="12" t="n">
        <f aca="false">IF('Weekday 99 &amp; 00 vs AVG'!$J$2="East",AVERAGE(C15:C30),AVERAGE(C14:C29))</f>
        <v>1.06513558028184</v>
      </c>
      <c r="R8" s="13" t="n">
        <f aca="false">IF('Weekday 99 &amp; 00 vs AVG'!$J$2="East",AVERAGE(C8:C14,C31),AVERAGE(C8:C13,C30:C31))</f>
        <v>0.869728839436327</v>
      </c>
    </row>
    <row r="9" customFormat="false" ht="12.75" hidden="false" customHeight="false" outlineLevel="0" collapsed="false">
      <c r="A9" s="8" t="n">
        <v>200</v>
      </c>
      <c r="B9" s="9"/>
      <c r="C9" s="10" t="n">
        <v>0.871865781554882</v>
      </c>
      <c r="D9" s="10" t="n">
        <v>0.862747661489573</v>
      </c>
      <c r="E9" s="10" t="n">
        <v>0.78724132358828</v>
      </c>
      <c r="F9" s="10" t="n">
        <v>0.768311753195052</v>
      </c>
      <c r="G9" s="10" t="n">
        <v>0.767806328224208</v>
      </c>
      <c r="H9" s="10" t="n">
        <v>0.656803044937426</v>
      </c>
      <c r="I9" s="10" t="n">
        <v>0.874157644500674</v>
      </c>
      <c r="J9" s="10" t="n">
        <v>0.741815981041423</v>
      </c>
      <c r="K9" s="10" t="n">
        <v>0.927098170262233</v>
      </c>
      <c r="L9" s="10" t="n">
        <v>0.893532681304215</v>
      </c>
      <c r="M9" s="10" t="n">
        <v>0.90759703560676</v>
      </c>
      <c r="N9" s="10" t="n">
        <v>0.929865884761994</v>
      </c>
      <c r="P9" s="11" t="s">
        <v>1</v>
      </c>
      <c r="Q9" s="12" t="n">
        <f aca="false">IF('Weekday 99 &amp; 00 vs AVG'!$J$2="East",AVERAGE(D15:D30),AVERAGE(D14:D29))</f>
        <v>1.06451578414233</v>
      </c>
      <c r="R9" s="13" t="n">
        <f aca="false">IF('Weekday 99 &amp; 00 vs AVG'!$J$2="East",AVERAGE(D8:D14,D31),AVERAGE(D8:D13,D30:D31))</f>
        <v>0.870968431715331</v>
      </c>
    </row>
    <row r="10" customFormat="false" ht="12.75" hidden="false" customHeight="false" outlineLevel="0" collapsed="false">
      <c r="A10" s="8" t="n">
        <v>300</v>
      </c>
      <c r="B10" s="9"/>
      <c r="C10" s="10" t="n">
        <v>0.820958135831061</v>
      </c>
      <c r="D10" s="10" t="n">
        <v>0.848589199139904</v>
      </c>
      <c r="E10" s="10" t="n">
        <v>0.705652154263683</v>
      </c>
      <c r="F10" s="10" t="n">
        <v>0.646412233351171</v>
      </c>
      <c r="G10" s="10" t="n">
        <v>0.634148582470302</v>
      </c>
      <c r="H10" s="10" t="n">
        <v>0.587338031617462</v>
      </c>
      <c r="I10" s="10" t="n">
        <v>0.748860273063032</v>
      </c>
      <c r="J10" s="10" t="n">
        <v>0.689560666117788</v>
      </c>
      <c r="K10" s="10" t="n">
        <v>0.854730860515112</v>
      </c>
      <c r="L10" s="10" t="n">
        <v>0.839431812014323</v>
      </c>
      <c r="M10" s="10" t="n">
        <v>0.881233990333007</v>
      </c>
      <c r="N10" s="10" t="n">
        <v>0.892369660765964</v>
      </c>
      <c r="P10" s="11" t="s">
        <v>2</v>
      </c>
      <c r="Q10" s="12" t="n">
        <f aca="false">IF('Weekday 99 &amp; 00 vs AVG'!$J$2="East",AVERAGE(E15:E30),AVERAGE(E14:E29))</f>
        <v>1.08934005478788</v>
      </c>
      <c r="R10" s="13" t="n">
        <f aca="false">IF('Weekday 99 &amp; 00 vs AVG'!$J$2="East",AVERAGE(E8:E14,E31),AVERAGE(E8:E13,E30:E31))</f>
        <v>0.821319890424236</v>
      </c>
    </row>
    <row r="11" customFormat="false" ht="12.75" hidden="false" customHeight="false" outlineLevel="0" collapsed="false">
      <c r="A11" s="8" t="n">
        <v>400</v>
      </c>
      <c r="B11" s="9"/>
      <c r="C11" s="10" t="n">
        <v>0.789393447059698</v>
      </c>
      <c r="D11" s="10" t="n">
        <v>0.8327695926452</v>
      </c>
      <c r="E11" s="10" t="n">
        <v>0.69867528814453</v>
      </c>
      <c r="F11" s="10" t="n">
        <v>0.639407364818616</v>
      </c>
      <c r="G11" s="10" t="n">
        <v>0.604340363138285</v>
      </c>
      <c r="H11" s="10" t="n">
        <v>0.557100202260942</v>
      </c>
      <c r="I11" s="10" t="n">
        <v>0.721355161226081</v>
      </c>
      <c r="J11" s="10" t="n">
        <v>0.669098185004081</v>
      </c>
      <c r="K11" s="10" t="n">
        <v>0.83443993247736</v>
      </c>
      <c r="L11" s="10" t="n">
        <v>0.817834254174398</v>
      </c>
      <c r="M11" s="10" t="n">
        <v>0.871838664884777</v>
      </c>
      <c r="N11" s="10" t="n">
        <v>0.890835004680574</v>
      </c>
      <c r="P11" s="11" t="s">
        <v>3</v>
      </c>
      <c r="Q11" s="12" t="n">
        <f aca="false">IF('Weekday 99 &amp; 00 vs AVG'!$J$2="East",AVERAGE(F15:F30),AVERAGE(F14:F29))</f>
        <v>1.10526648368871</v>
      </c>
      <c r="R11" s="13" t="n">
        <f aca="false">IF('Weekday 99 &amp; 00 vs AVG'!$J$2="East",AVERAGE(F8:F14,F31),AVERAGE(F8:F13,F30:F31))</f>
        <v>0.789467032622584</v>
      </c>
    </row>
    <row r="12" customFormat="false" ht="12.75" hidden="false" customHeight="false" outlineLevel="0" collapsed="false">
      <c r="A12" s="8" t="n">
        <v>500</v>
      </c>
      <c r="B12" s="9"/>
      <c r="C12" s="10" t="n">
        <v>0.801537406559661</v>
      </c>
      <c r="D12" s="10" t="n">
        <v>0.838586312818991</v>
      </c>
      <c r="E12" s="10" t="n">
        <v>0.7603358899973</v>
      </c>
      <c r="F12" s="10" t="n">
        <v>0.664963347206247</v>
      </c>
      <c r="G12" s="10" t="n">
        <v>0.576886626394934</v>
      </c>
      <c r="H12" s="10" t="n">
        <v>0.505860073647072</v>
      </c>
      <c r="I12" s="10" t="n">
        <v>0.733870927767278</v>
      </c>
      <c r="J12" s="10" t="n">
        <v>0.66686091832203</v>
      </c>
      <c r="K12" s="10" t="n">
        <v>0.839941393441732</v>
      </c>
      <c r="L12" s="10" t="n">
        <v>0.820236121473944</v>
      </c>
      <c r="M12" s="10" t="n">
        <v>0.890083924942068</v>
      </c>
      <c r="N12" s="10" t="n">
        <v>0.891529020731729</v>
      </c>
      <c r="P12" s="11" t="s">
        <v>4</v>
      </c>
      <c r="Q12" s="12" t="n">
        <f aca="false">IF('Weekday 99 &amp; 00 vs AVG'!$J$2="East",AVERAGE(G15:G30),AVERAGE(G14:G29))</f>
        <v>1.12474456817344</v>
      </c>
      <c r="R12" s="13" t="n">
        <f aca="false">IF('Weekday 99 &amp; 00 vs AVG'!$J$2="East",AVERAGE(G8:G14,G31),AVERAGE(G8:G13,G30:G31))</f>
        <v>0.750510863653125</v>
      </c>
    </row>
    <row r="13" customFormat="false" ht="12.75" hidden="false" customHeight="false" outlineLevel="0" collapsed="false">
      <c r="A13" s="8" t="n">
        <v>600</v>
      </c>
      <c r="B13" s="9"/>
      <c r="C13" s="10" t="n">
        <v>0.81427739737031</v>
      </c>
      <c r="D13" s="10" t="n">
        <v>0.831579460572013</v>
      </c>
      <c r="E13" s="10" t="n">
        <v>0.845822869242178</v>
      </c>
      <c r="F13" s="10" t="n">
        <v>0.75316717937359</v>
      </c>
      <c r="G13" s="10" t="n">
        <v>0.572951958413602</v>
      </c>
      <c r="H13" s="10" t="n">
        <v>0.453766706890277</v>
      </c>
      <c r="I13" s="10" t="n">
        <v>0.647686774628289</v>
      </c>
      <c r="J13" s="10" t="n">
        <v>0.666618887027346</v>
      </c>
      <c r="K13" s="10" t="n">
        <v>0.859591873166302</v>
      </c>
      <c r="L13" s="10" t="n">
        <v>0.845794494154407</v>
      </c>
      <c r="M13" s="10" t="n">
        <v>0.909369635068829</v>
      </c>
      <c r="N13" s="10" t="n">
        <v>0.938957700903777</v>
      </c>
      <c r="P13" s="11" t="s">
        <v>5</v>
      </c>
      <c r="Q13" s="12" t="n">
        <f aca="false">IF('Weekday 99 &amp; 00 vs AVG'!$J$2="East",AVERAGE(H15:H30),AVERAGE(H14:H29))</f>
        <v>1.17117211485504</v>
      </c>
      <c r="R13" s="13" t="n">
        <f aca="false">IF('Weekday 99 &amp; 00 vs AVG'!$J$2="East",AVERAGE(H8:H14,H31),AVERAGE(H8:H13,H30:H31))</f>
        <v>0.657655770289913</v>
      </c>
    </row>
    <row r="14" customFormat="false" ht="12.75" hidden="false" customHeight="false" outlineLevel="0" collapsed="false">
      <c r="A14" s="8" t="n">
        <v>700</v>
      </c>
      <c r="B14" s="9"/>
      <c r="C14" s="10" t="n">
        <v>0.822764753934395</v>
      </c>
      <c r="D14" s="10" t="n">
        <v>0.865740268619936</v>
      </c>
      <c r="E14" s="10" t="n">
        <v>0.862384510121517</v>
      </c>
      <c r="F14" s="10" t="n">
        <v>0.868002062222193</v>
      </c>
      <c r="G14" s="10" t="n">
        <v>0.618688121011165</v>
      </c>
      <c r="H14" s="10" t="n">
        <v>0.498076992563973</v>
      </c>
      <c r="I14" s="10" t="n">
        <v>0.470469829698797</v>
      </c>
      <c r="J14" s="10" t="n">
        <v>0.551123693313911</v>
      </c>
      <c r="K14" s="10" t="n">
        <v>0.714654949783337</v>
      </c>
      <c r="L14" s="10" t="n">
        <v>0.898332508445591</v>
      </c>
      <c r="M14" s="10" t="n">
        <v>0.869317145806919</v>
      </c>
      <c r="N14" s="10" t="n">
        <v>0.918655587928384</v>
      </c>
      <c r="P14" s="11" t="s">
        <v>6</v>
      </c>
      <c r="Q14" s="12" t="n">
        <f aca="false">IF('Weekday 99 &amp; 00 vs AVG'!$J$2="East",AVERAGE(I15:I30),AVERAGE(I14:I29))</f>
        <v>1.08499007870505</v>
      </c>
      <c r="R14" s="13" t="n">
        <f aca="false">IF('Weekday 99 &amp; 00 vs AVG'!$J$2="East",AVERAGE(I8:I14,I31),AVERAGE(I8:I13,I30:I31))</f>
        <v>0.830019842589909</v>
      </c>
    </row>
    <row r="15" customFormat="false" ht="12.75" hidden="false" customHeight="false" outlineLevel="0" collapsed="false">
      <c r="A15" s="8" t="n">
        <v>800</v>
      </c>
      <c r="B15" s="9"/>
      <c r="C15" s="10" t="n">
        <v>0.954215727924946</v>
      </c>
      <c r="D15" s="10" t="n">
        <v>0.992417981541849</v>
      </c>
      <c r="E15" s="10" t="n">
        <v>0.958994173916644</v>
      </c>
      <c r="F15" s="10" t="n">
        <v>0.987801627674035</v>
      </c>
      <c r="G15" s="10" t="n">
        <v>0.865840343740836</v>
      </c>
      <c r="H15" s="10" t="n">
        <v>0.649945805316342</v>
      </c>
      <c r="I15" s="10" t="n">
        <v>0.616651939891807</v>
      </c>
      <c r="J15" s="10" t="n">
        <v>0.685068245084722</v>
      </c>
      <c r="K15" s="10" t="n">
        <v>0.820438804322187</v>
      </c>
      <c r="L15" s="10" t="n">
        <v>0.864713284769238</v>
      </c>
      <c r="M15" s="10" t="n">
        <v>0.941898775553693</v>
      </c>
      <c r="N15" s="10" t="n">
        <v>0.955565271550784</v>
      </c>
      <c r="P15" s="11" t="s">
        <v>7</v>
      </c>
      <c r="Q15" s="12" t="n">
        <f aca="false">IF('Weekday 99 &amp; 00 vs AVG'!$J$2="East",AVERAGE(J15:J30),AVERAGE(J14:J29))</f>
        <v>1.11707275617556</v>
      </c>
      <c r="R15" s="13" t="n">
        <f aca="false">IF('Weekday 99 &amp; 00 vs AVG'!$J$2="East",AVERAGE(J8:J14,J31),AVERAGE(J8:J13,J30:J31))</f>
        <v>0.765854487648881</v>
      </c>
    </row>
    <row r="16" customFormat="false" ht="12.75" hidden="false" customHeight="false" outlineLevel="0" collapsed="false">
      <c r="A16" s="8" t="n">
        <v>900</v>
      </c>
      <c r="B16" s="9"/>
      <c r="C16" s="10" t="n">
        <v>1.0616578869625</v>
      </c>
      <c r="D16" s="10" t="n">
        <v>1.0637111024397</v>
      </c>
      <c r="E16" s="10" t="n">
        <v>1.04589190437802</v>
      </c>
      <c r="F16" s="10" t="n">
        <v>1.10448165224196</v>
      </c>
      <c r="G16" s="10" t="n">
        <v>1.07694107729046</v>
      </c>
      <c r="H16" s="10" t="n">
        <v>0.874504154484265</v>
      </c>
      <c r="I16" s="10" t="n">
        <v>0.81796618473442</v>
      </c>
      <c r="J16" s="10" t="n">
        <v>0.869208167999197</v>
      </c>
      <c r="K16" s="10" t="n">
        <v>0.93481057443561</v>
      </c>
      <c r="L16" s="10" t="n">
        <v>0.940228971717317</v>
      </c>
      <c r="M16" s="10" t="n">
        <v>1.00834125228721</v>
      </c>
      <c r="N16" s="10" t="n">
        <v>1.01074656295568</v>
      </c>
      <c r="P16" s="11" t="s">
        <v>8</v>
      </c>
      <c r="Q16" s="12" t="n">
        <f aca="false">IF('Weekday 99 &amp; 00 vs AVG'!$J$2="East",AVERAGE(K15:K30),AVERAGE(K14:K29))</f>
        <v>1.04701776102635</v>
      </c>
      <c r="R16" s="13" t="n">
        <f aca="false">IF('Weekday 99 &amp; 00 vs AVG'!$J$2="East",AVERAGE(K8:K14,K31),AVERAGE(K8:K13,K30:K31))</f>
        <v>0.905964477947295</v>
      </c>
    </row>
    <row r="17" customFormat="false" ht="12.75" hidden="false" customHeight="false" outlineLevel="0" collapsed="false">
      <c r="A17" s="8" t="n">
        <v>1000</v>
      </c>
      <c r="B17" s="9"/>
      <c r="C17" s="10" t="n">
        <v>1.08549582903324</v>
      </c>
      <c r="D17" s="10" t="n">
        <v>1.09095817144138</v>
      </c>
      <c r="E17" s="10" t="n">
        <v>1.10119416732987</v>
      </c>
      <c r="F17" s="10" t="n">
        <v>1.15716222708199</v>
      </c>
      <c r="G17" s="10" t="n">
        <v>1.17360818360875</v>
      </c>
      <c r="H17" s="10" t="n">
        <v>1.05983073327658</v>
      </c>
      <c r="I17" s="10" t="n">
        <v>0.91788086582123</v>
      </c>
      <c r="J17" s="10" t="n">
        <v>0.981082348654975</v>
      </c>
      <c r="K17" s="10" t="n">
        <v>0.996145326439606</v>
      </c>
      <c r="L17" s="10" t="n">
        <v>1.00779194904709</v>
      </c>
      <c r="M17" s="10" t="n">
        <v>1.05489853470853</v>
      </c>
      <c r="N17" s="10" t="n">
        <v>1.03632685152439</v>
      </c>
      <c r="P17" s="11" t="s">
        <v>9</v>
      </c>
      <c r="Q17" s="12" t="n">
        <f aca="false">IF('Weekday 99 &amp; 00 vs AVG'!$J$2="East",AVERAGE(L15:L30),AVERAGE(L14:L29))</f>
        <v>1.05185705416753</v>
      </c>
      <c r="R17" s="13" t="n">
        <f aca="false">IF('Weekday 99 &amp; 00 vs AVG'!$J$2="East",AVERAGE(L8:L14,L31),AVERAGE(L8:L13,L30:L31))</f>
        <v>0.896285891664933</v>
      </c>
    </row>
    <row r="18" customFormat="false" ht="12.75" hidden="false" customHeight="false" outlineLevel="0" collapsed="false">
      <c r="A18" s="8" t="n">
        <v>1100</v>
      </c>
      <c r="B18" s="9"/>
      <c r="C18" s="10" t="n">
        <v>1.09927915430122</v>
      </c>
      <c r="D18" s="10" t="n">
        <v>1.10076230827514</v>
      </c>
      <c r="E18" s="10" t="n">
        <v>1.12890970025347</v>
      </c>
      <c r="F18" s="10" t="n">
        <v>1.17927507283242</v>
      </c>
      <c r="G18" s="10" t="n">
        <v>1.19814084807119</v>
      </c>
      <c r="H18" s="10" t="n">
        <v>1.1953908568974</v>
      </c>
      <c r="I18" s="10" t="n">
        <v>1.01936898718973</v>
      </c>
      <c r="J18" s="10" t="n">
        <v>1.12551347396493</v>
      </c>
      <c r="K18" s="10" t="n">
        <v>1.07345191065705</v>
      </c>
      <c r="L18" s="10" t="n">
        <v>1.10606161410303</v>
      </c>
      <c r="M18" s="10" t="n">
        <v>1.06772768545666</v>
      </c>
      <c r="N18" s="10" t="n">
        <v>1.02339972729845</v>
      </c>
      <c r="P18" s="11" t="s">
        <v>10</v>
      </c>
      <c r="Q18" s="12" t="n">
        <f aca="false">IF('Weekday 99 &amp; 00 vs AVG'!$J$2="East",AVERAGE(M15:M30),AVERAGE(M14:M29))</f>
        <v>1.04034343501172</v>
      </c>
      <c r="R18" s="13" t="n">
        <f aca="false">IF('Weekday 99 &amp; 00 vs AVG'!$J$2="East",AVERAGE(M8:M14,M31),AVERAGE(M8:M13,M30:M31))</f>
        <v>0.919313129976557</v>
      </c>
    </row>
    <row r="19" customFormat="false" ht="12.75" hidden="false" customHeight="false" outlineLevel="0" collapsed="false">
      <c r="A19" s="8" t="n">
        <v>1200</v>
      </c>
      <c r="B19" s="9"/>
      <c r="C19" s="10" t="n">
        <v>1.09851321439872</v>
      </c>
      <c r="D19" s="10" t="n">
        <v>1.08765012236331</v>
      </c>
      <c r="E19" s="10" t="n">
        <v>1.12433309896328</v>
      </c>
      <c r="F19" s="10" t="n">
        <v>1.18039476951692</v>
      </c>
      <c r="G19" s="10" t="n">
        <v>1.20778362639864</v>
      </c>
      <c r="H19" s="10" t="n">
        <v>1.25539862465076</v>
      </c>
      <c r="I19" s="10" t="n">
        <v>1.10608128893262</v>
      </c>
      <c r="J19" s="10" t="n">
        <v>1.19718176714405</v>
      </c>
      <c r="K19" s="10" t="n">
        <v>1.08023187656063</v>
      </c>
      <c r="L19" s="10" t="n">
        <v>1.05558249200901</v>
      </c>
      <c r="M19" s="10" t="n">
        <v>1.05129717926777</v>
      </c>
      <c r="N19" s="10" t="n">
        <v>1.0088036934136</v>
      </c>
      <c r="P19" s="11" t="s">
        <v>11</v>
      </c>
      <c r="Q19" s="12" t="n">
        <f aca="false">IF('Weekday 99 &amp; 00 vs AVG'!$J$2="East",AVERAGE(N15:N30),AVERAGE(N14:N29))</f>
        <v>1.02163562513742</v>
      </c>
      <c r="R19" s="13" t="n">
        <f aca="false">IF('Weekday 99 &amp; 00 vs AVG'!$J$2="East",AVERAGE(N8:N14,N31),AVERAGE(N8:N13,N30:N31))</f>
        <v>0.956728749725167</v>
      </c>
    </row>
    <row r="20" customFormat="false" ht="12.75" hidden="false" customHeight="false" outlineLevel="0" collapsed="false">
      <c r="A20" s="8" t="n">
        <v>1300</v>
      </c>
      <c r="B20" s="9"/>
      <c r="C20" s="10" t="n">
        <v>1.06943762214253</v>
      </c>
      <c r="D20" s="10" t="n">
        <v>1.05769525485483</v>
      </c>
      <c r="E20" s="10" t="n">
        <v>1.10884221490834</v>
      </c>
      <c r="F20" s="10" t="n">
        <v>1.1332268928835</v>
      </c>
      <c r="G20" s="10" t="n">
        <v>1.20345375255449</v>
      </c>
      <c r="H20" s="10" t="n">
        <v>1.30209706515416</v>
      </c>
      <c r="I20" s="10" t="n">
        <v>1.14833680000031</v>
      </c>
      <c r="J20" s="10" t="n">
        <v>1.2985776981075</v>
      </c>
      <c r="K20" s="10" t="n">
        <v>1.11752381283393</v>
      </c>
      <c r="L20" s="10" t="n">
        <v>1.0439246817453</v>
      </c>
      <c r="M20" s="10" t="n">
        <v>1.01557594021445</v>
      </c>
      <c r="N20" s="10" t="n">
        <v>0.998339617103837</v>
      </c>
    </row>
    <row r="21" customFormat="false" ht="12.75" hidden="false" customHeight="false" outlineLevel="0" collapsed="false">
      <c r="A21" s="8" t="n">
        <v>1400</v>
      </c>
      <c r="B21" s="9"/>
      <c r="C21" s="10" t="n">
        <v>1.03030272789491</v>
      </c>
      <c r="D21" s="10" t="n">
        <v>1.04473939162616</v>
      </c>
      <c r="E21" s="10" t="n">
        <v>1.09472667654104</v>
      </c>
      <c r="F21" s="10" t="n">
        <v>1.12160146009471</v>
      </c>
      <c r="G21" s="10" t="n">
        <v>1.19279214288404</v>
      </c>
      <c r="H21" s="10" t="n">
        <v>1.3749881453109</v>
      </c>
      <c r="I21" s="10" t="n">
        <v>1.19518007597486</v>
      </c>
      <c r="J21" s="10" t="n">
        <v>1.29624499811877</v>
      </c>
      <c r="K21" s="10" t="n">
        <v>1.15050928964621</v>
      </c>
      <c r="L21" s="10" t="n">
        <v>1.08454581873117</v>
      </c>
      <c r="M21" s="10" t="n">
        <v>0.99562988206532</v>
      </c>
      <c r="N21" s="10" t="n">
        <v>0.959755645318554</v>
      </c>
    </row>
    <row r="22" customFormat="false" ht="12.75" hidden="false" customHeight="false" outlineLevel="0" collapsed="false">
      <c r="A22" s="8" t="n">
        <v>1500</v>
      </c>
      <c r="B22" s="9"/>
      <c r="C22" s="10" t="n">
        <v>0.994025965660699</v>
      </c>
      <c r="D22" s="10" t="n">
        <v>1.00473603202224</v>
      </c>
      <c r="E22" s="10" t="n">
        <v>1.05993025588047</v>
      </c>
      <c r="F22" s="10" t="n">
        <v>1.10896562065052</v>
      </c>
      <c r="G22" s="10" t="n">
        <v>1.19487991843404</v>
      </c>
      <c r="H22" s="10" t="n">
        <v>1.39027446859822</v>
      </c>
      <c r="I22" s="10" t="n">
        <v>1.34333502351704</v>
      </c>
      <c r="J22" s="10" t="n">
        <v>1.36647785033831</v>
      </c>
      <c r="K22" s="10" t="n">
        <v>1.13898480492612</v>
      </c>
      <c r="L22" s="10" t="n">
        <v>1.08429229988262</v>
      </c>
      <c r="M22" s="10" t="n">
        <v>0.968503124487577</v>
      </c>
      <c r="N22" s="10" t="n">
        <v>0.941401880878602</v>
      </c>
    </row>
    <row r="23" customFormat="false" ht="12.75" hidden="false" customHeight="false" outlineLevel="0" collapsed="false">
      <c r="A23" s="8" t="n">
        <v>1600</v>
      </c>
      <c r="B23" s="9"/>
      <c r="C23" s="10" t="n">
        <v>0.942549438739306</v>
      </c>
      <c r="D23" s="10" t="n">
        <v>0.986295026657036</v>
      </c>
      <c r="E23" s="10" t="n">
        <v>1.03257515968154</v>
      </c>
      <c r="F23" s="10" t="n">
        <v>1.07972417094884</v>
      </c>
      <c r="G23" s="10" t="n">
        <v>1.19345740767364</v>
      </c>
      <c r="H23" s="10" t="n">
        <v>1.41278387576775</v>
      </c>
      <c r="I23" s="10" t="n">
        <v>1.23642012011664</v>
      </c>
      <c r="J23" s="10" t="n">
        <v>1.3333421564052</v>
      </c>
      <c r="K23" s="10" t="n">
        <v>1.15252708897133</v>
      </c>
      <c r="L23" s="10" t="n">
        <v>1.08024139983895</v>
      </c>
      <c r="M23" s="10" t="n">
        <v>0.953585019724094</v>
      </c>
      <c r="N23" s="10" t="n">
        <v>0.922622856488237</v>
      </c>
    </row>
    <row r="24" customFormat="false" ht="12.75" hidden="false" customHeight="false" outlineLevel="0" collapsed="false">
      <c r="A24" s="8" t="n">
        <v>1700</v>
      </c>
      <c r="B24" s="9"/>
      <c r="C24" s="10" t="n">
        <v>1.01618326427859</v>
      </c>
      <c r="D24" s="10" t="n">
        <v>1.01376353546951</v>
      </c>
      <c r="E24" s="10" t="n">
        <v>1.03056728047762</v>
      </c>
      <c r="F24" s="10" t="n">
        <v>1.05970896275422</v>
      </c>
      <c r="G24" s="10" t="n">
        <v>1.18719756858255</v>
      </c>
      <c r="H24" s="10" t="n">
        <v>1.44853373185798</v>
      </c>
      <c r="I24" s="10" t="n">
        <v>1.55621395783818</v>
      </c>
      <c r="J24" s="10" t="n">
        <v>1.30595700685895</v>
      </c>
      <c r="K24" s="10" t="n">
        <v>1.15097340542291</v>
      </c>
      <c r="L24" s="10" t="n">
        <v>1.10078425072494</v>
      </c>
      <c r="M24" s="10" t="n">
        <v>1.06923957107332</v>
      </c>
      <c r="N24" s="10" t="n">
        <v>0.985218963162356</v>
      </c>
    </row>
    <row r="25" customFormat="false" ht="12.75" hidden="false" customHeight="false" outlineLevel="0" collapsed="false">
      <c r="A25" s="8" t="n">
        <v>1800</v>
      </c>
      <c r="B25" s="9"/>
      <c r="C25" s="10" t="n">
        <v>1.22960336763695</v>
      </c>
      <c r="D25" s="10" t="n">
        <v>1.14992113490166</v>
      </c>
      <c r="E25" s="10" t="n">
        <v>1.09727911093779</v>
      </c>
      <c r="F25" s="10" t="n">
        <v>1.05623695465225</v>
      </c>
      <c r="G25" s="10" t="n">
        <v>1.16321199299098</v>
      </c>
      <c r="H25" s="10" t="n">
        <v>1.36648283869707</v>
      </c>
      <c r="I25" s="10" t="n">
        <v>1.45659918831705</v>
      </c>
      <c r="J25" s="10" t="n">
        <v>1.26029631077137</v>
      </c>
      <c r="K25" s="10" t="n">
        <v>1.13302532905039</v>
      </c>
      <c r="L25" s="10" t="n">
        <v>1.09971663325108</v>
      </c>
      <c r="M25" s="10" t="n">
        <v>1.23296034024034</v>
      </c>
      <c r="N25" s="10" t="n">
        <v>1.1494615036727</v>
      </c>
    </row>
    <row r="26" customFormat="false" ht="12.75" hidden="false" customHeight="false" outlineLevel="0" collapsed="false">
      <c r="A26" s="8" t="n">
        <v>1900</v>
      </c>
      <c r="B26" s="9"/>
      <c r="C26" s="10" t="n">
        <v>1.24089892332645</v>
      </c>
      <c r="D26" s="10" t="n">
        <v>1.19602451682537</v>
      </c>
      <c r="E26" s="10" t="n">
        <v>1.26729436729242</v>
      </c>
      <c r="F26" s="10" t="n">
        <v>1.08468263277225</v>
      </c>
      <c r="G26" s="10" t="n">
        <v>1.13445131695946</v>
      </c>
      <c r="H26" s="10" t="n">
        <v>1.25416578257716</v>
      </c>
      <c r="I26" s="10" t="n">
        <v>1.2642495945616</v>
      </c>
      <c r="J26" s="10" t="n">
        <v>1.19077239636452</v>
      </c>
      <c r="K26" s="10" t="n">
        <v>1.08650763020582</v>
      </c>
      <c r="L26" s="10" t="n">
        <v>1.13791379437581</v>
      </c>
      <c r="M26" s="10" t="n">
        <v>1.19316244850336</v>
      </c>
      <c r="N26" s="10" t="n">
        <v>1.13748672231609</v>
      </c>
    </row>
    <row r="27" customFormat="false" ht="12.75" hidden="false" customHeight="false" outlineLevel="0" collapsed="false">
      <c r="A27" s="8" t="n">
        <v>2000</v>
      </c>
      <c r="B27" s="9"/>
      <c r="C27" s="10" t="n">
        <v>1.1837106190816</v>
      </c>
      <c r="D27" s="10" t="n">
        <v>1.16530157437422</v>
      </c>
      <c r="E27" s="10" t="n">
        <v>1.25000300872288</v>
      </c>
      <c r="F27" s="10" t="n">
        <v>1.18129465542818</v>
      </c>
      <c r="G27" s="10" t="n">
        <v>1.16381924503162</v>
      </c>
      <c r="H27" s="10" t="n">
        <v>1.18289284934902</v>
      </c>
      <c r="I27" s="10" t="n">
        <v>1.04010290372641</v>
      </c>
      <c r="J27" s="10" t="n">
        <v>1.11989617347748</v>
      </c>
      <c r="K27" s="10" t="n">
        <v>1.14314486372825</v>
      </c>
      <c r="L27" s="10" t="n">
        <v>1.21206874063022</v>
      </c>
      <c r="M27" s="10" t="n">
        <v>1.14338026922571</v>
      </c>
      <c r="N27" s="10" t="n">
        <v>1.09573927333492</v>
      </c>
    </row>
    <row r="28" customFormat="false" ht="12.75" hidden="false" customHeight="false" outlineLevel="0" collapsed="false">
      <c r="A28" s="8" t="n">
        <v>2100</v>
      </c>
      <c r="B28" s="9"/>
      <c r="C28" s="10" t="n">
        <v>1.13644340507105</v>
      </c>
      <c r="D28" s="10" t="n">
        <v>1.12297834640669</v>
      </c>
      <c r="E28" s="10" t="n">
        <v>1.17657731865587</v>
      </c>
      <c r="F28" s="10" t="n">
        <v>1.23138818145844</v>
      </c>
      <c r="G28" s="10" t="n">
        <v>1.26595071956989</v>
      </c>
      <c r="H28" s="10" t="n">
        <v>1.27219910097929</v>
      </c>
      <c r="I28" s="10" t="n">
        <v>1.10030992948965</v>
      </c>
      <c r="J28" s="10" t="n">
        <v>1.18794039781543</v>
      </c>
      <c r="K28" s="10" t="n">
        <v>1.09461875318955</v>
      </c>
      <c r="L28" s="10" t="n">
        <v>1.13987538116937</v>
      </c>
      <c r="M28" s="10" t="n">
        <v>1.05917824208754</v>
      </c>
      <c r="N28" s="10" t="n">
        <v>1.10879426699205</v>
      </c>
    </row>
    <row r="29" customFormat="false" ht="12.75" hidden="false" customHeight="false" outlineLevel="0" collapsed="false">
      <c r="A29" s="8" t="n">
        <v>2200</v>
      </c>
      <c r="B29" s="9"/>
      <c r="C29" s="10" t="n">
        <v>1.07708738412228</v>
      </c>
      <c r="D29" s="10" t="n">
        <v>1.08955777845831</v>
      </c>
      <c r="E29" s="10" t="n">
        <v>1.08993792854534</v>
      </c>
      <c r="F29" s="10" t="n">
        <v>1.1503167958069</v>
      </c>
      <c r="G29" s="10" t="n">
        <v>1.15569682597326</v>
      </c>
      <c r="H29" s="10" t="n">
        <v>1.20118881219984</v>
      </c>
      <c r="I29" s="10" t="n">
        <v>1.07067456947038</v>
      </c>
      <c r="J29" s="10" t="n">
        <v>1.10448141438964</v>
      </c>
      <c r="K29" s="10" t="n">
        <v>0.964735756248692</v>
      </c>
      <c r="L29" s="10" t="n">
        <v>0.973639046239798</v>
      </c>
      <c r="M29" s="10" t="n">
        <v>1.02079954948506</v>
      </c>
      <c r="N29" s="10" t="n">
        <v>1.09385157826004</v>
      </c>
    </row>
    <row r="30" customFormat="false" ht="12.75" hidden="false" customHeight="false" outlineLevel="0" collapsed="false">
      <c r="A30" s="8" t="n">
        <v>2300</v>
      </c>
      <c r="B30" s="9"/>
      <c r="C30" s="10" t="n">
        <v>1.04248285812618</v>
      </c>
      <c r="D30" s="10" t="n">
        <v>0.994012592307907</v>
      </c>
      <c r="E30" s="10" t="n">
        <v>1.03518672616263</v>
      </c>
      <c r="F30" s="10" t="n">
        <v>1.06906222827996</v>
      </c>
      <c r="G30" s="10" t="n">
        <v>1.05039205550999</v>
      </c>
      <c r="H30" s="10" t="n">
        <v>0.972320860105528</v>
      </c>
      <c r="I30" s="10" t="n">
        <v>1.08672206453575</v>
      </c>
      <c r="J30" s="10" t="n">
        <v>1.01443855752735</v>
      </c>
      <c r="K30" s="10" t="n">
        <v>0.994979203150097</v>
      </c>
      <c r="L30" s="10" t="n">
        <v>1.05792064900246</v>
      </c>
      <c r="M30" s="10" t="n">
        <v>1.00398403305166</v>
      </c>
      <c r="N30" s="10" t="n">
        <v>1.08891923717891</v>
      </c>
    </row>
    <row r="31" customFormat="false" ht="12.75" hidden="false" customHeight="false" outlineLevel="0" collapsed="false">
      <c r="A31" s="8" t="n">
        <v>2400</v>
      </c>
      <c r="B31" s="9"/>
      <c r="C31" s="10" t="n">
        <v>0.885277169202924</v>
      </c>
      <c r="D31" s="10" t="n">
        <v>0.863269536003725</v>
      </c>
      <c r="E31" s="10" t="n">
        <v>0.850630080445303</v>
      </c>
      <c r="F31" s="10" t="n">
        <v>0.875335787105502</v>
      </c>
      <c r="G31" s="10" t="n">
        <v>0.843857612851932</v>
      </c>
      <c r="H31" s="10" t="n">
        <v>0.754237950769332</v>
      </c>
      <c r="I31" s="10" t="n">
        <v>0.893922462723723</v>
      </c>
      <c r="J31" s="10" t="n">
        <v>0.852102430204079</v>
      </c>
      <c r="K31" s="10" t="n">
        <v>0.946997072647915</v>
      </c>
      <c r="L31" s="10" t="n">
        <v>0.928338014418578</v>
      </c>
      <c r="M31" s="10" t="n">
        <v>0.947719995879925</v>
      </c>
      <c r="N31" s="10" t="n">
        <v>1.03874952656234</v>
      </c>
    </row>
    <row r="33" customFormat="false" ht="12.75" hidden="false" customHeight="false" outlineLevel="0" collapsed="false">
      <c r="A33" s="14"/>
      <c r="B33" s="14"/>
      <c r="C33" s="14"/>
    </row>
    <row r="34" customFormat="false" ht="12.75" hidden="false" customHeight="false" outlineLevel="0" collapsed="false">
      <c r="C34" s="15"/>
    </row>
    <row r="37" customFormat="false" ht="13.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9" customFormat="false" ht="12.75" hidden="false" customHeight="false" outlineLevel="0" collapsed="false">
      <c r="C39" s="5" t="s">
        <v>0</v>
      </c>
      <c r="D39" s="5" t="s">
        <v>1</v>
      </c>
      <c r="E39" s="5" t="s">
        <v>2</v>
      </c>
      <c r="F39" s="5" t="s">
        <v>3</v>
      </c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5" t="s">
        <v>9</v>
      </c>
      <c r="M39" s="5" t="s">
        <v>10</v>
      </c>
      <c r="N39" s="5" t="s">
        <v>11</v>
      </c>
    </row>
    <row r="40" customFormat="false" ht="6.75" hidden="false" customHeight="true" outlineLevel="0" collapsed="false"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customFormat="false" ht="12.75" hidden="false" customHeight="false" outlineLevel="0" collapsed="false">
      <c r="A41" s="19" t="s">
        <v>16</v>
      </c>
      <c r="C41" s="10" t="n">
        <f aca="false">IF('Weekday 99 &amp; 00 vs AVG'!$J$2="East",AVERAGE('AVG WE'!C8:C10,'AVG WE'!C31),AVERAGE('AVG WE'!C8:C9,'AVG WE'!C30:C31))</f>
        <v>0.932916082167471</v>
      </c>
      <c r="D41" s="10" t="n">
        <f aca="false">IF('Weekday 99 &amp; 00 vs AVG'!$J$2="East",AVERAGE('AVG WE'!D8:D10,'AVG WE'!D31),AVERAGE('AVG WE'!D8:D9,'AVG WE'!D30:D31))</f>
        <v>0.904055722136634</v>
      </c>
      <c r="E41" s="10" t="n">
        <f aca="false">IF('Weekday 99 &amp; 00 vs AVG'!$J$2="East",AVERAGE('AVG WE'!E8:E10,'AVG WE'!E31),AVERAGE('AVG WE'!E8:E9,'AVG WE'!E30:E31))</f>
        <v>0.89001823043655</v>
      </c>
      <c r="F41" s="10" t="n">
        <f aca="false">IF('Weekday 99 &amp; 00 vs AVG'!$J$2="East",AVERAGE('AVG WE'!F8:F10,'AVG WE'!F31),AVERAGE('AVG WE'!F8:F9,'AVG WE'!F30:F31))</f>
        <v>0.902946534057763</v>
      </c>
      <c r="G41" s="10" t="n">
        <f aca="false">IF('Weekday 99 &amp; 00 vs AVG'!$J$2="East",AVERAGE('AVG WE'!G8:G10,'AVG WE'!G31),AVERAGE('AVG WE'!G8:G9,'AVG WE'!G30:G31))</f>
        <v>0.903939844701969</v>
      </c>
      <c r="H41" s="10" t="n">
        <f aca="false">IF('Weekday 99 &amp; 00 vs AVG'!$J$2="East",AVERAGE('AVG WE'!H8:H10,'AVG WE'!H31),AVERAGE('AVG WE'!H8:H9,'AVG WE'!H30:H31))</f>
        <v>0.789295286975887</v>
      </c>
      <c r="I41" s="10" t="n">
        <f aca="false">IF('Weekday 99 &amp; 00 vs AVG'!$J$2="East",AVERAGE('AVG WE'!I8:I10,'AVG WE'!I31),AVERAGE('AVG WE'!I8:I9,'AVG WE'!I30:I31))</f>
        <v>0.947096401008647</v>
      </c>
      <c r="J41" s="10" t="n">
        <f aca="false">IF('Weekday 99 &amp; 00 vs AVG'!$J$2="East",AVERAGE('AVG WE'!J8:J10,'AVG WE'!J31),AVERAGE('AVG WE'!J8:J9,'AVG WE'!J30:J31))</f>
        <v>0.85867431117995</v>
      </c>
      <c r="K41" s="10" t="n">
        <f aca="false">IF('Weekday 99 &amp; 00 vs AVG'!$J$2="East",AVERAGE('AVG WE'!K8:K10,'AVG WE'!K31),AVERAGE('AVG WE'!K8:K9,'AVG WE'!K30:K31))</f>
        <v>0.964752940994463</v>
      </c>
      <c r="L41" s="10" t="n">
        <f aca="false">IF('Weekday 99 &amp; 00 vs AVG'!$J$2="East",AVERAGE('AVG WE'!L8:L10,'AVG WE'!L31),AVERAGE('AVG WE'!L8:L9,'AVG WE'!L30:L31))</f>
        <v>0.961747612875598</v>
      </c>
      <c r="M41" s="10" t="n">
        <f aca="false">IF('Weekday 99 &amp; 00 vs AVG'!$J$2="East",AVERAGE('AVG WE'!M8:M10,'AVG WE'!M31),AVERAGE('AVG WE'!M8:M9,'AVG WE'!M30:M31))</f>
        <v>0.950494706145943</v>
      </c>
      <c r="N41" s="10" t="n">
        <f aca="false">IF('Weekday 99 &amp; 00 vs AVG'!$J$2="East",AVERAGE('AVG WE'!N8:N10,'AVG WE'!N31),AVERAGE('AVG WE'!N8:N9,'AVG WE'!N30:N31))</f>
        <v>1.01003465267982</v>
      </c>
    </row>
    <row r="42" customFormat="false" ht="12.75" hidden="false" customHeight="false" outlineLevel="0" collapsed="false">
      <c r="A42" s="19" t="s">
        <v>17</v>
      </c>
      <c r="C42" s="10" t="n">
        <f aca="false">IF('Weekday 99 &amp; 00 vs AVG'!$J$2="East",AVERAGE(C11:C14),AVERAGE(C10:C13))</f>
        <v>0.806541596705183</v>
      </c>
      <c r="D42" s="10" t="n">
        <f aca="false">IF('Weekday 99 &amp; 00 vs AVG'!$J$2="East",AVERAGE(D11:D14),AVERAGE(D10:D13))</f>
        <v>0.837881141294027</v>
      </c>
      <c r="E42" s="10" t="n">
        <f aca="false">IF('Weekday 99 &amp; 00 vs AVG'!$J$2="East",AVERAGE(E11:E14),AVERAGE(E10:E13))</f>
        <v>0.752621550411923</v>
      </c>
      <c r="F42" s="10" t="n">
        <f aca="false">IF('Weekday 99 &amp; 00 vs AVG'!$J$2="East",AVERAGE(F11:F14),AVERAGE(F10:F13))</f>
        <v>0.675987531187406</v>
      </c>
      <c r="G42" s="10" t="n">
        <f aca="false">IF('Weekday 99 &amp; 00 vs AVG'!$J$2="East",AVERAGE(G11:G14),AVERAGE(G10:G13))</f>
        <v>0.597081882604281</v>
      </c>
      <c r="H42" s="10" t="n">
        <f aca="false">IF('Weekday 99 &amp; 00 vs AVG'!$J$2="East",AVERAGE(H11:H14),AVERAGE(H10:H13))</f>
        <v>0.526016253603938</v>
      </c>
      <c r="I42" s="10" t="n">
        <f aca="false">IF('Weekday 99 &amp; 00 vs AVG'!$J$2="East",AVERAGE(I11:I14),AVERAGE(I10:I13))</f>
        <v>0.71294328417117</v>
      </c>
      <c r="J42" s="10" t="n">
        <f aca="false">IF('Weekday 99 &amp; 00 vs AVG'!$J$2="East",AVERAGE(J11:J14),AVERAGE(J10:J13))</f>
        <v>0.673034664117811</v>
      </c>
      <c r="K42" s="10" t="n">
        <f aca="false">IF('Weekday 99 &amp; 00 vs AVG'!$J$2="East",AVERAGE(K11:K14),AVERAGE(K10:K13))</f>
        <v>0.847176014900126</v>
      </c>
      <c r="L42" s="10" t="n">
        <f aca="false">IF('Weekday 99 &amp; 00 vs AVG'!$J$2="East",AVERAGE(L11:L14),AVERAGE(L10:L13))</f>
        <v>0.830824170454268</v>
      </c>
      <c r="M42" s="10" t="n">
        <f aca="false">IF('Weekday 99 &amp; 00 vs AVG'!$J$2="East",AVERAGE(M11:M14),AVERAGE(M10:M13))</f>
        <v>0.88813155380717</v>
      </c>
      <c r="N42" s="10" t="n">
        <f aca="false">IF('Weekday 99 &amp; 00 vs AVG'!$J$2="East",AVERAGE(N11:N14),AVERAGE(N10:N13))</f>
        <v>0.903422846770511</v>
      </c>
    </row>
    <row r="43" customFormat="false" ht="12.75" hidden="false" customHeight="false" outlineLevel="0" collapsed="false">
      <c r="A43" s="19" t="s">
        <v>18</v>
      </c>
      <c r="C43" s="10" t="n">
        <f aca="false">IF('Weekday 99 &amp; 00 vs AVG'!$J$2="East",AVERAGE(C15:C18),AVERAGE(C14:C17))</f>
        <v>0.981033549463769</v>
      </c>
      <c r="D43" s="10" t="n">
        <f aca="false">IF('Weekday 99 &amp; 00 vs AVG'!$J$2="East",AVERAGE(D15:D18),AVERAGE(D14:D17))</f>
        <v>1.00320688101072</v>
      </c>
      <c r="E43" s="10" t="n">
        <f aca="false">IF('Weekday 99 &amp; 00 vs AVG'!$J$2="East",AVERAGE(E15:E18),AVERAGE(E14:E17))</f>
        <v>0.992116188936514</v>
      </c>
      <c r="F43" s="10" t="n">
        <f aca="false">IF('Weekday 99 &amp; 00 vs AVG'!$J$2="East",AVERAGE(F15:F18),AVERAGE(F14:F17))</f>
        <v>1.02936189230504</v>
      </c>
      <c r="G43" s="10" t="n">
        <f aca="false">IF('Weekday 99 &amp; 00 vs AVG'!$J$2="East",AVERAGE(G15:G18),AVERAGE(G14:G17))</f>
        <v>0.933769431412801</v>
      </c>
      <c r="H43" s="10" t="n">
        <f aca="false">IF('Weekday 99 &amp; 00 vs AVG'!$J$2="East",AVERAGE(H15:H18),AVERAGE(H14:H17))</f>
        <v>0.77058942141029</v>
      </c>
      <c r="I43" s="10" t="n">
        <f aca="false">IF('Weekday 99 &amp; 00 vs AVG'!$J$2="East",AVERAGE(I15:I18),AVERAGE(I14:I17))</f>
        <v>0.705742205036563</v>
      </c>
      <c r="J43" s="10" t="n">
        <f aca="false">IF('Weekday 99 &amp; 00 vs AVG'!$J$2="East",AVERAGE(J15:J18),AVERAGE(J14:J17))</f>
        <v>0.771620613763201</v>
      </c>
      <c r="K43" s="10" t="n">
        <f aca="false">IF('Weekday 99 &amp; 00 vs AVG'!$J$2="East",AVERAGE(K15:K18),AVERAGE(K14:K17))</f>
        <v>0.866512413745185</v>
      </c>
      <c r="L43" s="10" t="n">
        <f aca="false">IF('Weekday 99 &amp; 00 vs AVG'!$J$2="East",AVERAGE(L15:L18),AVERAGE(L14:L17))</f>
        <v>0.927766678494808</v>
      </c>
      <c r="M43" s="10" t="n">
        <f aca="false">IF('Weekday 99 &amp; 00 vs AVG'!$J$2="East",AVERAGE(M15:M18),AVERAGE(M14:M17))</f>
        <v>0.968613927089088</v>
      </c>
      <c r="N43" s="10" t="n">
        <f aca="false">IF('Weekday 99 &amp; 00 vs AVG'!$J$2="East",AVERAGE(N15:N18),AVERAGE(N14:N17))</f>
        <v>0.980323568489809</v>
      </c>
    </row>
    <row r="44" customFormat="false" ht="12.75" hidden="false" customHeight="false" outlineLevel="0" collapsed="false">
      <c r="A44" s="19" t="s">
        <v>19</v>
      </c>
      <c r="C44" s="10" t="n">
        <f aca="false">IF('Weekday 99 &amp; 00 vs AVG'!$J$2="East",AVERAGE(C19:C22),AVERAGE(C18:C21))</f>
        <v>1.07438317968434</v>
      </c>
      <c r="D44" s="10" t="n">
        <f aca="false">IF('Weekday 99 &amp; 00 vs AVG'!$J$2="East",AVERAGE(D19:D22),AVERAGE(D18:D21))</f>
        <v>1.07271176927986</v>
      </c>
      <c r="E44" s="10" t="n">
        <f aca="false">IF('Weekday 99 &amp; 00 vs AVG'!$J$2="East",AVERAGE(E19:E22),AVERAGE(E18:E21))</f>
        <v>1.11420292266653</v>
      </c>
      <c r="F44" s="10" t="n">
        <f aca="false">IF('Weekday 99 &amp; 00 vs AVG'!$J$2="East",AVERAGE(F19:F22),AVERAGE(F18:F21))</f>
        <v>1.15362454883189</v>
      </c>
      <c r="G44" s="10" t="n">
        <f aca="false">IF('Weekday 99 &amp; 00 vs AVG'!$J$2="East",AVERAGE(G19:G22),AVERAGE(G18:G21))</f>
        <v>1.20054259247709</v>
      </c>
      <c r="H44" s="10" t="n">
        <f aca="false">IF('Weekday 99 &amp; 00 vs AVG'!$J$2="East",AVERAGE(H19:H22),AVERAGE(H18:H21))</f>
        <v>1.2819686730033</v>
      </c>
      <c r="I44" s="10" t="n">
        <f aca="false">IF('Weekday 99 &amp; 00 vs AVG'!$J$2="East",AVERAGE(I19:I22),AVERAGE(I18:I21))</f>
        <v>1.11724178802438</v>
      </c>
      <c r="J44" s="10" t="n">
        <f aca="false">IF('Weekday 99 &amp; 00 vs AVG'!$J$2="East",AVERAGE(J19:J22),AVERAGE(J18:J21))</f>
        <v>1.22937948433381</v>
      </c>
      <c r="K44" s="10" t="n">
        <f aca="false">IF('Weekday 99 &amp; 00 vs AVG'!$J$2="East",AVERAGE(K19:K22),AVERAGE(K18:K21))</f>
        <v>1.10542922242446</v>
      </c>
      <c r="L44" s="10" t="n">
        <f aca="false">IF('Weekday 99 &amp; 00 vs AVG'!$J$2="East",AVERAGE(L19:L22),AVERAGE(L18:L21))</f>
        <v>1.07252865164713</v>
      </c>
      <c r="M44" s="10" t="n">
        <f aca="false">IF('Weekday 99 &amp; 00 vs AVG'!$J$2="East",AVERAGE(M19:M22),AVERAGE(M18:M21))</f>
        <v>1.03255767175105</v>
      </c>
      <c r="N44" s="10" t="n">
        <f aca="false">IF('Weekday 99 &amp; 00 vs AVG'!$J$2="East",AVERAGE(N19:N22),AVERAGE(N18:N21))</f>
        <v>0.997574670783609</v>
      </c>
    </row>
    <row r="45" customFormat="false" ht="12.75" hidden="false" customHeight="false" outlineLevel="0" collapsed="false">
      <c r="A45" s="19" t="s">
        <v>20</v>
      </c>
      <c r="C45" s="10" t="n">
        <f aca="false">IF('Weekday 99 &amp; 00 vs AVG'!$J$2="East",AVERAGE(C23:C26),AVERAGE(C22:C25))</f>
        <v>1.04559050907889</v>
      </c>
      <c r="D45" s="10" t="n">
        <f aca="false">IF('Weekday 99 &amp; 00 vs AVG'!$J$2="East",AVERAGE(D23:D26),AVERAGE(D22:D25))</f>
        <v>1.03867893226261</v>
      </c>
      <c r="E45" s="10" t="n">
        <f aca="false">IF('Weekday 99 &amp; 00 vs AVG'!$J$2="East",AVERAGE(E23:E26),AVERAGE(E22:E25))</f>
        <v>1.05508795174436</v>
      </c>
      <c r="F45" s="10" t="n">
        <f aca="false">IF('Weekday 99 &amp; 00 vs AVG'!$J$2="East",AVERAGE(F23:F26),AVERAGE(F22:F25))</f>
        <v>1.07615892725146</v>
      </c>
      <c r="G45" s="10" t="n">
        <f aca="false">IF('Weekday 99 &amp; 00 vs AVG'!$J$2="East",AVERAGE(G23:G26),AVERAGE(G22:G25))</f>
        <v>1.1846867219203</v>
      </c>
      <c r="H45" s="10" t="n">
        <f aca="false">IF('Weekday 99 &amp; 00 vs AVG'!$J$2="East",AVERAGE(H23:H26),AVERAGE(H22:H25))</f>
        <v>1.40451872873025</v>
      </c>
      <c r="I45" s="10" t="n">
        <f aca="false">IF('Weekday 99 &amp; 00 vs AVG'!$J$2="East",AVERAGE(I23:I26),AVERAGE(I22:I25))</f>
        <v>1.39814207244723</v>
      </c>
      <c r="J45" s="10" t="n">
        <f aca="false">IF('Weekday 99 &amp; 00 vs AVG'!$J$2="East",AVERAGE(J23:J26),AVERAGE(J22:J25))</f>
        <v>1.31651833109346</v>
      </c>
      <c r="K45" s="10" t="n">
        <f aca="false">IF('Weekday 99 &amp; 00 vs AVG'!$J$2="East",AVERAGE(K23:K26),AVERAGE(K22:K25))</f>
        <v>1.14387765709269</v>
      </c>
      <c r="L45" s="10" t="n">
        <f aca="false">IF('Weekday 99 &amp; 00 vs AVG'!$J$2="East",AVERAGE(L23:L26),AVERAGE(L22:L25))</f>
        <v>1.0912586459244</v>
      </c>
      <c r="M45" s="10" t="n">
        <f aca="false">IF('Weekday 99 &amp; 00 vs AVG'!$J$2="East",AVERAGE(M23:M26),AVERAGE(M22:M25))</f>
        <v>1.05607201388133</v>
      </c>
      <c r="N45" s="10" t="n">
        <f aca="false">IF('Weekday 99 &amp; 00 vs AVG'!$J$2="East",AVERAGE(N23:N26),AVERAGE(N22:N25))</f>
        <v>0.999676301050474</v>
      </c>
    </row>
    <row r="46" customFormat="false" ht="12.75" hidden="false" customHeight="false" outlineLevel="0" collapsed="false">
      <c r="A46" s="19" t="s">
        <v>21</v>
      </c>
      <c r="C46" s="10" t="n">
        <f aca="false">IF('Weekday 99 &amp; 00 vs AVG'!$J$2="East",AVERAGE(C27:C30),AVERAGE(C26:C29))</f>
        <v>1.15953508290035</v>
      </c>
      <c r="D46" s="10" t="n">
        <f aca="false">IF('Weekday 99 &amp; 00 vs AVG'!$J$2="East",AVERAGE(D27:D30),AVERAGE(D26:D29))</f>
        <v>1.14346555401615</v>
      </c>
      <c r="E46" s="10" t="n">
        <f aca="false">IF('Weekday 99 &amp; 00 vs AVG'!$J$2="East",AVERAGE(E27:E30),AVERAGE(E26:E29))</f>
        <v>1.19595315580413</v>
      </c>
      <c r="F46" s="10" t="n">
        <f aca="false">IF('Weekday 99 &amp; 00 vs AVG'!$J$2="East",AVERAGE(F27:F30),AVERAGE(F26:F29))</f>
        <v>1.16192056636644</v>
      </c>
      <c r="G46" s="10" t="n">
        <f aca="false">IF('Weekday 99 &amp; 00 vs AVG'!$J$2="East",AVERAGE(G27:G30),AVERAGE(G26:G29))</f>
        <v>1.17997952688356</v>
      </c>
      <c r="H46" s="10" t="n">
        <f aca="false">IF('Weekday 99 &amp; 00 vs AVG'!$J$2="East",AVERAGE(H27:H30),AVERAGE(H26:H29))</f>
        <v>1.22761163627633</v>
      </c>
      <c r="I46" s="10" t="n">
        <f aca="false">IF('Weekday 99 &amp; 00 vs AVG'!$J$2="East",AVERAGE(I27:I30),AVERAGE(I26:I29))</f>
        <v>1.11883424931201</v>
      </c>
      <c r="J46" s="10" t="n">
        <f aca="false">IF('Weekday 99 &amp; 00 vs AVG'!$J$2="East",AVERAGE(J27:J30),AVERAGE(J26:J29))</f>
        <v>1.15077259551177</v>
      </c>
      <c r="K46" s="10" t="n">
        <f aca="false">IF('Weekday 99 &amp; 00 vs AVG'!$J$2="East",AVERAGE(K27:K30),AVERAGE(K26:K29))</f>
        <v>1.07225175084308</v>
      </c>
      <c r="L46" s="10" t="n">
        <f aca="false">IF('Weekday 99 &amp; 00 vs AVG'!$J$2="East",AVERAGE(L27:L30),AVERAGE(L26:L29))</f>
        <v>1.1158742406038</v>
      </c>
      <c r="M46" s="10" t="n">
        <f aca="false">IF('Weekday 99 &amp; 00 vs AVG'!$J$2="East",AVERAGE(M27:M30),AVERAGE(M26:M29))</f>
        <v>1.10413012732542</v>
      </c>
      <c r="N46" s="10" t="n">
        <f aca="false">IF('Weekday 99 &amp; 00 vs AVG'!$J$2="East",AVERAGE(N27:N30),AVERAGE(N26:N29))</f>
        <v>1.10896796022578</v>
      </c>
    </row>
    <row r="47" customFormat="false" ht="6" hidden="false" customHeight="true" outlineLevel="0" collapsed="false">
      <c r="A47" s="20"/>
    </row>
    <row r="48" customFormat="false" ht="12.75" hidden="false" customHeight="false" outlineLevel="0" collapsed="false">
      <c r="A48" s="8" t="s">
        <v>22</v>
      </c>
      <c r="C48" s="21" t="n">
        <f aca="false">C41</f>
        <v>0.932916082167471</v>
      </c>
      <c r="D48" s="21" t="n">
        <f aca="false">D41</f>
        <v>0.904055722136634</v>
      </c>
      <c r="E48" s="21" t="n">
        <f aca="false">E41</f>
        <v>0.89001823043655</v>
      </c>
      <c r="F48" s="21" t="n">
        <f aca="false">F41</f>
        <v>0.902946534057763</v>
      </c>
      <c r="G48" s="21" t="n">
        <f aca="false">G41</f>
        <v>0.903939844701969</v>
      </c>
      <c r="H48" s="21" t="n">
        <f aca="false">H41</f>
        <v>0.789295286975887</v>
      </c>
      <c r="I48" s="21" t="n">
        <f aca="false">I41</f>
        <v>0.947096401008647</v>
      </c>
      <c r="J48" s="21" t="n">
        <f aca="false">J41</f>
        <v>0.85867431117995</v>
      </c>
      <c r="K48" s="21" t="n">
        <f aca="false">K41</f>
        <v>0.964752940994463</v>
      </c>
      <c r="L48" s="21" t="n">
        <f aca="false">L41</f>
        <v>0.961747612875598</v>
      </c>
      <c r="M48" s="21" t="n">
        <f aca="false">M41</f>
        <v>0.950494706145943</v>
      </c>
      <c r="N48" s="21" t="n">
        <f aca="false">N41</f>
        <v>1.01003465267982</v>
      </c>
    </row>
    <row r="49" customFormat="false" ht="12.75" hidden="false" customHeight="false" outlineLevel="0" collapsed="false">
      <c r="A49" s="8" t="s">
        <v>23</v>
      </c>
      <c r="C49" s="21" t="n">
        <f aca="false">C42</f>
        <v>0.806541596705183</v>
      </c>
      <c r="D49" s="21" t="n">
        <f aca="false">D42</f>
        <v>0.837881141294027</v>
      </c>
      <c r="E49" s="21" t="n">
        <f aca="false">E42</f>
        <v>0.752621550411923</v>
      </c>
      <c r="F49" s="21" t="n">
        <f aca="false">F42</f>
        <v>0.675987531187406</v>
      </c>
      <c r="G49" s="21" t="n">
        <f aca="false">G42</f>
        <v>0.597081882604281</v>
      </c>
      <c r="H49" s="21" t="n">
        <f aca="false">H42</f>
        <v>0.526016253603938</v>
      </c>
      <c r="I49" s="21" t="n">
        <f aca="false">I42</f>
        <v>0.71294328417117</v>
      </c>
      <c r="J49" s="21" t="n">
        <f aca="false">J42</f>
        <v>0.673034664117811</v>
      </c>
      <c r="K49" s="21" t="n">
        <f aca="false">K42</f>
        <v>0.847176014900126</v>
      </c>
      <c r="L49" s="21" t="n">
        <f aca="false">L42</f>
        <v>0.830824170454268</v>
      </c>
      <c r="M49" s="21" t="n">
        <f aca="false">M42</f>
        <v>0.88813155380717</v>
      </c>
      <c r="N49" s="21" t="n">
        <f aca="false">N42</f>
        <v>0.903422846770511</v>
      </c>
    </row>
    <row r="50" customFormat="false" ht="12.75" hidden="false" customHeight="false" outlineLevel="0" collapsed="false">
      <c r="A50" s="8" t="s">
        <v>24</v>
      </c>
      <c r="C50" s="21" t="n">
        <f aca="false">C43</f>
        <v>0.981033549463769</v>
      </c>
      <c r="D50" s="21" t="n">
        <f aca="false">D43</f>
        <v>1.00320688101072</v>
      </c>
      <c r="E50" s="21" t="n">
        <f aca="false">E43</f>
        <v>0.992116188936514</v>
      </c>
      <c r="F50" s="21" t="n">
        <f aca="false">F43</f>
        <v>1.02936189230504</v>
      </c>
      <c r="G50" s="21" t="n">
        <f aca="false">G43</f>
        <v>0.933769431412801</v>
      </c>
      <c r="H50" s="21" t="n">
        <f aca="false">H43</f>
        <v>0.77058942141029</v>
      </c>
      <c r="I50" s="21" t="n">
        <f aca="false">I43</f>
        <v>0.705742205036563</v>
      </c>
      <c r="J50" s="21" t="n">
        <f aca="false">J43</f>
        <v>0.771620613763201</v>
      </c>
      <c r="K50" s="21" t="n">
        <f aca="false">K43</f>
        <v>0.866512413745185</v>
      </c>
      <c r="L50" s="21" t="n">
        <f aca="false">L43</f>
        <v>0.927766678494808</v>
      </c>
      <c r="M50" s="21" t="n">
        <f aca="false">M43</f>
        <v>0.968613927089088</v>
      </c>
      <c r="N50" s="21" t="n">
        <f aca="false">N43</f>
        <v>0.980323568489809</v>
      </c>
    </row>
    <row r="51" customFormat="false" ht="12.75" hidden="false" customHeight="false" outlineLevel="0" collapsed="false">
      <c r="A51" s="8" t="s">
        <v>25</v>
      </c>
      <c r="C51" s="21" t="n">
        <f aca="false">C44</f>
        <v>1.07438317968434</v>
      </c>
      <c r="D51" s="21" t="n">
        <f aca="false">D44</f>
        <v>1.07271176927986</v>
      </c>
      <c r="E51" s="21" t="n">
        <f aca="false">E44</f>
        <v>1.11420292266653</v>
      </c>
      <c r="F51" s="21" t="n">
        <f aca="false">F44</f>
        <v>1.15362454883189</v>
      </c>
      <c r="G51" s="21" t="n">
        <f aca="false">G44</f>
        <v>1.20054259247709</v>
      </c>
      <c r="H51" s="21" t="n">
        <f aca="false">H44</f>
        <v>1.2819686730033</v>
      </c>
      <c r="I51" s="21" t="n">
        <f aca="false">I44</f>
        <v>1.11724178802438</v>
      </c>
      <c r="J51" s="21" t="n">
        <f aca="false">J44</f>
        <v>1.22937948433381</v>
      </c>
      <c r="K51" s="21" t="n">
        <f aca="false">K44</f>
        <v>1.10542922242446</v>
      </c>
      <c r="L51" s="21" t="n">
        <f aca="false">L44</f>
        <v>1.07252865164713</v>
      </c>
      <c r="M51" s="21" t="n">
        <f aca="false">M44</f>
        <v>1.03255767175105</v>
      </c>
      <c r="N51" s="21" t="n">
        <f aca="false">N44</f>
        <v>0.997574670783609</v>
      </c>
    </row>
    <row r="52" customFormat="false" ht="12.75" hidden="false" customHeight="false" outlineLevel="0" collapsed="false">
      <c r="A52" s="8" t="s">
        <v>26</v>
      </c>
      <c r="C52" s="21" t="n">
        <f aca="false">C45</f>
        <v>1.04559050907889</v>
      </c>
      <c r="D52" s="21" t="n">
        <f aca="false">D45</f>
        <v>1.03867893226261</v>
      </c>
      <c r="E52" s="21" t="n">
        <f aca="false">E45</f>
        <v>1.05508795174436</v>
      </c>
      <c r="F52" s="21" t="n">
        <f aca="false">F45</f>
        <v>1.07615892725146</v>
      </c>
      <c r="G52" s="21" t="n">
        <f aca="false">G45</f>
        <v>1.1846867219203</v>
      </c>
      <c r="H52" s="21" t="n">
        <f aca="false">H45</f>
        <v>1.40451872873025</v>
      </c>
      <c r="I52" s="21" t="n">
        <f aca="false">I45</f>
        <v>1.39814207244723</v>
      </c>
      <c r="J52" s="21" t="n">
        <f aca="false">J45</f>
        <v>1.31651833109346</v>
      </c>
      <c r="K52" s="21" t="n">
        <f aca="false">K45</f>
        <v>1.14387765709269</v>
      </c>
      <c r="L52" s="21" t="n">
        <f aca="false">L45</f>
        <v>1.0912586459244</v>
      </c>
      <c r="M52" s="21" t="n">
        <f aca="false">M45</f>
        <v>1.05607201388133</v>
      </c>
      <c r="N52" s="21" t="n">
        <f aca="false">N45</f>
        <v>0.999676301050474</v>
      </c>
    </row>
    <row r="53" customFormat="false" ht="12.75" hidden="false" customHeight="false" outlineLevel="0" collapsed="false">
      <c r="A53" s="8" t="s">
        <v>27</v>
      </c>
      <c r="C53" s="21" t="n">
        <f aca="false">C46</f>
        <v>1.15953508290035</v>
      </c>
      <c r="D53" s="21" t="n">
        <f aca="false">D46</f>
        <v>1.14346555401615</v>
      </c>
      <c r="E53" s="21" t="n">
        <f aca="false">E46</f>
        <v>1.19595315580413</v>
      </c>
      <c r="F53" s="21" t="n">
        <f aca="false">F46</f>
        <v>1.16192056636644</v>
      </c>
      <c r="G53" s="21" t="n">
        <f aca="false">G46</f>
        <v>1.17997952688356</v>
      </c>
      <c r="H53" s="21" t="n">
        <f aca="false">H46</f>
        <v>1.22761163627633</v>
      </c>
      <c r="I53" s="21" t="n">
        <f aca="false">I46</f>
        <v>1.11883424931201</v>
      </c>
      <c r="J53" s="21" t="n">
        <f aca="false">J46</f>
        <v>1.15077259551177</v>
      </c>
      <c r="K53" s="21" t="n">
        <f aca="false">K46</f>
        <v>1.07225175084308</v>
      </c>
      <c r="L53" s="21" t="n">
        <f aca="false">L46</f>
        <v>1.1158742406038</v>
      </c>
      <c r="M53" s="21" t="n">
        <f aca="false">M46</f>
        <v>1.10413012732542</v>
      </c>
      <c r="N53" s="21" t="n">
        <f aca="false">N46</f>
        <v>1.10896796022578</v>
      </c>
    </row>
    <row r="55" customFormat="false" ht="12.75" hidden="false" customHeight="false" outlineLevel="0" collapsed="false">
      <c r="A55" s="22" t="s">
        <v>28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</sheetData>
  <mergeCells count="5">
    <mergeCell ref="A3:N4"/>
    <mergeCell ref="A5:N5"/>
    <mergeCell ref="P6:R6"/>
    <mergeCell ref="A33:C33"/>
    <mergeCell ref="A55:N55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CONCATENATE("Weekday 1999 - ",'Weekday 99 &amp; 00 vs AVG'!$J$3,"  - Historical Price Relationship")</f>
        <v>Weekday 1999 - NP 15 Dow Jones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29</v>
      </c>
      <c r="B3" s="2"/>
    </row>
    <row r="4" customFormat="false" ht="13.5" hidden="false" customHeight="false" outlineLevel="0" collapsed="false">
      <c r="C4" s="24" t="n">
        <v>36161</v>
      </c>
      <c r="D4" s="24" t="n">
        <v>36192</v>
      </c>
      <c r="E4" s="24" t="n">
        <v>36220</v>
      </c>
      <c r="F4" s="24" t="n">
        <v>36251</v>
      </c>
      <c r="G4" s="24" t="n">
        <v>36281</v>
      </c>
      <c r="H4" s="24" t="n">
        <v>36312</v>
      </c>
      <c r="I4" s="24" t="n">
        <v>36342</v>
      </c>
      <c r="J4" s="24" t="n">
        <v>36373</v>
      </c>
      <c r="K4" s="24" t="n">
        <v>36404</v>
      </c>
      <c r="L4" s="24" t="n">
        <v>36434</v>
      </c>
      <c r="M4" s="24" t="n">
        <v>36465</v>
      </c>
      <c r="N4" s="24" t="n">
        <v>36495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0.989859745350206</v>
      </c>
      <c r="D6" s="10" t="n">
        <v>0.935023959866806</v>
      </c>
      <c r="E6" s="10" t="n">
        <v>0.981823394844253</v>
      </c>
      <c r="F6" s="10" t="n">
        <v>0.985438450366293</v>
      </c>
      <c r="G6" s="10" t="n">
        <v>1.06686322845551</v>
      </c>
      <c r="H6" s="10" t="n">
        <v>1.11036173652209</v>
      </c>
      <c r="I6" s="10" t="n">
        <v>1.01540654801515</v>
      </c>
      <c r="J6" s="10" t="n">
        <v>1.01224467289304</v>
      </c>
      <c r="K6" s="10" t="n">
        <v>1.00863259402122</v>
      </c>
      <c r="L6" s="10" t="n">
        <v>1.00571705209648</v>
      </c>
      <c r="M6" s="10" t="n">
        <v>0.974055500551675</v>
      </c>
      <c r="N6" s="10" t="n">
        <v>0.994647433951542</v>
      </c>
      <c r="P6" s="11" t="s">
        <v>0</v>
      </c>
      <c r="Q6" s="12" t="n">
        <f aca="false">IF('Weekday 99 &amp; 00 vs AVG'!$J$2="East",AVERAGE(C13:C28),AVERAGE(C12:C27))</f>
        <v>1</v>
      </c>
      <c r="R6" s="13" t="n">
        <f aca="false">IF('Weekday 99 &amp; 00 vs AVG'!$J$2="East",AVERAGE(C6:C12,C29),AVERAGE(C6:C11,C28:C29))</f>
        <v>1</v>
      </c>
      <c r="S6" s="21"/>
      <c r="T6" s="21"/>
    </row>
    <row r="7" customFormat="false" ht="12.75" hidden="false" customHeight="false" outlineLevel="0" collapsed="false">
      <c r="A7" s="8" t="n">
        <v>200</v>
      </c>
      <c r="B7" s="9"/>
      <c r="C7" s="10" t="n">
        <v>0.8884672074818</v>
      </c>
      <c r="D7" s="10" t="n">
        <v>0.889867722605871</v>
      </c>
      <c r="E7" s="10" t="n">
        <v>0.882797591145174</v>
      </c>
      <c r="F7" s="10" t="n">
        <v>0.92872970341407</v>
      </c>
      <c r="G7" s="10" t="n">
        <v>0.90815249642669</v>
      </c>
      <c r="H7" s="10" t="n">
        <v>0.87792558819937</v>
      </c>
      <c r="I7" s="10" t="n">
        <v>0.882271023425713</v>
      </c>
      <c r="J7" s="10" t="n">
        <v>0.941970754322211</v>
      </c>
      <c r="K7" s="10" t="n">
        <v>0.95917299903568</v>
      </c>
      <c r="L7" s="10" t="n">
        <v>0.920835392939064</v>
      </c>
      <c r="M7" s="10" t="n">
        <v>0.935101484253644</v>
      </c>
      <c r="N7" s="10" t="n">
        <v>0.933732847742429</v>
      </c>
      <c r="P7" s="11" t="s">
        <v>1</v>
      </c>
      <c r="Q7" s="12" t="n">
        <f aca="false">IF('Weekday 99 &amp; 00 vs AVG'!$J$2="East",AVERAGE(D13:D28),AVERAGE(D12:D27))</f>
        <v>1</v>
      </c>
      <c r="R7" s="13" t="n">
        <f aca="false">IF('Weekday 99 &amp; 00 vs AVG'!$J$2="East",AVERAGE(D6:D12,D29),AVERAGE(D6:D11,D28:D29))</f>
        <v>1</v>
      </c>
    </row>
    <row r="8" customFormat="false" ht="12.75" hidden="false" customHeight="false" outlineLevel="0" collapsed="false">
      <c r="A8" s="8" t="n">
        <v>300</v>
      </c>
      <c r="B8" s="9"/>
      <c r="C8" s="10" t="n">
        <v>0.824239504177148</v>
      </c>
      <c r="D8" s="10" t="n">
        <v>0.853719100483299</v>
      </c>
      <c r="E8" s="10" t="n">
        <v>0.839920037625683</v>
      </c>
      <c r="F8" s="10" t="n">
        <v>0.860743534020621</v>
      </c>
      <c r="G8" s="10" t="n">
        <v>0.794327189741999</v>
      </c>
      <c r="H8" s="10" t="n">
        <v>0.776518435087848</v>
      </c>
      <c r="I8" s="10" t="n">
        <v>0.818803664857661</v>
      </c>
      <c r="J8" s="10" t="n">
        <v>0.841956378510271</v>
      </c>
      <c r="K8" s="10" t="n">
        <v>0.92157531340405</v>
      </c>
      <c r="L8" s="10" t="n">
        <v>0.916164988261475</v>
      </c>
      <c r="M8" s="10" t="n">
        <v>0.919610118698829</v>
      </c>
      <c r="N8" s="10" t="n">
        <v>0.9074382806415</v>
      </c>
      <c r="P8" s="11" t="s">
        <v>2</v>
      </c>
      <c r="Q8" s="12" t="n">
        <f aca="false">IF('Weekday 99 &amp; 00 vs AVG'!$J$2="East",AVERAGE(E13:E28),AVERAGE(E12:E27))</f>
        <v>1</v>
      </c>
      <c r="R8" s="13" t="n">
        <f aca="false">IF('Weekday 99 &amp; 00 vs AVG'!$J$2="East",AVERAGE(E6:E12,E29),AVERAGE(E6:E11,E28:E29))</f>
        <v>1</v>
      </c>
    </row>
    <row r="9" customFormat="false" ht="12.75" hidden="false" customHeight="false" outlineLevel="0" collapsed="false">
      <c r="A9" s="8" t="n">
        <v>400</v>
      </c>
      <c r="B9" s="9"/>
      <c r="C9" s="10" t="n">
        <v>0.85229066689477</v>
      </c>
      <c r="D9" s="10" t="n">
        <v>0.856364802681387</v>
      </c>
      <c r="E9" s="10" t="n">
        <v>0.834701361747068</v>
      </c>
      <c r="F9" s="10" t="n">
        <v>0.881949554433543</v>
      </c>
      <c r="G9" s="10" t="n">
        <v>0.749617909877955</v>
      </c>
      <c r="H9" s="10" t="n">
        <v>0.697291628708089</v>
      </c>
      <c r="I9" s="10" t="n">
        <v>0.836242780494378</v>
      </c>
      <c r="J9" s="10" t="n">
        <v>0.839475024289036</v>
      </c>
      <c r="K9" s="10" t="n">
        <v>0.947397492767599</v>
      </c>
      <c r="L9" s="10" t="n">
        <v>0.890448027232506</v>
      </c>
      <c r="M9" s="10" t="n">
        <v>0.901329486971743</v>
      </c>
      <c r="N9" s="10" t="n">
        <v>0.902939761987368</v>
      </c>
      <c r="P9" s="11" t="s">
        <v>3</v>
      </c>
      <c r="Q9" s="12" t="n">
        <f aca="false">IF('Weekday 99 &amp; 00 vs AVG'!$J$2="East",AVERAGE(F13:F28),AVERAGE(F12:F27))</f>
        <v>1</v>
      </c>
      <c r="R9" s="13" t="n">
        <f aca="false">IF('Weekday 99 &amp; 00 vs AVG'!$J$2="East",AVERAGE(F6:F12,F29),AVERAGE(F6:F11,F28:F29))</f>
        <v>1</v>
      </c>
    </row>
    <row r="10" customFormat="false" ht="12.75" hidden="false" customHeight="false" outlineLevel="0" collapsed="false">
      <c r="A10" s="8" t="n">
        <v>500</v>
      </c>
      <c r="B10" s="9"/>
      <c r="C10" s="10" t="n">
        <v>0.93323441083213</v>
      </c>
      <c r="D10" s="10" t="n">
        <v>0.927708818148795</v>
      </c>
      <c r="E10" s="10" t="n">
        <v>0.966625115142856</v>
      </c>
      <c r="F10" s="10" t="n">
        <v>0.897440933661506</v>
      </c>
      <c r="G10" s="10" t="n">
        <v>0.800375338487721</v>
      </c>
      <c r="H10" s="10" t="n">
        <v>0.674441634477418</v>
      </c>
      <c r="I10" s="10" t="n">
        <v>0.841405551919967</v>
      </c>
      <c r="J10" s="10" t="n">
        <v>0.861631147380248</v>
      </c>
      <c r="K10" s="10" t="n">
        <v>0.971652073288332</v>
      </c>
      <c r="L10" s="10" t="n">
        <v>0.934462714660519</v>
      </c>
      <c r="M10" s="10" t="n">
        <v>0.95856413499686</v>
      </c>
      <c r="N10" s="10" t="n">
        <v>0.939364412643384</v>
      </c>
      <c r="P10" s="11" t="s">
        <v>4</v>
      </c>
      <c r="Q10" s="12" t="n">
        <f aca="false">IF('Weekday 99 &amp; 00 vs AVG'!$J$2="East",AVERAGE(G13:G28),AVERAGE(G12:G27))</f>
        <v>1</v>
      </c>
      <c r="R10" s="13" t="n">
        <f aca="false">IF('Weekday 99 &amp; 00 vs AVG'!$J$2="East",AVERAGE(G6:G12,G29),AVERAGE(G6:G11,G28:G29))</f>
        <v>1</v>
      </c>
    </row>
    <row r="11" customFormat="false" ht="12.75" hidden="false" customHeight="false" outlineLevel="0" collapsed="false">
      <c r="A11" s="8" t="n">
        <v>600</v>
      </c>
      <c r="B11" s="9"/>
      <c r="C11" s="10" t="n">
        <v>1.11515847675641</v>
      </c>
      <c r="D11" s="10" t="n">
        <v>1.15208000184885</v>
      </c>
      <c r="E11" s="10" t="n">
        <v>1.09674308538394</v>
      </c>
      <c r="F11" s="10" t="n">
        <v>1.02235770298942</v>
      </c>
      <c r="G11" s="10" t="n">
        <v>0.982995809479538</v>
      </c>
      <c r="H11" s="10" t="n">
        <v>0.661432755867468</v>
      </c>
      <c r="I11" s="10" t="n">
        <v>0.836073361536103</v>
      </c>
      <c r="J11" s="10" t="n">
        <v>1.01712531445451</v>
      </c>
      <c r="K11" s="10" t="n">
        <v>1.00938553519769</v>
      </c>
      <c r="L11" s="10" t="n">
        <v>1.07911625574886</v>
      </c>
      <c r="M11" s="10" t="n">
        <v>1.11124911218188</v>
      </c>
      <c r="N11" s="10" t="n">
        <v>1.03609359233361</v>
      </c>
      <c r="P11" s="11" t="s">
        <v>5</v>
      </c>
      <c r="Q11" s="12" t="n">
        <f aca="false">IF('Weekday 99 &amp; 00 vs AVG'!$J$2="East",AVERAGE(H13:H28),AVERAGE(H12:H27))</f>
        <v>1</v>
      </c>
      <c r="R11" s="13" t="n">
        <f aca="false">IF('Weekday 99 &amp; 00 vs AVG'!$J$2="East",AVERAGE(H6:H12,H29),AVERAGE(H6:H11,H28:H29))</f>
        <v>1</v>
      </c>
    </row>
    <row r="12" customFormat="false" ht="12.75" hidden="false" customHeight="false" outlineLevel="0" collapsed="false">
      <c r="A12" s="8" t="n">
        <v>700</v>
      </c>
      <c r="B12" s="9"/>
      <c r="C12" s="10" t="n">
        <v>0.930112103702915</v>
      </c>
      <c r="D12" s="10" t="n">
        <v>0.924233783575857</v>
      </c>
      <c r="E12" s="10" t="n">
        <v>0.888780027934211</v>
      </c>
      <c r="F12" s="10" t="n">
        <v>0.850429206260846</v>
      </c>
      <c r="G12" s="10" t="n">
        <v>0.705647443854773</v>
      </c>
      <c r="H12" s="10" t="n">
        <v>0.412093298043037</v>
      </c>
      <c r="I12" s="10" t="n">
        <v>0.417968824796329</v>
      </c>
      <c r="J12" s="10" t="n">
        <v>0.601142799938331</v>
      </c>
      <c r="K12" s="10" t="n">
        <v>0.714574908651383</v>
      </c>
      <c r="L12" s="10" t="n">
        <v>0.704197763722863</v>
      </c>
      <c r="M12" s="10" t="n">
        <v>0.853993772929238</v>
      </c>
      <c r="N12" s="10" t="n">
        <v>0.911835023102708</v>
      </c>
      <c r="P12" s="11" t="s">
        <v>6</v>
      </c>
      <c r="Q12" s="12" t="n">
        <f aca="false">IF('Weekday 99 &amp; 00 vs AVG'!$J$2="East",AVERAGE(I13:I28),AVERAGE(I12:I27))</f>
        <v>0.999999999999999</v>
      </c>
      <c r="R12" s="13" t="n">
        <f aca="false">IF('Weekday 99 &amp; 00 vs AVG'!$J$2="East",AVERAGE(I6:I12,I29),AVERAGE(I6:I11,I28:I29))</f>
        <v>1</v>
      </c>
    </row>
    <row r="13" customFormat="false" ht="12.75" hidden="false" customHeight="false" outlineLevel="0" collapsed="false">
      <c r="A13" s="8" t="n">
        <v>800</v>
      </c>
      <c r="B13" s="9"/>
      <c r="C13" s="10" t="n">
        <v>0.978338722212018</v>
      </c>
      <c r="D13" s="10" t="n">
        <v>0.990753863950936</v>
      </c>
      <c r="E13" s="10" t="n">
        <v>0.955258560255106</v>
      </c>
      <c r="F13" s="10" t="n">
        <v>0.959945326370452</v>
      </c>
      <c r="G13" s="10" t="n">
        <v>0.843999467625415</v>
      </c>
      <c r="H13" s="10" t="n">
        <v>0.649698969305824</v>
      </c>
      <c r="I13" s="10" t="n">
        <v>0.611155454338543</v>
      </c>
      <c r="J13" s="10" t="n">
        <v>0.754922486368576</v>
      </c>
      <c r="K13" s="10" t="n">
        <v>0.858003378227838</v>
      </c>
      <c r="L13" s="10" t="n">
        <v>0.737189386643892</v>
      </c>
      <c r="M13" s="10" t="n">
        <v>1.00556330831287</v>
      </c>
      <c r="N13" s="10" t="n">
        <v>0.964906427606574</v>
      </c>
      <c r="P13" s="11" t="s">
        <v>7</v>
      </c>
      <c r="Q13" s="12" t="n">
        <f aca="false">IF('Weekday 99 &amp; 00 vs AVG'!$J$2="East",AVERAGE(J13:J28),AVERAGE(J12:J27))</f>
        <v>0.999999999999999</v>
      </c>
      <c r="R13" s="13" t="n">
        <f aca="false">IF('Weekday 99 &amp; 00 vs AVG'!$J$2="East",AVERAGE(J6:J12,J29),AVERAGE(J6:J11,J28:J29))</f>
        <v>1</v>
      </c>
    </row>
    <row r="14" customFormat="false" ht="12.75" hidden="false" customHeight="false" outlineLevel="0" collapsed="false">
      <c r="A14" s="8" t="n">
        <v>900</v>
      </c>
      <c r="B14" s="9"/>
      <c r="C14" s="10" t="n">
        <v>0.996990595435337</v>
      </c>
      <c r="D14" s="10" t="n">
        <v>1.00458734673273</v>
      </c>
      <c r="E14" s="10" t="n">
        <v>0.974057031111529</v>
      </c>
      <c r="F14" s="10" t="n">
        <v>0.983193531153302</v>
      </c>
      <c r="G14" s="10" t="n">
        <v>0.924539309944056</v>
      </c>
      <c r="H14" s="10" t="n">
        <v>0.753721045557511</v>
      </c>
      <c r="I14" s="10" t="n">
        <v>0.683791461203783</v>
      </c>
      <c r="J14" s="10" t="n">
        <v>0.804943211380083</v>
      </c>
      <c r="K14" s="10" t="n">
        <v>1.01016114118932</v>
      </c>
      <c r="L14" s="10" t="n">
        <v>0.83503956526318</v>
      </c>
      <c r="M14" s="10" t="n">
        <v>1.00326932077486</v>
      </c>
      <c r="N14" s="10" t="n">
        <v>0.97576973611348</v>
      </c>
      <c r="P14" s="11" t="s">
        <v>8</v>
      </c>
      <c r="Q14" s="12" t="n">
        <f aca="false">IF('Weekday 99 &amp; 00 vs AVG'!$J$2="East",AVERAGE(K13:K28),AVERAGE(K12:K27))</f>
        <v>1</v>
      </c>
      <c r="R14" s="13" t="n">
        <f aca="false">IF('Weekday 99 &amp; 00 vs AVG'!$J$2="East",AVERAGE(K6:K12,K29),AVERAGE(K6:K11,K28:K29))</f>
        <v>1</v>
      </c>
    </row>
    <row r="15" customFormat="false" ht="12.75" hidden="false" customHeight="false" outlineLevel="0" collapsed="false">
      <c r="A15" s="8" t="n">
        <v>1000</v>
      </c>
      <c r="B15" s="9"/>
      <c r="C15" s="10" t="n">
        <v>1.00874243266324</v>
      </c>
      <c r="D15" s="10" t="n">
        <v>0.998731004485192</v>
      </c>
      <c r="E15" s="10" t="n">
        <v>1.01059213519728</v>
      </c>
      <c r="F15" s="10" t="n">
        <v>1.0084588726993</v>
      </c>
      <c r="G15" s="10" t="n">
        <v>0.9639560026628</v>
      </c>
      <c r="H15" s="10" t="n">
        <v>0.893289864065186</v>
      </c>
      <c r="I15" s="10" t="n">
        <v>0.779393813882512</v>
      </c>
      <c r="J15" s="10" t="n">
        <v>0.840650704618391</v>
      </c>
      <c r="K15" s="10" t="n">
        <v>1.01965631475169</v>
      </c>
      <c r="L15" s="10" t="n">
        <v>1.15876396561856</v>
      </c>
      <c r="M15" s="10" t="n">
        <v>1.04389907967376</v>
      </c>
      <c r="N15" s="10" t="n">
        <v>0.975667176481611</v>
      </c>
      <c r="P15" s="11" t="s">
        <v>9</v>
      </c>
      <c r="Q15" s="12" t="n">
        <f aca="false">IF('Weekday 99 &amp; 00 vs AVG'!$J$2="East",AVERAGE(L13:L28),AVERAGE(L12:L27))</f>
        <v>1</v>
      </c>
      <c r="R15" s="13" t="n">
        <f aca="false">IF('Weekday 99 &amp; 00 vs AVG'!$J$2="East",AVERAGE(L6:L12,L29),AVERAGE(L6:L11,L28:L29))</f>
        <v>1</v>
      </c>
    </row>
    <row r="16" customFormat="false" ht="12.75" hidden="false" customHeight="false" outlineLevel="0" collapsed="false">
      <c r="A16" s="8" t="n">
        <v>1100</v>
      </c>
      <c r="B16" s="9"/>
      <c r="C16" s="10" t="n">
        <v>1.01085550883021</v>
      </c>
      <c r="D16" s="10" t="n">
        <v>0.991775928622341</v>
      </c>
      <c r="E16" s="10" t="n">
        <v>1.02653050294624</v>
      </c>
      <c r="F16" s="10" t="n">
        <v>1.03007475434933</v>
      </c>
      <c r="G16" s="10" t="n">
        <v>1.05411438128992</v>
      </c>
      <c r="H16" s="10" t="n">
        <v>0.982217904949242</v>
      </c>
      <c r="I16" s="10" t="n">
        <v>0.86298643058883</v>
      </c>
      <c r="J16" s="10" t="n">
        <v>0.836853070958067</v>
      </c>
      <c r="K16" s="10" t="n">
        <v>0.979704523427579</v>
      </c>
      <c r="L16" s="10" t="n">
        <v>0.935371960028079</v>
      </c>
      <c r="M16" s="10" t="n">
        <v>1.05203047748502</v>
      </c>
      <c r="N16" s="10" t="n">
        <v>0.965128945379291</v>
      </c>
      <c r="P16" s="11" t="s">
        <v>10</v>
      </c>
      <c r="Q16" s="12" t="n">
        <f aca="false">IF('Weekday 99 &amp; 00 vs AVG'!$J$2="East",AVERAGE(M13:M28),AVERAGE(M12:M27))</f>
        <v>0.999999999999999</v>
      </c>
      <c r="R16" s="13" t="n">
        <f aca="false">IF('Weekday 99 &amp; 00 vs AVG'!$J$2="East",AVERAGE(M6:M12,M29),AVERAGE(M6:M11,M28:M29))</f>
        <v>1</v>
      </c>
    </row>
    <row r="17" customFormat="false" ht="12.75" hidden="false" customHeight="false" outlineLevel="0" collapsed="false">
      <c r="A17" s="8" t="n">
        <v>1200</v>
      </c>
      <c r="B17" s="9"/>
      <c r="C17" s="10" t="n">
        <v>0.978204800377525</v>
      </c>
      <c r="D17" s="10" t="n">
        <v>0.980931595082698</v>
      </c>
      <c r="E17" s="10" t="n">
        <v>1.01127258209351</v>
      </c>
      <c r="F17" s="10" t="n">
        <v>1.03590589296986</v>
      </c>
      <c r="G17" s="10" t="n">
        <v>1.06729747524918</v>
      </c>
      <c r="H17" s="10" t="n">
        <v>1.02127771043937</v>
      </c>
      <c r="I17" s="10" t="n">
        <v>0.933144487792849</v>
      </c>
      <c r="J17" s="10" t="n">
        <v>0.868453220257643</v>
      </c>
      <c r="K17" s="10" t="n">
        <v>0.979634984988749</v>
      </c>
      <c r="L17" s="10" t="n">
        <v>0.956265124628976</v>
      </c>
      <c r="M17" s="10" t="n">
        <v>0.979615244770795</v>
      </c>
      <c r="N17" s="10" t="n">
        <v>0.932563744055542</v>
      </c>
      <c r="P17" s="11" t="s">
        <v>11</v>
      </c>
      <c r="Q17" s="12" t="n">
        <f aca="false">IF('Weekday 99 &amp; 00 vs AVG'!$J$2="East",AVERAGE(N13:N28),AVERAGE(N12:N27))</f>
        <v>1</v>
      </c>
      <c r="R17" s="13" t="n">
        <f aca="false">IF('Weekday 99 &amp; 00 vs AVG'!$J$2="East",AVERAGE(N6:N12,N29),AVERAGE(N6:N11,N28:N29))</f>
        <v>0.999999999999999</v>
      </c>
    </row>
    <row r="18" customFormat="false" ht="12.75" hidden="false" customHeight="false" outlineLevel="0" collapsed="false">
      <c r="A18" s="8" t="n">
        <v>1300</v>
      </c>
      <c r="B18" s="9"/>
      <c r="C18" s="10" t="n">
        <v>0.965851335400769</v>
      </c>
      <c r="D18" s="10" t="n">
        <v>0.976182066755842</v>
      </c>
      <c r="E18" s="10" t="n">
        <v>1.0040467827702</v>
      </c>
      <c r="F18" s="10" t="n">
        <v>1.03541825802919</v>
      </c>
      <c r="G18" s="10" t="n">
        <v>1.06566445847108</v>
      </c>
      <c r="H18" s="10" t="n">
        <v>1.07561761977041</v>
      </c>
      <c r="I18" s="10" t="n">
        <v>1.08144353386624</v>
      </c>
      <c r="J18" s="10" t="n">
        <v>0.931842686445638</v>
      </c>
      <c r="K18" s="10" t="n">
        <v>0.996311590691354</v>
      </c>
      <c r="L18" s="10" t="n">
        <v>0.961008787190208</v>
      </c>
      <c r="M18" s="10" t="n">
        <v>0.957074102949771</v>
      </c>
      <c r="N18" s="10" t="n">
        <v>0.919373842828351</v>
      </c>
    </row>
    <row r="19" customFormat="false" ht="12.75" hidden="false" customHeight="false" outlineLevel="0" collapsed="false">
      <c r="A19" s="8" t="n">
        <v>1400</v>
      </c>
      <c r="B19" s="9"/>
      <c r="C19" s="10" t="n">
        <v>0.950401654130908</v>
      </c>
      <c r="D19" s="10" t="n">
        <v>0.961241770053372</v>
      </c>
      <c r="E19" s="10" t="n">
        <v>0.991671226458163</v>
      </c>
      <c r="F19" s="10" t="n">
        <v>1.03684744637816</v>
      </c>
      <c r="G19" s="10" t="n">
        <v>1.096363083172</v>
      </c>
      <c r="H19" s="10" t="n">
        <v>1.16607265337844</v>
      </c>
      <c r="I19" s="10" t="n">
        <v>1.26533970819119</v>
      </c>
      <c r="J19" s="10" t="n">
        <v>1.15938955861603</v>
      </c>
      <c r="K19" s="10" t="n">
        <v>1.03888660865473</v>
      </c>
      <c r="L19" s="10" t="n">
        <v>0.959469980604673</v>
      </c>
      <c r="M19" s="10" t="n">
        <v>0.970675873028205</v>
      </c>
      <c r="N19" s="10" t="n">
        <v>0.90243318934994</v>
      </c>
    </row>
    <row r="20" customFormat="false" ht="12.75" hidden="false" customHeight="false" outlineLevel="0" collapsed="false">
      <c r="A20" s="8" t="n">
        <v>1500</v>
      </c>
      <c r="B20" s="9"/>
      <c r="C20" s="10" t="n">
        <v>0.932532430784427</v>
      </c>
      <c r="D20" s="10" t="n">
        <v>0.940707083328396</v>
      </c>
      <c r="E20" s="10" t="n">
        <v>0.964172954762793</v>
      </c>
      <c r="F20" s="10" t="n">
        <v>1.02610220147409</v>
      </c>
      <c r="G20" s="10" t="n">
        <v>1.09369859683834</v>
      </c>
      <c r="H20" s="10" t="n">
        <v>1.26660227087243</v>
      </c>
      <c r="I20" s="10" t="n">
        <v>1.43818988712222</v>
      </c>
      <c r="J20" s="10" t="n">
        <v>1.40323277843163</v>
      </c>
      <c r="K20" s="10" t="n">
        <v>1.0963901108159</v>
      </c>
      <c r="L20" s="10" t="n">
        <v>1.0127621422693</v>
      </c>
      <c r="M20" s="10" t="n">
        <v>0.928240868516377</v>
      </c>
      <c r="N20" s="10" t="n">
        <v>0.887358297031652</v>
      </c>
    </row>
    <row r="21" customFormat="false" ht="12.75" hidden="false" customHeight="false" outlineLevel="0" collapsed="false">
      <c r="A21" s="8" t="n">
        <v>1600</v>
      </c>
      <c r="B21" s="9"/>
      <c r="C21" s="10" t="n">
        <v>0.910171566449689</v>
      </c>
      <c r="D21" s="10" t="n">
        <v>0.926986536907612</v>
      </c>
      <c r="E21" s="10" t="n">
        <v>0.9429951295442</v>
      </c>
      <c r="F21" s="10" t="n">
        <v>1.00464110908666</v>
      </c>
      <c r="G21" s="10" t="n">
        <v>1.09071838422378</v>
      </c>
      <c r="H21" s="10" t="n">
        <v>1.3261503385365</v>
      </c>
      <c r="I21" s="10" t="n">
        <v>1.50367168419178</v>
      </c>
      <c r="J21" s="10" t="n">
        <v>1.52569130631773</v>
      </c>
      <c r="K21" s="10" t="n">
        <v>1.10703628044026</v>
      </c>
      <c r="L21" s="10" t="n">
        <v>1.0937169704855</v>
      </c>
      <c r="M21" s="10" t="n">
        <v>0.908719910135664</v>
      </c>
      <c r="N21" s="10" t="n">
        <v>0.877034456766933</v>
      </c>
    </row>
    <row r="22" customFormat="false" ht="12.75" hidden="false" customHeight="false" outlineLevel="0" collapsed="false">
      <c r="A22" s="8" t="n">
        <v>1700</v>
      </c>
      <c r="B22" s="9"/>
      <c r="C22" s="10" t="n">
        <v>0.949962993397531</v>
      </c>
      <c r="D22" s="10" t="n">
        <v>0.940193138324481</v>
      </c>
      <c r="E22" s="10" t="n">
        <v>0.926759342499976</v>
      </c>
      <c r="F22" s="10" t="n">
        <v>0.982734039714922</v>
      </c>
      <c r="G22" s="10" t="n">
        <v>1.03382559346736</v>
      </c>
      <c r="H22" s="10" t="n">
        <v>1.26939706708313</v>
      </c>
      <c r="I22" s="10" t="n">
        <v>1.44834054217794</v>
      </c>
      <c r="J22" s="10" t="n">
        <v>1.49535155569177</v>
      </c>
      <c r="K22" s="10" t="n">
        <v>1.07640168256913</v>
      </c>
      <c r="L22" s="10" t="n">
        <v>1.01696057749528</v>
      </c>
      <c r="M22" s="10" t="n">
        <v>0.972097795074667</v>
      </c>
      <c r="N22" s="10" t="n">
        <v>0.958874639257261</v>
      </c>
    </row>
    <row r="23" customFormat="false" ht="12.75" hidden="false" customHeight="false" outlineLevel="0" collapsed="false">
      <c r="A23" s="8" t="n">
        <v>1800</v>
      </c>
      <c r="B23" s="9"/>
      <c r="C23" s="10" t="n">
        <v>1.18270454065375</v>
      </c>
      <c r="D23" s="10" t="n">
        <v>1.07738544854685</v>
      </c>
      <c r="E23" s="10" t="n">
        <v>0.964583972842279</v>
      </c>
      <c r="F23" s="10" t="n">
        <v>0.948551526995292</v>
      </c>
      <c r="G23" s="10" t="n">
        <v>0.990464704078605</v>
      </c>
      <c r="H23" s="10" t="n">
        <v>1.148976340321</v>
      </c>
      <c r="I23" s="10" t="n">
        <v>1.28321612584664</v>
      </c>
      <c r="J23" s="10" t="n">
        <v>1.27536321316689</v>
      </c>
      <c r="K23" s="10" t="n">
        <v>1.06572566102422</v>
      </c>
      <c r="L23" s="10" t="n">
        <v>0.940504913982958</v>
      </c>
      <c r="M23" s="10" t="n">
        <v>1.24723148072808</v>
      </c>
      <c r="N23" s="10" t="n">
        <v>1.26031697064373</v>
      </c>
    </row>
    <row r="24" customFormat="false" ht="12.75" hidden="false" customHeight="false" outlineLevel="0" collapsed="false">
      <c r="A24" s="8" t="n">
        <v>1900</v>
      </c>
      <c r="B24" s="9"/>
      <c r="C24" s="10" t="n">
        <v>1.15091199954847</v>
      </c>
      <c r="D24" s="10" t="n">
        <v>1.18726332001637</v>
      </c>
      <c r="E24" s="10" t="n">
        <v>1.21808391567971</v>
      </c>
      <c r="F24" s="10" t="n">
        <v>0.970620491167333</v>
      </c>
      <c r="G24" s="10" t="n">
        <v>0.960034433483996</v>
      </c>
      <c r="H24" s="10" t="n">
        <v>1.04843415912185</v>
      </c>
      <c r="I24" s="10" t="n">
        <v>1.0506223459836</v>
      </c>
      <c r="J24" s="10" t="n">
        <v>0.963465740652695</v>
      </c>
      <c r="K24" s="10" t="n">
        <v>1.03615372189916</v>
      </c>
      <c r="L24" s="10" t="n">
        <v>1.32525748058172</v>
      </c>
      <c r="M24" s="10" t="n">
        <v>1.22747770887929</v>
      </c>
      <c r="N24" s="10" t="n">
        <v>1.24785574644386</v>
      </c>
    </row>
    <row r="25" customFormat="false" ht="12.75" hidden="false" customHeight="false" outlineLevel="0" collapsed="false">
      <c r="A25" s="8" t="n">
        <v>2000</v>
      </c>
      <c r="B25" s="9"/>
      <c r="C25" s="10" t="n">
        <v>1.07400742534164</v>
      </c>
      <c r="D25" s="10" t="n">
        <v>1.12425666916166</v>
      </c>
      <c r="E25" s="10" t="n">
        <v>1.1362819877025</v>
      </c>
      <c r="F25" s="10" t="n">
        <v>1.021226688013</v>
      </c>
      <c r="G25" s="10" t="n">
        <v>0.979112452039912</v>
      </c>
      <c r="H25" s="10" t="n">
        <v>0.959995348916354</v>
      </c>
      <c r="I25" s="10" t="n">
        <v>0.878200188238005</v>
      </c>
      <c r="J25" s="10" t="n">
        <v>0.884555729509345</v>
      </c>
      <c r="K25" s="10" t="n">
        <v>1.10935994349197</v>
      </c>
      <c r="L25" s="10" t="n">
        <v>1.35254442291709</v>
      </c>
      <c r="M25" s="10" t="n">
        <v>1.10254679733209</v>
      </c>
      <c r="N25" s="10" t="n">
        <v>1.14217685952091</v>
      </c>
    </row>
    <row r="26" customFormat="false" ht="12.75" hidden="false" customHeight="false" outlineLevel="0" collapsed="false">
      <c r="A26" s="8" t="n">
        <v>2100</v>
      </c>
      <c r="B26" s="9"/>
      <c r="C26" s="10" t="n">
        <v>1.03227562330296</v>
      </c>
      <c r="D26" s="10" t="n">
        <v>1.0294822038145</v>
      </c>
      <c r="E26" s="10" t="n">
        <v>1.02878250881544</v>
      </c>
      <c r="F26" s="10" t="n">
        <v>1.09188178645792</v>
      </c>
      <c r="G26" s="10" t="n">
        <v>1.15668400500938</v>
      </c>
      <c r="H26" s="10" t="n">
        <v>1.060375332682</v>
      </c>
      <c r="I26" s="10" t="n">
        <v>0.934926853534069</v>
      </c>
      <c r="J26" s="10" t="n">
        <v>0.868683975972617</v>
      </c>
      <c r="K26" s="10" t="n">
        <v>1.00528361587349</v>
      </c>
      <c r="L26" s="10" t="n">
        <v>1.26446174606766</v>
      </c>
      <c r="M26" s="10" t="n">
        <v>0.94869404389393</v>
      </c>
      <c r="N26" s="10" t="n">
        <v>1.07788353119022</v>
      </c>
    </row>
    <row r="27" customFormat="false" ht="12.75" hidden="false" customHeight="false" outlineLevel="0" collapsed="false">
      <c r="A27" s="8" t="n">
        <v>2200</v>
      </c>
      <c r="B27" s="9"/>
      <c r="C27" s="10" t="n">
        <v>0.947936267768623</v>
      </c>
      <c r="D27" s="10" t="n">
        <v>0.945288240641172</v>
      </c>
      <c r="E27" s="10" t="n">
        <v>0.956131339386854</v>
      </c>
      <c r="F27" s="10" t="n">
        <v>1.01396886888034</v>
      </c>
      <c r="G27" s="10" t="n">
        <v>0.973880208589411</v>
      </c>
      <c r="H27" s="10" t="n">
        <v>0.96608007695772</v>
      </c>
      <c r="I27" s="10" t="n">
        <v>0.827608658245456</v>
      </c>
      <c r="J27" s="10" t="n">
        <v>0.785457961674543</v>
      </c>
      <c r="K27" s="10" t="n">
        <v>0.906715533303256</v>
      </c>
      <c r="L27" s="10" t="n">
        <v>0.746485212500048</v>
      </c>
      <c r="M27" s="10" t="n">
        <v>0.798870215515368</v>
      </c>
      <c r="N27" s="10" t="n">
        <v>1.00082141422793</v>
      </c>
    </row>
    <row r="28" customFormat="false" ht="12.75" hidden="false" customHeight="false" outlineLevel="0" collapsed="false">
      <c r="A28" s="8" t="n">
        <v>2300</v>
      </c>
      <c r="B28" s="9"/>
      <c r="C28" s="10" t="n">
        <v>1.28170183943482</v>
      </c>
      <c r="D28" s="10" t="n">
        <v>1.31742007587839</v>
      </c>
      <c r="E28" s="10" t="n">
        <v>1.30876923304914</v>
      </c>
      <c r="F28" s="10" t="n">
        <v>1.32017314635779</v>
      </c>
      <c r="G28" s="10" t="n">
        <v>1.50572542854301</v>
      </c>
      <c r="H28" s="10" t="n">
        <v>1.8296520362952</v>
      </c>
      <c r="I28" s="10" t="n">
        <v>1.64000513223555</v>
      </c>
      <c r="J28" s="10" t="n">
        <v>1.33536374965998</v>
      </c>
      <c r="K28" s="10" t="n">
        <v>1.15313558341369</v>
      </c>
      <c r="L28" s="10" t="n">
        <v>1.20824474900852</v>
      </c>
      <c r="M28" s="10" t="n">
        <v>1.14599899336888</v>
      </c>
      <c r="N28" s="10" t="n">
        <v>1.20133042238061</v>
      </c>
    </row>
    <row r="29" customFormat="false" ht="12.75" hidden="false" customHeight="false" outlineLevel="0" collapsed="false">
      <c r="A29" s="8" t="n">
        <v>2400</v>
      </c>
      <c r="B29" s="9"/>
      <c r="C29" s="10" t="n">
        <v>1.11504814907272</v>
      </c>
      <c r="D29" s="10" t="n">
        <v>1.06781551848661</v>
      </c>
      <c r="E29" s="10" t="n">
        <v>1.0886201810619</v>
      </c>
      <c r="F29" s="10" t="n">
        <v>1.10316697475675</v>
      </c>
      <c r="G29" s="10" t="n">
        <v>1.19194259898758</v>
      </c>
      <c r="H29" s="10" t="n">
        <v>1.37237618484253</v>
      </c>
      <c r="I29" s="10" t="n">
        <v>1.12979193751549</v>
      </c>
      <c r="J29" s="10" t="n">
        <v>1.1502329584907</v>
      </c>
      <c r="K29" s="10" t="n">
        <v>1.02904840887175</v>
      </c>
      <c r="L29" s="10" t="n">
        <v>1.04501082005259</v>
      </c>
      <c r="M29" s="10" t="n">
        <v>1.0540911689765</v>
      </c>
      <c r="N29" s="10" t="n">
        <v>1.08445324831955</v>
      </c>
    </row>
    <row r="31" customFormat="false" ht="12.75" hidden="false" customHeight="false" outlineLevel="0" collapsed="false">
      <c r="A31" s="14"/>
      <c r="B31" s="14"/>
      <c r="C31" s="14"/>
    </row>
    <row r="32" customFormat="false" ht="12.75" hidden="false" customHeight="false" outlineLevel="0" collapsed="false">
      <c r="C32" s="15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4" t="n">
        <v>36161</v>
      </c>
      <c r="D37" s="24" t="n">
        <v>36192</v>
      </c>
      <c r="E37" s="24" t="n">
        <v>36220</v>
      </c>
      <c r="F37" s="24" t="n">
        <v>36251</v>
      </c>
      <c r="G37" s="24" t="n">
        <v>36281</v>
      </c>
      <c r="H37" s="24" t="n">
        <v>36312</v>
      </c>
      <c r="I37" s="24" t="n">
        <v>36342</v>
      </c>
      <c r="J37" s="24" t="n">
        <v>36373</v>
      </c>
      <c r="K37" s="24" t="n">
        <v>36404</v>
      </c>
      <c r="L37" s="24" t="n">
        <v>36434</v>
      </c>
      <c r="M37" s="24" t="n">
        <v>36465</v>
      </c>
      <c r="N37" s="24" t="n">
        <v>36495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16</v>
      </c>
      <c r="C39" s="10" t="n">
        <f aca="false">IF('Weekday 99 &amp; 00 vs AVG'!$J$2="East",AVERAGE(C6:C8,C29),AVERAGE(C6:C7,C28:C29))</f>
        <v>1.06876923533488</v>
      </c>
      <c r="D39" s="10" t="n">
        <f aca="false">IF('Weekday 99 &amp; 00 vs AVG'!$J$2="East",AVERAGE(D6:D8,D29),AVERAGE(D6:D7,D28:D29))</f>
        <v>1.05253181920942</v>
      </c>
      <c r="E39" s="10" t="n">
        <f aca="false">IF('Weekday 99 &amp; 00 vs AVG'!$J$2="East",AVERAGE(E6:E8,E29),AVERAGE(E6:E7,E28:E29))</f>
        <v>1.06550260002512</v>
      </c>
      <c r="F39" s="10" t="n">
        <f aca="false">IF('Weekday 99 &amp; 00 vs AVG'!$J$2="East",AVERAGE(F6:F8,F29),AVERAGE(F6:F7,F28:F29))</f>
        <v>1.08437706872373</v>
      </c>
      <c r="G39" s="10" t="n">
        <f aca="false">IF('Weekday 99 &amp; 00 vs AVG'!$J$2="East",AVERAGE(G6:G8,G29),AVERAGE(G6:G7,G28:G29))</f>
        <v>1.1681709381032</v>
      </c>
      <c r="H39" s="10" t="n">
        <f aca="false">IF('Weekday 99 &amp; 00 vs AVG'!$J$2="East",AVERAGE(H6:H8,H29),AVERAGE(H6:H7,H28:H29))</f>
        <v>1.2975788864648</v>
      </c>
      <c r="I39" s="10" t="n">
        <f aca="false">IF('Weekday 99 &amp; 00 vs AVG'!$J$2="East",AVERAGE(I6:I8,I29),AVERAGE(I6:I7,I28:I29))</f>
        <v>1.16686866029797</v>
      </c>
      <c r="J39" s="10" t="n">
        <f aca="false">IF('Weekday 99 &amp; 00 vs AVG'!$J$2="East",AVERAGE(J6:J8,J29),AVERAGE(J6:J7,J28:J29))</f>
        <v>1.10995303384148</v>
      </c>
      <c r="K39" s="10" t="n">
        <f aca="false">IF('Weekday 99 &amp; 00 vs AVG'!$J$2="East",AVERAGE(K6:K8,K29),AVERAGE(K6:K7,K28:K29))</f>
        <v>1.03749739633558</v>
      </c>
      <c r="L39" s="10" t="n">
        <f aca="false">IF('Weekday 99 &amp; 00 vs AVG'!$J$2="East",AVERAGE(L6:L8,L29),AVERAGE(L6:L7,L28:L29))</f>
        <v>1.04495200352416</v>
      </c>
      <c r="M39" s="10" t="n">
        <f aca="false">IF('Weekday 99 &amp; 00 vs AVG'!$J$2="East",AVERAGE(M6:M8,M29),AVERAGE(M6:M7,M28:M29))</f>
        <v>1.02731178678767</v>
      </c>
      <c r="N39" s="10" t="n">
        <f aca="false">IF('Weekday 99 &amp; 00 vs AVG'!$J$2="East",AVERAGE(N6:N8,N29),AVERAGE(N6:N7,N28:N29))</f>
        <v>1.05354098809853</v>
      </c>
    </row>
    <row r="40" customFormat="false" ht="12.75" hidden="false" customHeight="false" outlineLevel="0" collapsed="false">
      <c r="A40" s="19" t="s">
        <v>17</v>
      </c>
      <c r="C40" s="10" t="n">
        <f aca="false">IF('Weekday 99 &amp; 00 vs AVG'!$J$2="East",AVERAGE(C9:C12),AVERAGE(C8:C11))</f>
        <v>0.931230764665115</v>
      </c>
      <c r="D40" s="10" t="n">
        <f aca="false">IF('Weekday 99 &amp; 00 vs AVG'!$J$2="East",AVERAGE(D9:D12),AVERAGE(D8:D11))</f>
        <v>0.947468180790582</v>
      </c>
      <c r="E40" s="10" t="n">
        <f aca="false">IF('Weekday 99 &amp; 00 vs AVG'!$J$2="East",AVERAGE(E9:E12),AVERAGE(E8:E11))</f>
        <v>0.934497399974886</v>
      </c>
      <c r="F40" s="10" t="n">
        <f aca="false">IF('Weekday 99 &amp; 00 vs AVG'!$J$2="East",AVERAGE(F9:F12),AVERAGE(F8:F11))</f>
        <v>0.915622931276274</v>
      </c>
      <c r="G40" s="10" t="n">
        <f aca="false">IF('Weekday 99 &amp; 00 vs AVG'!$J$2="East",AVERAGE(G9:G12),AVERAGE(G8:G11))</f>
        <v>0.831829061896803</v>
      </c>
      <c r="H40" s="10" t="n">
        <f aca="false">IF('Weekday 99 &amp; 00 vs AVG'!$J$2="East",AVERAGE(H9:H12),AVERAGE(H8:H11))</f>
        <v>0.702421113535205</v>
      </c>
      <c r="I40" s="10" t="n">
        <f aca="false">IF('Weekday 99 &amp; 00 vs AVG'!$J$2="East",AVERAGE(I9:I12),AVERAGE(I8:I11))</f>
        <v>0.833131339702028</v>
      </c>
      <c r="J40" s="10" t="n">
        <f aca="false">IF('Weekday 99 &amp; 00 vs AVG'!$J$2="East",AVERAGE(J9:J12),AVERAGE(J8:J11))</f>
        <v>0.890046966158516</v>
      </c>
      <c r="K40" s="10" t="n">
        <f aca="false">IF('Weekday 99 &amp; 00 vs AVG'!$J$2="East",AVERAGE(K9:K12),AVERAGE(K8:K11))</f>
        <v>0.962502603664417</v>
      </c>
      <c r="L40" s="10" t="n">
        <f aca="false">IF('Weekday 99 &amp; 00 vs AVG'!$J$2="East",AVERAGE(L9:L12),AVERAGE(L8:L11))</f>
        <v>0.955047996475839</v>
      </c>
      <c r="M40" s="10" t="n">
        <f aca="false">IF('Weekday 99 &amp; 00 vs AVG'!$J$2="East",AVERAGE(M9:M12),AVERAGE(M8:M11))</f>
        <v>0.972688213212327</v>
      </c>
      <c r="N40" s="10" t="n">
        <f aca="false">IF('Weekday 99 &amp; 00 vs AVG'!$J$2="East",AVERAGE(N9:N12),AVERAGE(N8:N11))</f>
        <v>0.946459011901465</v>
      </c>
    </row>
    <row r="41" customFormat="false" ht="12.75" hidden="false" customHeight="false" outlineLevel="0" collapsed="false">
      <c r="A41" s="19" t="s">
        <v>18</v>
      </c>
      <c r="C41" s="10" t="n">
        <f aca="false">IF('Weekday 99 &amp; 00 vs AVG'!$J$2="East",AVERAGE(C13:C16),AVERAGE(C12:C15))</f>
        <v>0.978545963503377</v>
      </c>
      <c r="D41" s="10" t="n">
        <f aca="false">IF('Weekday 99 &amp; 00 vs AVG'!$J$2="East",AVERAGE(D13:D16),AVERAGE(D12:D15))</f>
        <v>0.979576499686178</v>
      </c>
      <c r="E41" s="10" t="n">
        <f aca="false">IF('Weekday 99 &amp; 00 vs AVG'!$J$2="East",AVERAGE(E13:E16),AVERAGE(E12:E15))</f>
        <v>0.957171938624532</v>
      </c>
      <c r="F41" s="10" t="n">
        <f aca="false">IF('Weekday 99 &amp; 00 vs AVG'!$J$2="East",AVERAGE(F13:F16),AVERAGE(F12:F15))</f>
        <v>0.950506734120975</v>
      </c>
      <c r="G41" s="10" t="n">
        <f aca="false">IF('Weekday 99 &amp; 00 vs AVG'!$J$2="East",AVERAGE(G13:G16),AVERAGE(G12:G15))</f>
        <v>0.859535556021761</v>
      </c>
      <c r="H41" s="10" t="n">
        <f aca="false">IF('Weekday 99 &amp; 00 vs AVG'!$J$2="East",AVERAGE(H13:H16),AVERAGE(H12:H15))</f>
        <v>0.67720079424289</v>
      </c>
      <c r="I41" s="10" t="n">
        <f aca="false">IF('Weekday 99 &amp; 00 vs AVG'!$J$2="East",AVERAGE(I13:I16),AVERAGE(I12:I15))</f>
        <v>0.623077388555292</v>
      </c>
      <c r="J41" s="10" t="n">
        <f aca="false">IF('Weekday 99 &amp; 00 vs AVG'!$J$2="East",AVERAGE(J13:J16),AVERAGE(J12:J15))</f>
        <v>0.750414800576345</v>
      </c>
      <c r="K41" s="10" t="n">
        <f aca="false">IF('Weekday 99 &amp; 00 vs AVG'!$J$2="East",AVERAGE(K13:K16),AVERAGE(K12:K15))</f>
        <v>0.900598935705056</v>
      </c>
      <c r="L41" s="10" t="n">
        <f aca="false">IF('Weekday 99 &amp; 00 vs AVG'!$J$2="East",AVERAGE(L13:L16),AVERAGE(L12:L15))</f>
        <v>0.858797670312125</v>
      </c>
      <c r="M41" s="10" t="n">
        <f aca="false">IF('Weekday 99 &amp; 00 vs AVG'!$J$2="East",AVERAGE(M13:M16),AVERAGE(M12:M15))</f>
        <v>0.976681370422682</v>
      </c>
      <c r="N41" s="10" t="n">
        <f aca="false">IF('Weekday 99 &amp; 00 vs AVG'!$J$2="East",AVERAGE(N13:N16),AVERAGE(N12:N15))</f>
        <v>0.957044590826093</v>
      </c>
    </row>
    <row r="42" customFormat="false" ht="12.75" hidden="false" customHeight="false" outlineLevel="0" collapsed="false">
      <c r="A42" s="19" t="s">
        <v>19</v>
      </c>
      <c r="C42" s="10" t="n">
        <f aca="false">IF('Weekday 99 &amp; 00 vs AVG'!$J$2="East",AVERAGE(C17:C20),AVERAGE(C16:C19))</f>
        <v>0.976328324684853</v>
      </c>
      <c r="D42" s="10" t="n">
        <f aca="false">IF('Weekday 99 &amp; 00 vs AVG'!$J$2="East",AVERAGE(D17:D20),AVERAGE(D16:D19))</f>
        <v>0.977532840128563</v>
      </c>
      <c r="E42" s="10" t="n">
        <f aca="false">IF('Weekday 99 &amp; 00 vs AVG'!$J$2="East",AVERAGE(E17:E20),AVERAGE(E16:E19))</f>
        <v>1.00838027356703</v>
      </c>
      <c r="F42" s="10" t="n">
        <f aca="false">IF('Weekday 99 &amp; 00 vs AVG'!$J$2="East",AVERAGE(F17:F20),AVERAGE(F16:F19))</f>
        <v>1.03456158793163</v>
      </c>
      <c r="G42" s="10" t="n">
        <f aca="false">IF('Weekday 99 &amp; 00 vs AVG'!$J$2="East",AVERAGE(G17:G20),AVERAGE(G16:G19))</f>
        <v>1.07085984954554</v>
      </c>
      <c r="H42" s="10" t="n">
        <f aca="false">IF('Weekday 99 &amp; 00 vs AVG'!$J$2="East",AVERAGE(H17:H20),AVERAGE(H16:H19))</f>
        <v>1.06129647213437</v>
      </c>
      <c r="I42" s="10" t="n">
        <f aca="false">IF('Weekday 99 &amp; 00 vs AVG'!$J$2="East",AVERAGE(I17:I20),AVERAGE(I16:I19))</f>
        <v>1.03572854010978</v>
      </c>
      <c r="J42" s="10" t="n">
        <f aca="false">IF('Weekday 99 &amp; 00 vs AVG'!$J$2="East",AVERAGE(J17:J20),AVERAGE(J16:J19))</f>
        <v>0.949134634069345</v>
      </c>
      <c r="K42" s="10" t="n">
        <f aca="false">IF('Weekday 99 &amp; 00 vs AVG'!$J$2="East",AVERAGE(K17:K20),AVERAGE(K16:K19))</f>
        <v>0.998634426940602</v>
      </c>
      <c r="L42" s="10" t="n">
        <f aca="false">IF('Weekday 99 &amp; 00 vs AVG'!$J$2="East",AVERAGE(L17:L20),AVERAGE(L16:L19))</f>
        <v>0.953028963112984</v>
      </c>
      <c r="M42" s="10" t="n">
        <f aca="false">IF('Weekday 99 &amp; 00 vs AVG'!$J$2="East",AVERAGE(M17:M20),AVERAGE(M16:M19))</f>
        <v>0.989848924558448</v>
      </c>
      <c r="N42" s="10" t="n">
        <f aca="false">IF('Weekday 99 &amp; 00 vs AVG'!$J$2="East",AVERAGE(N17:N20),AVERAGE(N16:N19))</f>
        <v>0.929874930403281</v>
      </c>
    </row>
    <row r="43" customFormat="false" ht="12.75" hidden="false" customHeight="false" outlineLevel="0" collapsed="false">
      <c r="A43" s="19" t="s">
        <v>20</v>
      </c>
      <c r="C43" s="10" t="n">
        <f aca="false">IF('Weekday 99 &amp; 00 vs AVG'!$J$2="East",AVERAGE(C21:C24),AVERAGE(C20:C23))</f>
        <v>0.993842882821349</v>
      </c>
      <c r="D43" s="10" t="n">
        <f aca="false">IF('Weekday 99 &amp; 00 vs AVG'!$J$2="East",AVERAGE(D21:D24),AVERAGE(D20:D23))</f>
        <v>0.971318051776835</v>
      </c>
      <c r="E43" s="10" t="n">
        <f aca="false">IF('Weekday 99 &amp; 00 vs AVG'!$J$2="East",AVERAGE(E21:E24),AVERAGE(E20:E23))</f>
        <v>0.949627849912312</v>
      </c>
      <c r="F43" s="10" t="n">
        <f aca="false">IF('Weekday 99 &amp; 00 vs AVG'!$J$2="East",AVERAGE(F21:F24),AVERAGE(F20:F23))</f>
        <v>0.990507219317742</v>
      </c>
      <c r="G43" s="10" t="n">
        <f aca="false">IF('Weekday 99 &amp; 00 vs AVG'!$J$2="East",AVERAGE(G21:G24),AVERAGE(G20:G23))</f>
        <v>1.05217681965202</v>
      </c>
      <c r="H43" s="10" t="n">
        <f aca="false">IF('Weekday 99 &amp; 00 vs AVG'!$J$2="East",AVERAGE(H21:H24),AVERAGE(H20:H23))</f>
        <v>1.25278150420326</v>
      </c>
      <c r="I43" s="10" t="n">
        <f aca="false">IF('Weekday 99 &amp; 00 vs AVG'!$J$2="East",AVERAGE(I21:I24),AVERAGE(I20:I23))</f>
        <v>1.41835455983465</v>
      </c>
      <c r="J43" s="10" t="n">
        <f aca="false">IF('Weekday 99 &amp; 00 vs AVG'!$J$2="East",AVERAGE(J21:J24),AVERAGE(J20:J23))</f>
        <v>1.42490971340201</v>
      </c>
      <c r="K43" s="10" t="n">
        <f aca="false">IF('Weekday 99 &amp; 00 vs AVG'!$J$2="East",AVERAGE(K21:K24),AVERAGE(K20:K23))</f>
        <v>1.08638843371238</v>
      </c>
      <c r="L43" s="10" t="n">
        <f aca="false">IF('Weekday 99 &amp; 00 vs AVG'!$J$2="East",AVERAGE(L21:L24),AVERAGE(L20:L23))</f>
        <v>1.01598615105826</v>
      </c>
      <c r="M43" s="10" t="n">
        <f aca="false">IF('Weekday 99 &amp; 00 vs AVG'!$J$2="East",AVERAGE(M21:M24),AVERAGE(M20:M23))</f>
        <v>1.0140725136137</v>
      </c>
      <c r="N43" s="10" t="n">
        <f aca="false">IF('Weekday 99 &amp; 00 vs AVG'!$J$2="East",AVERAGE(N21:N24),AVERAGE(N20:N23))</f>
        <v>0.995896090924894</v>
      </c>
    </row>
    <row r="44" customFormat="false" ht="12.75" hidden="false" customHeight="false" outlineLevel="0" collapsed="false">
      <c r="A44" s="19" t="s">
        <v>21</v>
      </c>
      <c r="C44" s="10" t="n">
        <f aca="false">IF('Weekday 99 &amp; 00 vs AVG'!$J$2="East",AVERAGE(C25:C28),AVERAGE(C24:C27))</f>
        <v>1.05128282899042</v>
      </c>
      <c r="D44" s="10" t="n">
        <f aca="false">IF('Weekday 99 &amp; 00 vs AVG'!$J$2="East",AVERAGE(D25:D28),AVERAGE(D24:D27))</f>
        <v>1.07157260840842</v>
      </c>
      <c r="E44" s="10" t="n">
        <f aca="false">IF('Weekday 99 &amp; 00 vs AVG'!$J$2="East",AVERAGE(E25:E28),AVERAGE(E24:E27))</f>
        <v>1.08481993789613</v>
      </c>
      <c r="F44" s="10" t="n">
        <f aca="false">IF('Weekday 99 &amp; 00 vs AVG'!$J$2="East",AVERAGE(F25:F28),AVERAGE(F24:F27))</f>
        <v>1.02442445862965</v>
      </c>
      <c r="G44" s="10" t="n">
        <f aca="false">IF('Weekday 99 &amp; 00 vs AVG'!$J$2="East",AVERAGE(G25:G28),AVERAGE(G24:G27))</f>
        <v>1.01742777478067</v>
      </c>
      <c r="H44" s="10" t="n">
        <f aca="false">IF('Weekday 99 &amp; 00 vs AVG'!$J$2="East",AVERAGE(H25:H28),AVERAGE(H24:H27))</f>
        <v>1.00872122941948</v>
      </c>
      <c r="I44" s="10" t="n">
        <f aca="false">IF('Weekday 99 &amp; 00 vs AVG'!$J$2="East",AVERAGE(I25:I28),AVERAGE(I24:I27))</f>
        <v>0.922839511500282</v>
      </c>
      <c r="J44" s="10" t="n">
        <f aca="false">IF('Weekday 99 &amp; 00 vs AVG'!$J$2="East",AVERAGE(J25:J28),AVERAGE(J24:J27))</f>
        <v>0.8755408519523</v>
      </c>
      <c r="K44" s="10" t="n">
        <f aca="false">IF('Weekday 99 &amp; 00 vs AVG'!$J$2="East",AVERAGE(K25:K28),AVERAGE(K24:K27))</f>
        <v>1.01437820364197</v>
      </c>
      <c r="L44" s="10" t="n">
        <f aca="false">IF('Weekday 99 &amp; 00 vs AVG'!$J$2="East",AVERAGE(L25:L28),AVERAGE(L24:L27))</f>
        <v>1.17218721551663</v>
      </c>
      <c r="M44" s="10" t="n">
        <f aca="false">IF('Weekday 99 &amp; 00 vs AVG'!$J$2="East",AVERAGE(M25:M28),AVERAGE(M24:M27))</f>
        <v>1.01939719140517</v>
      </c>
      <c r="N44" s="10" t="n">
        <f aca="false">IF('Weekday 99 &amp; 00 vs AVG'!$J$2="East",AVERAGE(N25:N28),AVERAGE(N24:N27))</f>
        <v>1.11718438784573</v>
      </c>
    </row>
    <row r="46" customFormat="false" ht="12.75" hidden="false" customHeight="false" outlineLevel="0" collapsed="false">
      <c r="A46" s="22" t="s">
        <v>28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" activeCellId="0" sqref="A1: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CONCATENATE("Weekday 2000 - ",'[1]Weekday Current vs Hist'!$J$3,"  - Historical Price Relationship")</f>
        <v>Weekday 2000 - NP 15  - Historical Price Relationship</v>
      </c>
      <c r="B1" s="2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customFormat="false" ht="12.75" hidden="false" customHeight="false" outlineLevel="0" collapsed="false">
      <c r="A2" s="2"/>
      <c r="B2" s="2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customFormat="false" ht="15.75" hidden="false" customHeight="false" outlineLevel="0" collapsed="false">
      <c r="A3" s="23" t="s">
        <v>29</v>
      </c>
      <c r="B3" s="2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customFormat="false" ht="12.75" hidden="false" customHeight="false" outlineLevel="0" collapsed="false">
      <c r="A6" s="8" t="n">
        <v>100</v>
      </c>
      <c r="B6" s="9"/>
      <c r="C6" s="10" t="n">
        <v>1.00928708113569</v>
      </c>
      <c r="D6" s="10" t="n">
        <v>0.977027112315398</v>
      </c>
      <c r="E6" s="10" t="n">
        <v>1.00444262042924</v>
      </c>
      <c r="F6" s="10" t="n">
        <v>1.04977803696551</v>
      </c>
      <c r="G6" s="10" t="n">
        <v>1.12202431426679</v>
      </c>
      <c r="H6" s="10" t="n">
        <v>1.08872879096195</v>
      </c>
      <c r="I6" s="10" t="n">
        <v>1.0962087627061</v>
      </c>
      <c r="J6" s="10" t="n">
        <v>1.03859400716731</v>
      </c>
      <c r="K6" s="10" t="n">
        <v>1.1036113107217</v>
      </c>
      <c r="L6" s="10" t="n">
        <v>1.02907089428398</v>
      </c>
      <c r="M6" s="10" t="n">
        <v>1.01449389689633</v>
      </c>
      <c r="N6" s="10" t="n">
        <v>1.01529094496404</v>
      </c>
      <c r="P6" s="11" t="s">
        <v>0</v>
      </c>
      <c r="Q6" s="12" t="n">
        <f aca="false">IF('[1]Weekday Current vs Hist'!$J$2="East",AVERAGE(C13:C28),AVERAGE(C12:C27))</f>
        <v>1</v>
      </c>
      <c r="R6" s="13" t="n">
        <f aca="false">IF('[1]Weekday Current vs Hist'!$J$2="East",AVERAGE(C6:C12,C29),AVERAGE(C6:C11,C28:C29))</f>
        <v>1</v>
      </c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customFormat="false" ht="12.75" hidden="false" customHeight="false" outlineLevel="0" collapsed="false">
      <c r="A7" s="8" t="n">
        <v>200</v>
      </c>
      <c r="B7" s="9"/>
      <c r="C7" s="10" t="n">
        <v>0.917583313783666</v>
      </c>
      <c r="D7" s="10" t="n">
        <v>0.928067125876623</v>
      </c>
      <c r="E7" s="10" t="n">
        <v>0.886898676364119</v>
      </c>
      <c r="F7" s="10" t="n">
        <v>0.899392305778207</v>
      </c>
      <c r="G7" s="10" t="n">
        <v>0.927221330458195</v>
      </c>
      <c r="H7" s="10" t="n">
        <v>0.89669674655366</v>
      </c>
      <c r="I7" s="10" t="n">
        <v>0.932557950853616</v>
      </c>
      <c r="J7" s="10" t="n">
        <v>0.941401344380782</v>
      </c>
      <c r="K7" s="10" t="n">
        <v>0.96120462305124</v>
      </c>
      <c r="L7" s="10" t="n">
        <v>0.936423597976925</v>
      </c>
      <c r="M7" s="10" t="n">
        <v>0.902276533177391</v>
      </c>
      <c r="N7" s="10" t="n">
        <v>0.935684621254166</v>
      </c>
      <c r="P7" s="11" t="s">
        <v>1</v>
      </c>
      <c r="Q7" s="12" t="n">
        <f aca="false">IF('[1]Weekday Current vs Hist'!$J$2="East",AVERAGE(D13:D28),AVERAGE(D12:D27))</f>
        <v>1</v>
      </c>
      <c r="R7" s="13" t="n">
        <f aca="false">IF('[1]Weekday Current vs Hist'!$J$2="East",AVERAGE(D6:D12,D29),AVERAGE(D6:D11,D28:D29))</f>
        <v>1</v>
      </c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customFormat="false" ht="12.75" hidden="false" customHeight="false" outlineLevel="0" collapsed="false">
      <c r="A8" s="8" t="n">
        <v>300</v>
      </c>
      <c r="B8" s="9"/>
      <c r="C8" s="10" t="n">
        <v>0.871050613169659</v>
      </c>
      <c r="D8" s="10" t="n">
        <v>0.892540693181081</v>
      </c>
      <c r="E8" s="10" t="n">
        <v>0.810207464985751</v>
      </c>
      <c r="F8" s="10" t="n">
        <v>0.76052821614912</v>
      </c>
      <c r="G8" s="10" t="n">
        <v>0.782848374152454</v>
      </c>
      <c r="H8" s="10" t="n">
        <v>0.796206776228069</v>
      </c>
      <c r="I8" s="10" t="n">
        <v>0.842553595110276</v>
      </c>
      <c r="J8" s="10" t="n">
        <v>0.828027666870417</v>
      </c>
      <c r="K8" s="10" t="n">
        <v>0.841600995630371</v>
      </c>
      <c r="L8" s="10" t="n">
        <v>0.896569613906605</v>
      </c>
      <c r="M8" s="10" t="n">
        <v>0.826158245341783</v>
      </c>
      <c r="N8" s="10" t="n">
        <v>0.880324365328989</v>
      </c>
      <c r="P8" s="11" t="s">
        <v>2</v>
      </c>
      <c r="Q8" s="12" t="n">
        <f aca="false">IF('[1]Weekday Current vs Hist'!$J$2="East",AVERAGE(E13:E28),AVERAGE(E12:E27))</f>
        <v>1</v>
      </c>
      <c r="R8" s="13" t="n">
        <f aca="false">IF('[1]Weekday Current vs Hist'!$J$2="East",AVERAGE(E6:E12,E29),AVERAGE(E6:E11,E28:E29))</f>
        <v>1</v>
      </c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customFormat="false" ht="12.75" hidden="false" customHeight="false" outlineLevel="0" collapsed="false">
      <c r="A9" s="8" t="n">
        <v>400</v>
      </c>
      <c r="B9" s="9"/>
      <c r="C9" s="10" t="n">
        <v>0.857255308386801</v>
      </c>
      <c r="D9" s="10" t="n">
        <v>0.894058473167231</v>
      </c>
      <c r="E9" s="10" t="n">
        <v>0.817162796685677</v>
      </c>
      <c r="F9" s="10" t="n">
        <v>0.779293323063996</v>
      </c>
      <c r="G9" s="10" t="n">
        <v>0.748514081041202</v>
      </c>
      <c r="H9" s="10" t="n">
        <v>0.750078169844209</v>
      </c>
      <c r="I9" s="10" t="n">
        <v>0.825422562521677</v>
      </c>
      <c r="J9" s="10" t="n">
        <v>0.808226743076984</v>
      </c>
      <c r="K9" s="10" t="n">
        <v>0.817951270684901</v>
      </c>
      <c r="L9" s="10" t="n">
        <v>0.880376778796767</v>
      </c>
      <c r="M9" s="10" t="n">
        <v>0.821303804036329</v>
      </c>
      <c r="N9" s="10" t="n">
        <v>0.883520348850444</v>
      </c>
      <c r="P9" s="11" t="s">
        <v>3</v>
      </c>
      <c r="Q9" s="12" t="n">
        <f aca="false">IF('[1]Weekday Current vs Hist'!$J$2="East",AVERAGE(F13:F28),AVERAGE(F12:F27))</f>
        <v>1</v>
      </c>
      <c r="R9" s="13" t="n">
        <f aca="false">IF('[1]Weekday Current vs Hist'!$J$2="East",AVERAGE(F6:F12,F29),AVERAGE(F6:F11,F28:F29))</f>
        <v>1</v>
      </c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customFormat="false" ht="12.75" hidden="false" customHeight="false" outlineLevel="0" collapsed="false">
      <c r="A10" s="8" t="n">
        <v>500</v>
      </c>
      <c r="B10" s="9"/>
      <c r="C10" s="10" t="n">
        <v>0.93008766526305</v>
      </c>
      <c r="D10" s="10" t="n">
        <v>0.95092083910659</v>
      </c>
      <c r="E10" s="10" t="n">
        <v>0.937598377142553</v>
      </c>
      <c r="F10" s="10" t="n">
        <v>0.827835975518876</v>
      </c>
      <c r="G10" s="10" t="n">
        <v>0.785793754552311</v>
      </c>
      <c r="H10" s="10" t="n">
        <v>0.73650159067605</v>
      </c>
      <c r="I10" s="10" t="n">
        <v>0.820667610818207</v>
      </c>
      <c r="J10" s="10" t="n">
        <v>0.834476889560375</v>
      </c>
      <c r="K10" s="10" t="n">
        <v>0.859907966336422</v>
      </c>
      <c r="L10" s="10" t="n">
        <v>0.907638500660968</v>
      </c>
      <c r="M10" s="10" t="n">
        <v>0.924784060902944</v>
      </c>
      <c r="N10" s="10" t="n">
        <v>0.932319406346887</v>
      </c>
      <c r="P10" s="11" t="s">
        <v>4</v>
      </c>
      <c r="Q10" s="12" t="n">
        <f aca="false">IF('[1]Weekday Current vs Hist'!$J$2="East",AVERAGE(G13:G28),AVERAGE(G12:G27))</f>
        <v>1</v>
      </c>
      <c r="R10" s="13" t="n">
        <f aca="false">IF('[1]Weekday Current vs Hist'!$J$2="East",AVERAGE(G6:G12,G29),AVERAGE(G6:G11,G28:G29))</f>
        <v>1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customFormat="false" ht="12.75" hidden="false" customHeight="false" outlineLevel="0" collapsed="false">
      <c r="A11" s="8" t="n">
        <v>600</v>
      </c>
      <c r="B11" s="9"/>
      <c r="C11" s="10" t="n">
        <v>1.07368421148474</v>
      </c>
      <c r="D11" s="10" t="n">
        <v>1.0900895535663</v>
      </c>
      <c r="E11" s="10" t="n">
        <v>1.1250128568116</v>
      </c>
      <c r="F11" s="10" t="n">
        <v>1.02072497684287</v>
      </c>
      <c r="G11" s="10" t="n">
        <v>0.92729384011087</v>
      </c>
      <c r="H11" s="10" t="n">
        <v>0.749545202297892</v>
      </c>
      <c r="I11" s="10" t="n">
        <v>0.82417173766893</v>
      </c>
      <c r="J11" s="10" t="n">
        <v>0.973897483221443</v>
      </c>
      <c r="K11" s="10" t="n">
        <v>0.989151329723133</v>
      </c>
      <c r="L11" s="10" t="n">
        <v>1.04489249682691</v>
      </c>
      <c r="M11" s="10" t="n">
        <v>1.14106944377719</v>
      </c>
      <c r="N11" s="10" t="n">
        <v>1.04559854712451</v>
      </c>
      <c r="P11" s="11" t="s">
        <v>5</v>
      </c>
      <c r="Q11" s="12" t="n">
        <f aca="false">IF('[1]Weekday Current vs Hist'!$J$2="East",AVERAGE(H13:H28),AVERAGE(H12:H27))</f>
        <v>1</v>
      </c>
      <c r="R11" s="13" t="n">
        <f aca="false">IF('[1]Weekday Current vs Hist'!$J$2="East",AVERAGE(H6:H12,H29),AVERAGE(H6:H11,H28:H29))</f>
        <v>1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customFormat="false" ht="12.75" hidden="false" customHeight="false" outlineLevel="0" collapsed="false">
      <c r="A12" s="8" t="n">
        <v>700</v>
      </c>
      <c r="B12" s="9"/>
      <c r="C12" s="10" t="n">
        <v>0.920591398264117</v>
      </c>
      <c r="D12" s="10" t="n">
        <v>0.962357595036924</v>
      </c>
      <c r="E12" s="10" t="n">
        <v>0.910056865378608</v>
      </c>
      <c r="F12" s="10" t="n">
        <v>0.802111214026619</v>
      </c>
      <c r="G12" s="10" t="n">
        <v>0.609191280594789</v>
      </c>
      <c r="H12" s="10" t="n">
        <v>0.340962234596216</v>
      </c>
      <c r="I12" s="10" t="n">
        <v>0.376851057758945</v>
      </c>
      <c r="J12" s="10" t="n">
        <v>0.472177489437043</v>
      </c>
      <c r="K12" s="10" t="n">
        <v>0.620839849246738</v>
      </c>
      <c r="L12" s="10" t="n">
        <v>0.760518559494525</v>
      </c>
      <c r="M12" s="10" t="n">
        <v>0.845250935461406</v>
      </c>
      <c r="N12" s="10" t="n">
        <v>0.913404635286731</v>
      </c>
      <c r="P12" s="11" t="s">
        <v>6</v>
      </c>
      <c r="Q12" s="12" t="n">
        <f aca="false">IF('[1]Weekday Current vs Hist'!$J$2="East",AVERAGE(I13:I28),AVERAGE(I12:I27))</f>
        <v>1</v>
      </c>
      <c r="R12" s="13" t="n">
        <f aca="false">IF('[1]Weekday Current vs Hist'!$J$2="East",AVERAGE(I6:I12,I29),AVERAGE(I6:I11,I28:I29))</f>
        <v>1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customFormat="false" ht="12.75" hidden="false" customHeight="false" outlineLevel="0" collapsed="false">
      <c r="A13" s="8" t="n">
        <v>800</v>
      </c>
      <c r="B13" s="9"/>
      <c r="C13" s="10" t="n">
        <v>0.980884224646739</v>
      </c>
      <c r="D13" s="10" t="n">
        <v>0.99817207156389</v>
      </c>
      <c r="E13" s="10" t="n">
        <v>0.969206400611613</v>
      </c>
      <c r="F13" s="10" t="n">
        <v>0.893692597788345</v>
      </c>
      <c r="G13" s="10" t="n">
        <v>0.725290510059725</v>
      </c>
      <c r="H13" s="10" t="n">
        <v>0.504874241828017</v>
      </c>
      <c r="I13" s="10" t="n">
        <v>0.50356826569014</v>
      </c>
      <c r="J13" s="10" t="n">
        <v>0.565831524282733</v>
      </c>
      <c r="K13" s="10" t="n">
        <v>0.734942999691641</v>
      </c>
      <c r="L13" s="10" t="n">
        <v>0.808766638366935</v>
      </c>
      <c r="M13" s="10" t="n">
        <v>0.948108909312762</v>
      </c>
      <c r="N13" s="10" t="n">
        <v>0.985953082152515</v>
      </c>
      <c r="P13" s="11" t="s">
        <v>7</v>
      </c>
      <c r="Q13" s="12" t="n">
        <f aca="false">IF('[1]Weekday Current vs Hist'!$J$2="East",AVERAGE(J13:J28),AVERAGE(J12:J27))</f>
        <v>1</v>
      </c>
      <c r="R13" s="13" t="n">
        <f aca="false">IF('[1]Weekday Current vs Hist'!$J$2="East",AVERAGE(J6:J12,J29),AVERAGE(J6:J11,J28:J29))</f>
        <v>1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customFormat="false" ht="12.75" hidden="false" customHeight="false" outlineLevel="0" collapsed="false">
      <c r="A14" s="8" t="n">
        <v>900</v>
      </c>
      <c r="B14" s="9"/>
      <c r="C14" s="10" t="n">
        <v>0.997725758610988</v>
      </c>
      <c r="D14" s="10" t="n">
        <v>1.00379565738361</v>
      </c>
      <c r="E14" s="10" t="n">
        <v>0.980495816799576</v>
      </c>
      <c r="F14" s="10" t="n">
        <v>0.92811054746688</v>
      </c>
      <c r="G14" s="10" t="n">
        <v>0.810030881447473</v>
      </c>
      <c r="H14" s="10" t="n">
        <v>0.601524830091406</v>
      </c>
      <c r="I14" s="10" t="n">
        <v>0.582483382952508</v>
      </c>
      <c r="J14" s="10" t="n">
        <v>0.659705490651968</v>
      </c>
      <c r="K14" s="10" t="n">
        <v>0.83121138172346</v>
      </c>
      <c r="L14" s="10" t="n">
        <v>0.821641684582017</v>
      </c>
      <c r="M14" s="10" t="n">
        <v>0.944811522407374</v>
      </c>
      <c r="N14" s="10" t="n">
        <v>0.988725318504175</v>
      </c>
      <c r="P14" s="11" t="s">
        <v>8</v>
      </c>
      <c r="Q14" s="12" t="n">
        <f aca="false">IF('[1]Weekday Current vs Hist'!$J$2="East",AVERAGE(K13:K28),AVERAGE(K12:K27))</f>
        <v>1</v>
      </c>
      <c r="R14" s="13" t="n">
        <f aca="false">IF('[1]Weekday Current vs Hist'!$J$2="East",AVERAGE(K6:K12,K29),AVERAGE(K6:K11,K28:K29))</f>
        <v>1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customFormat="false" ht="12.75" hidden="false" customHeight="false" outlineLevel="0" collapsed="false">
      <c r="A15" s="8" t="n">
        <v>1000</v>
      </c>
      <c r="B15" s="9"/>
      <c r="C15" s="10" t="n">
        <v>1.02105893847289</v>
      </c>
      <c r="D15" s="10" t="n">
        <v>0.997176804794158</v>
      </c>
      <c r="E15" s="10" t="n">
        <v>0.997270198753047</v>
      </c>
      <c r="F15" s="10" t="n">
        <v>0.955245187019533</v>
      </c>
      <c r="G15" s="10" t="n">
        <v>0.891704372658689</v>
      </c>
      <c r="H15" s="10" t="n">
        <v>0.741564069654454</v>
      </c>
      <c r="I15" s="10" t="n">
        <v>0.689008961206784</v>
      </c>
      <c r="J15" s="10" t="n">
        <v>0.755722137430225</v>
      </c>
      <c r="K15" s="10" t="n">
        <v>0.905011799216953</v>
      </c>
      <c r="L15" s="10" t="n">
        <v>0.935694178394538</v>
      </c>
      <c r="M15" s="10" t="n">
        <v>0.9700209621287</v>
      </c>
      <c r="N15" s="10" t="n">
        <v>0.996593316894104</v>
      </c>
      <c r="P15" s="11" t="s">
        <v>9</v>
      </c>
      <c r="Q15" s="12" t="n">
        <f aca="false">IF('[1]Weekday Current vs Hist'!$J$2="East",AVERAGE(L13:L28),AVERAGE(L12:L27))</f>
        <v>1</v>
      </c>
      <c r="R15" s="13" t="n">
        <f aca="false">IF('[1]Weekday Current vs Hist'!$J$2="East",AVERAGE(L6:L12,L29),AVERAGE(L6:L11,L28:L29))</f>
        <v>1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customFormat="false" ht="12.75" hidden="false" customHeight="false" outlineLevel="0" collapsed="false">
      <c r="A16" s="8" t="n">
        <v>1100</v>
      </c>
      <c r="B16" s="9"/>
      <c r="C16" s="10" t="n">
        <v>0.999127940205345</v>
      </c>
      <c r="D16" s="10" t="n">
        <v>0.997131612754682</v>
      </c>
      <c r="E16" s="10" t="n">
        <v>1.0135629245761</v>
      </c>
      <c r="F16" s="10" t="n">
        <v>0.992895466345463</v>
      </c>
      <c r="G16" s="10" t="n">
        <v>0.996204278374478</v>
      </c>
      <c r="H16" s="10" t="n">
        <v>0.870894619310144</v>
      </c>
      <c r="I16" s="10" t="n">
        <v>0.832519673646304</v>
      </c>
      <c r="J16" s="10" t="n">
        <v>0.900497856511923</v>
      </c>
      <c r="K16" s="10" t="n">
        <v>0.990326910369634</v>
      </c>
      <c r="L16" s="10" t="n">
        <v>0.954071335432019</v>
      </c>
      <c r="M16" s="10" t="n">
        <v>0.995072334494991</v>
      </c>
      <c r="N16" s="10" t="n">
        <v>0.945325648628068</v>
      </c>
      <c r="P16" s="11" t="s">
        <v>10</v>
      </c>
      <c r="Q16" s="12" t="n">
        <f aca="false">IF('[1]Weekday Current vs Hist'!$J$2="East",AVERAGE(M13:M28),AVERAGE(M12:M27))</f>
        <v>1</v>
      </c>
      <c r="R16" s="13" t="n">
        <f aca="false">IF('[1]Weekday Current vs Hist'!$J$2="East",AVERAGE(M6:M12,M29),AVERAGE(M6:M11,M28:M29))</f>
        <v>1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customFormat="false" ht="12.75" hidden="false" customHeight="false" outlineLevel="0" collapsed="false">
      <c r="A17" s="8" t="n">
        <v>1200</v>
      </c>
      <c r="B17" s="9"/>
      <c r="C17" s="10" t="n">
        <v>0.974475521876168</v>
      </c>
      <c r="D17" s="10" t="n">
        <v>0.985731680858004</v>
      </c>
      <c r="E17" s="10" t="n">
        <v>1.00023977512297</v>
      </c>
      <c r="F17" s="10" t="n">
        <v>1.01922477372567</v>
      </c>
      <c r="G17" s="10" t="n">
        <v>1.03009782840919</v>
      </c>
      <c r="H17" s="10" t="n">
        <v>1.01671461636758</v>
      </c>
      <c r="I17" s="10" t="n">
        <v>1.00010082654844</v>
      </c>
      <c r="J17" s="10" t="n">
        <v>1.02572274103048</v>
      </c>
      <c r="K17" s="10" t="n">
        <v>1.0191732000532</v>
      </c>
      <c r="L17" s="10" t="n">
        <v>0.973025692744728</v>
      </c>
      <c r="M17" s="10" t="n">
        <v>0.966627899791932</v>
      </c>
      <c r="N17" s="10" t="n">
        <v>0.922892608835459</v>
      </c>
      <c r="P17" s="11" t="s">
        <v>11</v>
      </c>
      <c r="Q17" s="12" t="n">
        <f aca="false">IF('[1]Weekday Current vs Hist'!$J$2="East",AVERAGE(N13:N28),AVERAGE(N12:N27))</f>
        <v>1</v>
      </c>
      <c r="R17" s="13" t="n">
        <f aca="false">IF('[1]Weekday Current vs Hist'!$J$2="East",AVERAGE(N6:N12,N29),AVERAGE(N6:N11,N28:N29))</f>
        <v>1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customFormat="false" ht="12.75" hidden="false" customHeight="false" outlineLevel="0" collapsed="false">
      <c r="A18" s="8" t="n">
        <v>1300</v>
      </c>
      <c r="B18" s="9"/>
      <c r="C18" s="10" t="n">
        <v>0.960176755958514</v>
      </c>
      <c r="D18" s="10" t="n">
        <v>0.977964702927561</v>
      </c>
      <c r="E18" s="10" t="n">
        <v>0.992139574702763</v>
      </c>
      <c r="F18" s="10" t="n">
        <v>1.04015174148938</v>
      </c>
      <c r="G18" s="10" t="n">
        <v>1.07848777094142</v>
      </c>
      <c r="H18" s="10" t="n">
        <v>1.14895420183939</v>
      </c>
      <c r="I18" s="10" t="n">
        <v>1.15354692843222</v>
      </c>
      <c r="J18" s="10" t="n">
        <v>1.0676433335247</v>
      </c>
      <c r="K18" s="10" t="n">
        <v>1.06332502721351</v>
      </c>
      <c r="L18" s="10" t="n">
        <v>0.99664161907108</v>
      </c>
      <c r="M18" s="10" t="n">
        <v>0.945051018614221</v>
      </c>
      <c r="N18" s="10" t="n">
        <v>0.911846049047919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customFormat="false" ht="12.75" hidden="false" customHeight="false" outlineLevel="0" collapsed="false">
      <c r="A19" s="8" t="n">
        <v>1400</v>
      </c>
      <c r="B19" s="9"/>
      <c r="C19" s="10" t="n">
        <v>0.945288180480237</v>
      </c>
      <c r="D19" s="10" t="n">
        <v>0.967270130592535</v>
      </c>
      <c r="E19" s="10" t="n">
        <v>0.984444343976113</v>
      </c>
      <c r="F19" s="10" t="n">
        <v>1.07947672577411</v>
      </c>
      <c r="G19" s="10" t="n">
        <v>1.17272366783428</v>
      </c>
      <c r="H19" s="10" t="n">
        <v>1.29294840414298</v>
      </c>
      <c r="I19" s="10" t="n">
        <v>1.33710958180308</v>
      </c>
      <c r="J19" s="10" t="n">
        <v>1.20622045876626</v>
      </c>
      <c r="K19" s="10" t="n">
        <v>1.10420487330724</v>
      </c>
      <c r="L19" s="10" t="n">
        <v>1.04705421622405</v>
      </c>
      <c r="M19" s="10" t="n">
        <v>0.947742457400769</v>
      </c>
      <c r="N19" s="10" t="n">
        <v>0.901535389253338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customFormat="false" ht="12.75" hidden="false" customHeight="false" outlineLevel="0" collapsed="false">
      <c r="A20" s="8" t="n">
        <v>1500</v>
      </c>
      <c r="B20" s="9"/>
      <c r="C20" s="10" t="n">
        <v>0.922622267037955</v>
      </c>
      <c r="D20" s="10" t="n">
        <v>0.950852272377888</v>
      </c>
      <c r="E20" s="10" t="n">
        <v>0.964537850373648</v>
      </c>
      <c r="F20" s="10" t="n">
        <v>1.06560919174534</v>
      </c>
      <c r="G20" s="10" t="n">
        <v>1.20289703385058</v>
      </c>
      <c r="H20" s="10" t="n">
        <v>1.4019780791705</v>
      </c>
      <c r="I20" s="10" t="n">
        <v>1.42982976041472</v>
      </c>
      <c r="J20" s="10" t="n">
        <v>1.34591197939476</v>
      </c>
      <c r="K20" s="10" t="n">
        <v>1.14269434557768</v>
      </c>
      <c r="L20" s="10" t="n">
        <v>1.08789294174623</v>
      </c>
      <c r="M20" s="10" t="n">
        <v>0.920064924387942</v>
      </c>
      <c r="N20" s="10" t="n">
        <v>0.881633687971993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customFormat="false" ht="12.75" hidden="false" customHeight="false" outlineLevel="0" collapsed="false">
      <c r="A21" s="8" t="n">
        <v>1600</v>
      </c>
      <c r="B21" s="9"/>
      <c r="C21" s="10" t="n">
        <v>0.903329889280168</v>
      </c>
      <c r="D21" s="10" t="n">
        <v>0.937681551573</v>
      </c>
      <c r="E21" s="10" t="n">
        <v>0.948406156217076</v>
      </c>
      <c r="F21" s="10" t="n">
        <v>1.04618470649626</v>
      </c>
      <c r="G21" s="10" t="n">
        <v>1.27271273342851</v>
      </c>
      <c r="H21" s="10" t="n">
        <v>1.46536737075951</v>
      </c>
      <c r="I21" s="10" t="n">
        <v>1.49576468414461</v>
      </c>
      <c r="J21" s="10" t="n">
        <v>1.41865814298645</v>
      </c>
      <c r="K21" s="10" t="n">
        <v>1.15743872502725</v>
      </c>
      <c r="L21" s="10" t="n">
        <v>1.10685709357558</v>
      </c>
      <c r="M21" s="10" t="n">
        <v>0.920921128771615</v>
      </c>
      <c r="N21" s="10" t="n">
        <v>0.86902745728286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customFormat="false" ht="12.75" hidden="false" customHeight="false" outlineLevel="0" collapsed="false">
      <c r="A22" s="8" t="n">
        <v>1700</v>
      </c>
      <c r="B22" s="9"/>
      <c r="C22" s="10" t="n">
        <v>0.958427534068026</v>
      </c>
      <c r="D22" s="10" t="n">
        <v>0.950862379201524</v>
      </c>
      <c r="E22" s="10" t="n">
        <v>0.9403400979447</v>
      </c>
      <c r="F22" s="10" t="n">
        <v>0.997961967541644</v>
      </c>
      <c r="G22" s="10" t="n">
        <v>1.14534896128362</v>
      </c>
      <c r="H22" s="10" t="n">
        <v>1.42593292481154</v>
      </c>
      <c r="I22" s="10" t="n">
        <v>1.46679494925497</v>
      </c>
      <c r="J22" s="10" t="n">
        <v>1.39254444926119</v>
      </c>
      <c r="K22" s="10" t="n">
        <v>1.13022679655581</v>
      </c>
      <c r="L22" s="10" t="n">
        <v>1.07885658628107</v>
      </c>
      <c r="M22" s="10" t="n">
        <v>0.998642348174296</v>
      </c>
      <c r="N22" s="10" t="n">
        <v>0.990001179674677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customFormat="false" ht="12.75" hidden="false" customHeight="false" outlineLevel="0" collapsed="false">
      <c r="A23" s="8" t="n">
        <v>1800</v>
      </c>
      <c r="B23" s="9"/>
      <c r="C23" s="10" t="n">
        <v>1.17911882963779</v>
      </c>
      <c r="D23" s="10" t="n">
        <v>1.058693423028</v>
      </c>
      <c r="E23" s="10" t="n">
        <v>0.976945724962621</v>
      </c>
      <c r="F23" s="10" t="n">
        <v>0.958775189868793</v>
      </c>
      <c r="G23" s="10" t="n">
        <v>1.03703120986866</v>
      </c>
      <c r="H23" s="10" t="n">
        <v>1.2801490719591</v>
      </c>
      <c r="I23" s="10" t="n">
        <v>1.327590411721</v>
      </c>
      <c r="J23" s="10" t="n">
        <v>1.25751804942339</v>
      </c>
      <c r="K23" s="10" t="n">
        <v>1.11536363351547</v>
      </c>
      <c r="L23" s="10" t="n">
        <v>1.03843939018203</v>
      </c>
      <c r="M23" s="10" t="n">
        <v>1.24701193184878</v>
      </c>
      <c r="N23" s="10" t="n">
        <v>1.19109919019866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customFormat="false" ht="12.75" hidden="false" customHeight="false" outlineLevel="0" collapsed="false">
      <c r="A24" s="8" t="n">
        <v>1900</v>
      </c>
      <c r="B24" s="9"/>
      <c r="C24" s="10" t="n">
        <v>1.17541344792612</v>
      </c>
      <c r="D24" s="10" t="n">
        <v>1.13814430055526</v>
      </c>
      <c r="E24" s="10" t="n">
        <v>1.19682974710298</v>
      </c>
      <c r="F24" s="10" t="n">
        <v>0.962106435058707</v>
      </c>
      <c r="G24" s="10" t="n">
        <v>0.975283285472004</v>
      </c>
      <c r="H24" s="10" t="n">
        <v>1.13379942526771</v>
      </c>
      <c r="I24" s="10" t="n">
        <v>1.09566073770313</v>
      </c>
      <c r="J24" s="10" t="n">
        <v>1.09406410049511</v>
      </c>
      <c r="K24" s="10" t="n">
        <v>1.07598440151113</v>
      </c>
      <c r="L24" s="10" t="n">
        <v>1.1821980914116</v>
      </c>
      <c r="M24" s="10" t="n">
        <v>1.24093975868716</v>
      </c>
      <c r="N24" s="10" t="n">
        <v>1.21212997367315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customFormat="false" ht="12.75" hidden="false" customHeight="false" outlineLevel="0" collapsed="false">
      <c r="A25" s="8" t="n">
        <v>2000</v>
      </c>
      <c r="B25" s="9"/>
      <c r="C25" s="10" t="n">
        <v>1.09286703834135</v>
      </c>
      <c r="D25" s="10" t="n">
        <v>1.08384529303896</v>
      </c>
      <c r="E25" s="10" t="n">
        <v>1.1227482601922</v>
      </c>
      <c r="F25" s="10" t="n">
        <v>1.11077396268807</v>
      </c>
      <c r="G25" s="10" t="n">
        <v>0.990178458022006</v>
      </c>
      <c r="H25" s="10" t="n">
        <v>0.981439445602764</v>
      </c>
      <c r="I25" s="10" t="n">
        <v>0.976383513798549</v>
      </c>
      <c r="J25" s="10" t="n">
        <v>1.00464715681139</v>
      </c>
      <c r="K25" s="10" t="n">
        <v>1.11611879993355</v>
      </c>
      <c r="L25" s="10" t="n">
        <v>1.23359783096169</v>
      </c>
      <c r="M25" s="10" t="n">
        <v>1.14923658394375</v>
      </c>
      <c r="N25" s="10" t="n">
        <v>1.15512997482733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customFormat="false" ht="12.75" hidden="false" customHeight="false" outlineLevel="0" collapsed="false">
      <c r="A26" s="8" t="n">
        <v>2100</v>
      </c>
      <c r="B26" s="9"/>
      <c r="C26" s="10" t="n">
        <v>1.03026359298227</v>
      </c>
      <c r="D26" s="10" t="n">
        <v>1.02645868805215</v>
      </c>
      <c r="E26" s="10" t="n">
        <v>1.03165342472662</v>
      </c>
      <c r="F26" s="10" t="n">
        <v>1.16512534839382</v>
      </c>
      <c r="G26" s="10" t="n">
        <v>1.11488804624476</v>
      </c>
      <c r="H26" s="10" t="n">
        <v>0.976314296727581</v>
      </c>
      <c r="I26" s="10" t="n">
        <v>0.970313661719505</v>
      </c>
      <c r="J26" s="10" t="n">
        <v>1.02731002161061</v>
      </c>
      <c r="K26" s="10" t="n">
        <v>1.07273580985559</v>
      </c>
      <c r="L26" s="10" t="n">
        <v>1.12991734910681</v>
      </c>
      <c r="M26" s="10" t="n">
        <v>1.03843493557566</v>
      </c>
      <c r="N26" s="10" t="n">
        <v>1.09196639243347</v>
      </c>
    </row>
    <row r="27" customFormat="false" ht="12.75" hidden="false" customHeight="false" outlineLevel="0" collapsed="false">
      <c r="A27" s="8" t="n">
        <v>2200</v>
      </c>
      <c r="B27" s="9"/>
      <c r="C27" s="10" t="n">
        <v>0.93862868221134</v>
      </c>
      <c r="D27" s="10" t="n">
        <v>0.963861836261865</v>
      </c>
      <c r="E27" s="10" t="n">
        <v>0.971122838559372</v>
      </c>
      <c r="F27" s="10" t="n">
        <v>0.982554944571349</v>
      </c>
      <c r="G27" s="10" t="n">
        <v>0.947929681509821</v>
      </c>
      <c r="H27" s="10" t="n">
        <v>0.816582167871104</v>
      </c>
      <c r="I27" s="10" t="n">
        <v>0.762473603205093</v>
      </c>
      <c r="J27" s="10" t="n">
        <v>0.805825068381773</v>
      </c>
      <c r="K27" s="10" t="n">
        <v>0.920401447201159</v>
      </c>
      <c r="L27" s="10" t="n">
        <v>0.844826792425109</v>
      </c>
      <c r="M27" s="10" t="n">
        <v>0.922062348998649</v>
      </c>
      <c r="N27" s="10" t="n">
        <v>1.04273609533556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2.75" hidden="false" customHeight="false" outlineLevel="0" collapsed="false">
      <c r="A28" s="8" t="n">
        <v>2300</v>
      </c>
      <c r="B28" s="9"/>
      <c r="C28" s="10" t="n">
        <v>1.25139820447355</v>
      </c>
      <c r="D28" s="10" t="n">
        <v>1.2138383553586</v>
      </c>
      <c r="E28" s="10" t="n">
        <v>1.31208016140953</v>
      </c>
      <c r="F28" s="10" t="n">
        <v>1.4824307402098</v>
      </c>
      <c r="G28" s="10" t="n">
        <v>1.4948641313227</v>
      </c>
      <c r="H28" s="10" t="n">
        <v>1.69476125236365</v>
      </c>
      <c r="I28" s="10" t="n">
        <v>1.47684988999428</v>
      </c>
      <c r="J28" s="10" t="n">
        <v>1.40315936254122</v>
      </c>
      <c r="K28" s="10" t="n">
        <v>1.28027591014217</v>
      </c>
      <c r="L28" s="10" t="n">
        <v>1.23849620726893</v>
      </c>
      <c r="M28" s="10" t="n">
        <v>1.2677179195934</v>
      </c>
      <c r="N28" s="10" t="n">
        <v>1.18984262848508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customFormat="false" ht="12.75" hidden="false" customHeight="false" outlineLevel="0" collapsed="false">
      <c r="A29" s="8" t="n">
        <v>2400</v>
      </c>
      <c r="B29" s="9"/>
      <c r="C29" s="10" t="n">
        <v>1.08965360230284</v>
      </c>
      <c r="D29" s="10" t="n">
        <v>1.05345784742818</v>
      </c>
      <c r="E29" s="10" t="n">
        <v>1.10659704617154</v>
      </c>
      <c r="F29" s="10" t="n">
        <v>1.18001642547162</v>
      </c>
      <c r="G29" s="10" t="n">
        <v>1.21144017409548</v>
      </c>
      <c r="H29" s="10" t="n">
        <v>1.28748147107453</v>
      </c>
      <c r="I29" s="10" t="n">
        <v>1.18156789032691</v>
      </c>
      <c r="J29" s="10" t="n">
        <v>1.17221650318146</v>
      </c>
      <c r="K29" s="10" t="n">
        <v>1.14629659371006</v>
      </c>
      <c r="L29" s="10" t="n">
        <v>1.06653191027891</v>
      </c>
      <c r="M29" s="10" t="n">
        <v>1.10219609627464</v>
      </c>
      <c r="N29" s="10" t="n">
        <v>1.11741913764589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customFormat="false" ht="12.75" hidden="false" customHeight="false" outlineLevel="0" collapsed="false"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customFormat="false" ht="12.75" hidden="false" customHeight="false" outlineLevel="0" collapsed="false">
      <c r="A31" s="14" t="s">
        <v>30</v>
      </c>
      <c r="B31" s="14"/>
      <c r="C31" s="1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customFormat="false" ht="12.75" hidden="false" customHeight="false" outlineLevel="0" collapsed="false">
      <c r="C32" s="15" t="s">
        <v>31</v>
      </c>
      <c r="E32" s="0" t="str">
        <f aca="false">IF('[1]Weekday Current vs Hist'!$J$2="West","Monday through Saturday; Hours 7 through 22","Monday through Saturday; Hours 8 through 23")</f>
        <v>Monday through Saturday; Hours 7 through 22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customFormat="false" ht="12.75" hidden="false" customHeight="false" outlineLevel="0" collapsed="false">
      <c r="C33" s="0" t="s">
        <v>32</v>
      </c>
      <c r="E33" s="0" t="str">
        <f aca="false">IF('[1]Weekday Current vs Hist'!$J$2="West","Monday through Sunday; Hours 1 through 6, and Hours 23 &amp; 24","Monday through Sunday; Hours 1 through 7, and Hours 24")</f>
        <v>Monday through Sunday; Hours 1 through 6, and Hours 23 &amp; 24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customFormat="false" ht="12.75" hidden="false" customHeight="false" outlineLevel="0" collapsed="false">
      <c r="C34" s="0" t="s">
        <v>33</v>
      </c>
      <c r="E34" s="0" t="str">
        <f aca="false">IF('[1]Weekday Current vs Hist'!$J$2="West","Sunday; Hours 7 through 22","Sunday; Hours 8 through 23")</f>
        <v>Sunday; Hours 7 through 22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customFormat="false" ht="12.75" hidden="false" customHeight="false" outlineLevel="0" collapsed="false"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customFormat="false" ht="12.75" hidden="false" customHeight="false" outlineLevel="0" collapsed="false">
      <c r="A39" s="19" t="s">
        <v>16</v>
      </c>
      <c r="C39" s="10" t="n">
        <f aca="false">IF('[1]Weekday Current vs Hist'!$J$2="East",AVERAGE(C6:C8,C29),AVERAGE(C6:C7,C28:C29))</f>
        <v>1.06698055042394</v>
      </c>
      <c r="D39" s="10" t="n">
        <f aca="false">IF('[1]Weekday Current vs Hist'!$J$2="East",AVERAGE(D6:D8,D29),AVERAGE(D6:D7,D28:D29))</f>
        <v>1.0430976102447</v>
      </c>
      <c r="E39" s="10" t="n">
        <f aca="false">IF('[1]Weekday Current vs Hist'!$J$2="East",AVERAGE(E6:E8,E29),AVERAGE(E6:E7,E28:E29))</f>
        <v>1.07750462609361</v>
      </c>
      <c r="F39" s="10" t="n">
        <f aca="false">IF('[1]Weekday Current vs Hist'!$J$2="East",AVERAGE(F6:F8,F29),AVERAGE(F6:F7,F28:F29))</f>
        <v>1.15290437710628</v>
      </c>
      <c r="G39" s="10" t="n">
        <f aca="false">IF('[1]Weekday Current vs Hist'!$J$2="East",AVERAGE(G6:G8,G29),AVERAGE(G6:G7,G28:G29))</f>
        <v>1.18888748753579</v>
      </c>
      <c r="H39" s="10" t="n">
        <f aca="false">IF('[1]Weekday Current vs Hist'!$J$2="East",AVERAGE(H6:H8,H29),AVERAGE(H6:H7,H28:H29))</f>
        <v>1.24191706523845</v>
      </c>
      <c r="I39" s="10" t="n">
        <f aca="false">IF('[1]Weekday Current vs Hist'!$J$2="East",AVERAGE(I6:I8,I29),AVERAGE(I6:I7,I28:I29))</f>
        <v>1.17179612347023</v>
      </c>
      <c r="J39" s="10" t="n">
        <f aca="false">IF('[1]Weekday Current vs Hist'!$J$2="East",AVERAGE(J6:J8,J29),AVERAGE(J6:J7,J28:J29))</f>
        <v>1.1388428043177</v>
      </c>
      <c r="K39" s="10" t="n">
        <f aca="false">IF('[1]Weekday Current vs Hist'!$J$2="East",AVERAGE(K6:K8,K29),AVERAGE(K6:K7,K28:K29))</f>
        <v>1.12284710940629</v>
      </c>
      <c r="L39" s="10" t="n">
        <f aca="false">IF('[1]Weekday Current vs Hist'!$J$2="East",AVERAGE(L6:L8,L29),AVERAGE(L6:L7,L28:L29))</f>
        <v>1.06763065245219</v>
      </c>
      <c r="M39" s="10" t="n">
        <f aca="false">IF('[1]Weekday Current vs Hist'!$J$2="East",AVERAGE(M6:M8,M29),AVERAGE(M6:M7,M28:M29))</f>
        <v>1.07167111148544</v>
      </c>
      <c r="N39" s="10" t="n">
        <f aca="false">IF('[1]Weekday Current vs Hist'!$J$2="East",AVERAGE(N6:N8,N29),AVERAGE(N6:N7,N28:N29))</f>
        <v>1.06455933308729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customFormat="false" ht="12.75" hidden="false" customHeight="false" outlineLevel="0" collapsed="false">
      <c r="A40" s="19" t="s">
        <v>17</v>
      </c>
      <c r="C40" s="10" t="n">
        <f aca="false">IF('[1]Weekday Current vs Hist'!$J$2="East",AVERAGE(C9:C12),AVERAGE(C8:C11))</f>
        <v>0.933019449576063</v>
      </c>
      <c r="D40" s="10" t="n">
        <f aca="false">IF('[1]Weekday Current vs Hist'!$J$2="East",AVERAGE(D9:D12),AVERAGE(D8:D11))</f>
        <v>0.956902389755301</v>
      </c>
      <c r="E40" s="10" t="n">
        <f aca="false">IF('[1]Weekday Current vs Hist'!$J$2="East",AVERAGE(E9:E12),AVERAGE(E8:E11))</f>
        <v>0.922495373906394</v>
      </c>
      <c r="F40" s="10" t="n">
        <f aca="false">IF('[1]Weekday Current vs Hist'!$J$2="East",AVERAGE(F9:F12),AVERAGE(F8:F11))</f>
        <v>0.847095622893715</v>
      </c>
      <c r="G40" s="10" t="n">
        <f aca="false">IF('[1]Weekday Current vs Hist'!$J$2="East",AVERAGE(G9:G12),AVERAGE(G8:G11))</f>
        <v>0.811112512464209</v>
      </c>
      <c r="H40" s="10" t="n">
        <f aca="false">IF('[1]Weekday Current vs Hist'!$J$2="East",AVERAGE(H9:H12),AVERAGE(H8:H11))</f>
        <v>0.758082934761555</v>
      </c>
      <c r="I40" s="10" t="n">
        <f aca="false">IF('[1]Weekday Current vs Hist'!$J$2="East",AVERAGE(I9:I12),AVERAGE(I8:I11))</f>
        <v>0.828203876529772</v>
      </c>
      <c r="J40" s="10" t="n">
        <f aca="false">IF('[1]Weekday Current vs Hist'!$J$2="East",AVERAGE(J9:J12),AVERAGE(J8:J11))</f>
        <v>0.861157195682305</v>
      </c>
      <c r="K40" s="10" t="n">
        <f aca="false">IF('[1]Weekday Current vs Hist'!$J$2="East",AVERAGE(K9:K12),AVERAGE(K8:K11))</f>
        <v>0.877152890593707</v>
      </c>
      <c r="L40" s="10" t="n">
        <f aca="false">IF('[1]Weekday Current vs Hist'!$J$2="East",AVERAGE(L9:L12),AVERAGE(L8:L11))</f>
        <v>0.932369347547813</v>
      </c>
      <c r="M40" s="10" t="n">
        <f aca="false">IF('[1]Weekday Current vs Hist'!$J$2="East",AVERAGE(M9:M12),AVERAGE(M8:M11))</f>
        <v>0.928328888514561</v>
      </c>
      <c r="N40" s="10" t="n">
        <f aca="false">IF('[1]Weekday Current vs Hist'!$J$2="East",AVERAGE(N9:N12),AVERAGE(N8:N11))</f>
        <v>0.935440666912708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customFormat="false" ht="12.75" hidden="false" customHeight="false" outlineLevel="0" collapsed="false">
      <c r="A41" s="19" t="s">
        <v>18</v>
      </c>
      <c r="C41" s="10" t="n">
        <f aca="false">IF('[1]Weekday Current vs Hist'!$J$2="East",AVERAGE(C13:C16),AVERAGE(C12:C15))</f>
        <v>0.980065079998683</v>
      </c>
      <c r="D41" s="10" t="n">
        <f aca="false">IF('[1]Weekday Current vs Hist'!$J$2="East",AVERAGE(D13:D16),AVERAGE(D12:D15))</f>
        <v>0.990375532194647</v>
      </c>
      <c r="E41" s="10" t="n">
        <f aca="false">IF('[1]Weekday Current vs Hist'!$J$2="East",AVERAGE(E13:E16),AVERAGE(E12:E15))</f>
        <v>0.964257320385711</v>
      </c>
      <c r="F41" s="10" t="n">
        <f aca="false">IF('[1]Weekday Current vs Hist'!$J$2="East",AVERAGE(F13:F16),AVERAGE(F12:F15))</f>
        <v>0.894789886575345</v>
      </c>
      <c r="G41" s="10" t="n">
        <f aca="false">IF('[1]Weekday Current vs Hist'!$J$2="East",AVERAGE(G13:G16),AVERAGE(G12:G15))</f>
        <v>0.759054261190169</v>
      </c>
      <c r="H41" s="10" t="n">
        <f aca="false">IF('[1]Weekday Current vs Hist'!$J$2="East",AVERAGE(H13:H16),AVERAGE(H12:H15))</f>
        <v>0.547231344042523</v>
      </c>
      <c r="I41" s="10" t="n">
        <f aca="false">IF('[1]Weekday Current vs Hist'!$J$2="East",AVERAGE(I13:I16),AVERAGE(I12:I15))</f>
        <v>0.537977916902094</v>
      </c>
      <c r="J41" s="10" t="n">
        <f aca="false">IF('[1]Weekday Current vs Hist'!$J$2="East",AVERAGE(J13:J16),AVERAGE(J12:J15))</f>
        <v>0.613359160450492</v>
      </c>
      <c r="K41" s="10" t="n">
        <f aca="false">IF('[1]Weekday Current vs Hist'!$J$2="East",AVERAGE(K13:K16),AVERAGE(K12:K15))</f>
        <v>0.773001507469698</v>
      </c>
      <c r="L41" s="10" t="n">
        <f aca="false">IF('[1]Weekday Current vs Hist'!$J$2="East",AVERAGE(L13:L16),AVERAGE(L12:L15))</f>
        <v>0.831655265209504</v>
      </c>
      <c r="M41" s="10" t="n">
        <f aca="false">IF('[1]Weekday Current vs Hist'!$J$2="East",AVERAGE(M13:M16),AVERAGE(M12:M15))</f>
        <v>0.927048082327561</v>
      </c>
      <c r="N41" s="10" t="n">
        <f aca="false">IF('[1]Weekday Current vs Hist'!$J$2="East",AVERAGE(N13:N16),AVERAGE(N12:N15))</f>
        <v>0.971169088209381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customFormat="false" ht="12.75" hidden="false" customHeight="false" outlineLevel="0" collapsed="false">
      <c r="A42" s="19" t="s">
        <v>19</v>
      </c>
      <c r="C42" s="10" t="n">
        <f aca="false">IF('[1]Weekday Current vs Hist'!$J$2="East",AVERAGE(C17:C20),AVERAGE(C16:C19))</f>
        <v>0.969767099630066</v>
      </c>
      <c r="D42" s="10" t="n">
        <f aca="false">IF('[1]Weekday Current vs Hist'!$J$2="East",AVERAGE(D17:D20),AVERAGE(D16:D19))</f>
        <v>0.982024531783196</v>
      </c>
      <c r="E42" s="10" t="n">
        <f aca="false">IF('[1]Weekday Current vs Hist'!$J$2="East",AVERAGE(E17:E20),AVERAGE(E16:E19))</f>
        <v>0.997596654594486</v>
      </c>
      <c r="F42" s="10" t="n">
        <f aca="false">IF('[1]Weekday Current vs Hist'!$J$2="East",AVERAGE(F17:F20),AVERAGE(F16:F19))</f>
        <v>1.03293717683366</v>
      </c>
      <c r="G42" s="10" t="n">
        <f aca="false">IF('[1]Weekday Current vs Hist'!$J$2="East",AVERAGE(G17:G20),AVERAGE(G16:G19))</f>
        <v>1.06937838638984</v>
      </c>
      <c r="H42" s="10" t="n">
        <f aca="false">IF('[1]Weekday Current vs Hist'!$J$2="East",AVERAGE(H17:H20),AVERAGE(H16:H19))</f>
        <v>1.08237796041502</v>
      </c>
      <c r="I42" s="10" t="n">
        <f aca="false">IF('[1]Weekday Current vs Hist'!$J$2="East",AVERAGE(I17:I20),AVERAGE(I16:I19))</f>
        <v>1.08081925260751</v>
      </c>
      <c r="J42" s="10" t="n">
        <f aca="false">IF('[1]Weekday Current vs Hist'!$J$2="East",AVERAGE(J17:J20),AVERAGE(J16:J19))</f>
        <v>1.05002109745834</v>
      </c>
      <c r="K42" s="10" t="n">
        <f aca="false">IF('[1]Weekday Current vs Hist'!$J$2="East",AVERAGE(K17:K20),AVERAGE(K16:K19))</f>
        <v>1.0442575027359</v>
      </c>
      <c r="L42" s="10" t="n">
        <f aca="false">IF('[1]Weekday Current vs Hist'!$J$2="East",AVERAGE(L17:L20),AVERAGE(L16:L19))</f>
        <v>0.992698215867969</v>
      </c>
      <c r="M42" s="10" t="n">
        <f aca="false">IF('[1]Weekday Current vs Hist'!$J$2="East",AVERAGE(M17:M20),AVERAGE(M16:M19))</f>
        <v>0.963623427575478</v>
      </c>
      <c r="N42" s="10" t="n">
        <f aca="false">IF('[1]Weekday Current vs Hist'!$J$2="East",AVERAGE(N17:N20),AVERAGE(N16:N19))</f>
        <v>0.920399923941196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customFormat="false" ht="12.75" hidden="false" customHeight="false" outlineLevel="0" collapsed="false">
      <c r="A43" s="19" t="s">
        <v>20</v>
      </c>
      <c r="C43" s="10" t="n">
        <f aca="false">IF('[1]Weekday Current vs Hist'!$J$2="East",AVERAGE(C21:C24),AVERAGE(C20:C23))</f>
        <v>0.990874630005984</v>
      </c>
      <c r="D43" s="10" t="n">
        <f aca="false">IF('[1]Weekday Current vs Hist'!$J$2="East",AVERAGE(D21:D24),AVERAGE(D20:D23))</f>
        <v>0.974522406545102</v>
      </c>
      <c r="E43" s="10" t="n">
        <f aca="false">IF('[1]Weekday Current vs Hist'!$J$2="East",AVERAGE(E21:E24),AVERAGE(E20:E23))</f>
        <v>0.957557457374511</v>
      </c>
      <c r="F43" s="10" t="n">
        <f aca="false">IF('[1]Weekday Current vs Hist'!$J$2="East",AVERAGE(F21:F24),AVERAGE(F20:F23))</f>
        <v>1.01713276391301</v>
      </c>
      <c r="G43" s="10" t="n">
        <f aca="false">IF('[1]Weekday Current vs Hist'!$J$2="East",AVERAGE(G21:G24),AVERAGE(G20:G23))</f>
        <v>1.16449748460784</v>
      </c>
      <c r="H43" s="10" t="n">
        <f aca="false">IF('[1]Weekday Current vs Hist'!$J$2="East",AVERAGE(H21:H24),AVERAGE(H20:H23))</f>
        <v>1.39335686167516</v>
      </c>
      <c r="I43" s="10" t="n">
        <f aca="false">IF('[1]Weekday Current vs Hist'!$J$2="East",AVERAGE(I21:I24),AVERAGE(I20:I23))</f>
        <v>1.42999495138382</v>
      </c>
      <c r="J43" s="10" t="n">
        <f aca="false">IF('[1]Weekday Current vs Hist'!$J$2="East",AVERAGE(J21:J24),AVERAGE(J20:J23))</f>
        <v>1.35365815526645</v>
      </c>
      <c r="K43" s="10" t="n">
        <f aca="false">IF('[1]Weekday Current vs Hist'!$J$2="East",AVERAGE(K21:K24),AVERAGE(K20:K23))</f>
        <v>1.13643087516905</v>
      </c>
      <c r="L43" s="10" t="n">
        <f aca="false">IF('[1]Weekday Current vs Hist'!$J$2="East",AVERAGE(L21:L24),AVERAGE(L20:L23))</f>
        <v>1.07801150294623</v>
      </c>
      <c r="M43" s="10" t="n">
        <f aca="false">IF('[1]Weekday Current vs Hist'!$J$2="East",AVERAGE(M21:M24),AVERAGE(M20:M23))</f>
        <v>1.02166008329566</v>
      </c>
      <c r="N43" s="10" t="n">
        <f aca="false">IF('[1]Weekday Current vs Hist'!$J$2="East",AVERAGE(N21:N24),AVERAGE(N20:N23))</f>
        <v>0.982940378782048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customFormat="false" ht="12.75" hidden="false" customHeight="false" outlineLevel="0" collapsed="false">
      <c r="A44" s="19" t="s">
        <v>21</v>
      </c>
      <c r="C44" s="10" t="n">
        <f aca="false">IF('[1]Weekday Current vs Hist'!$J$2="East",AVERAGE(C25:C28),AVERAGE(C24:C27))</f>
        <v>1.05929319036527</v>
      </c>
      <c r="D44" s="10" t="n">
        <f aca="false">IF('[1]Weekday Current vs Hist'!$J$2="East",AVERAGE(D25:D28),AVERAGE(D24:D27))</f>
        <v>1.05307752947706</v>
      </c>
      <c r="E44" s="10" t="n">
        <f aca="false">IF('[1]Weekday Current vs Hist'!$J$2="East",AVERAGE(E25:E28),AVERAGE(E24:E27))</f>
        <v>1.08058856764529</v>
      </c>
      <c r="F44" s="10" t="n">
        <f aca="false">IF('[1]Weekday Current vs Hist'!$J$2="East",AVERAGE(F25:F28),AVERAGE(F24:F27))</f>
        <v>1.05514017267799</v>
      </c>
      <c r="G44" s="10" t="n">
        <f aca="false">IF('[1]Weekday Current vs Hist'!$J$2="East",AVERAGE(G25:G28),AVERAGE(G24:G27))</f>
        <v>1.00706986781215</v>
      </c>
      <c r="H44" s="10" t="n">
        <f aca="false">IF('[1]Weekday Current vs Hist'!$J$2="East",AVERAGE(H25:H28),AVERAGE(H24:H27))</f>
        <v>0.977033833867291</v>
      </c>
      <c r="I44" s="10" t="n">
        <f aca="false">IF('[1]Weekday Current vs Hist'!$J$2="East",AVERAGE(I25:I28),AVERAGE(I24:I27))</f>
        <v>0.951207879106569</v>
      </c>
      <c r="J44" s="10" t="n">
        <f aca="false">IF('[1]Weekday Current vs Hist'!$J$2="East",AVERAGE(J25:J28),AVERAGE(J24:J27))</f>
        <v>0.98296158682472</v>
      </c>
      <c r="K44" s="10" t="n">
        <f aca="false">IF('[1]Weekday Current vs Hist'!$J$2="East",AVERAGE(K25:K28),AVERAGE(K24:K27))</f>
        <v>1.04631011462536</v>
      </c>
      <c r="L44" s="10" t="n">
        <f aca="false">IF('[1]Weekday Current vs Hist'!$J$2="East",AVERAGE(L25:L28),AVERAGE(L24:L27))</f>
        <v>1.0976350159763</v>
      </c>
      <c r="M44" s="10" t="n">
        <f aca="false">IF('[1]Weekday Current vs Hist'!$J$2="East",AVERAGE(M25:M28),AVERAGE(M24:M27))</f>
        <v>1.0876684068013</v>
      </c>
      <c r="N44" s="10" t="n">
        <f aca="false">IF('[1]Weekday Current vs Hist'!$J$2="East",AVERAGE(N25:N28),AVERAGE(N24:N27))</f>
        <v>1.12549060906738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customFormat="false" ht="12.75" hidden="false" customHeight="false" outlineLevel="0" collapsed="false"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customFormat="false" ht="12.75" hidden="false" customHeight="false" outlineLevel="0" collapsed="false">
      <c r="A46" s="22" t="s">
        <v>28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customFormat="false" ht="12.75" hidden="false" customHeight="false" outlineLevel="0" collapsed="false"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customFormat="false" ht="12.75" hidden="false" customHeight="false" outlineLevel="0" collapsed="false"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customFormat="false" ht="12.75" hidden="false" customHeight="false" outlineLevel="0" collapsed="false"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customFormat="false" ht="12.75" hidden="false" customHeight="false" outlineLevel="0" collapsed="false"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customFormat="false" ht="12.75" hidden="false" customHeight="false" outlineLevel="0" collapsed="false"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CONCATENATE("Weekend 2000 - ",'[1]Weekday Current vs Hist'!$J$3,"  - Historical Price Relationship")</f>
        <v>Weekend 2000 - NP 15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34</v>
      </c>
      <c r="B3" s="2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1.00928708113569</v>
      </c>
      <c r="D6" s="10" t="n">
        <v>0.977027112315398</v>
      </c>
      <c r="E6" s="10" t="n">
        <v>1.00444262042924</v>
      </c>
      <c r="F6" s="10" t="n">
        <v>1.04977803696551</v>
      </c>
      <c r="G6" s="10" t="n">
        <v>1.12202431426679</v>
      </c>
      <c r="H6" s="10" t="n">
        <v>1.08872879096195</v>
      </c>
      <c r="I6" s="10" t="n">
        <v>1.0962087627061</v>
      </c>
      <c r="J6" s="10" t="n">
        <v>1.03859400716731</v>
      </c>
      <c r="K6" s="10" t="n">
        <v>1.1036113107217</v>
      </c>
      <c r="L6" s="10" t="n">
        <v>1.02907089428398</v>
      </c>
      <c r="M6" s="10" t="n">
        <v>1.01449389689633</v>
      </c>
      <c r="N6" s="10" t="n">
        <v>1.01529094496404</v>
      </c>
      <c r="P6" s="11" t="s">
        <v>0</v>
      </c>
      <c r="Q6" s="12" t="n">
        <f aca="false">IF('[1]Weekday Current vs Hist'!$J$2="East",AVERAGE(C13:C28),AVERAGE(C12:C27))</f>
        <v>1</v>
      </c>
      <c r="R6" s="13" t="n">
        <f aca="false">IF('[1]Weekday Current vs Hist'!$J$2="East",AVERAGE(C6:C12,C29),AVERAGE(C6:C11,C28:C29))</f>
        <v>1</v>
      </c>
    </row>
    <row r="7" customFormat="false" ht="12.75" hidden="false" customHeight="false" outlineLevel="0" collapsed="false">
      <c r="A7" s="8" t="n">
        <v>200</v>
      </c>
      <c r="B7" s="9"/>
      <c r="C7" s="10" t="n">
        <v>0.917583313783666</v>
      </c>
      <c r="D7" s="10" t="n">
        <v>0.928067125876623</v>
      </c>
      <c r="E7" s="10" t="n">
        <v>0.886898676364119</v>
      </c>
      <c r="F7" s="10" t="n">
        <v>0.899392305778207</v>
      </c>
      <c r="G7" s="10" t="n">
        <v>0.927221330458195</v>
      </c>
      <c r="H7" s="10" t="n">
        <v>0.89669674655366</v>
      </c>
      <c r="I7" s="10" t="n">
        <v>0.932557950853616</v>
      </c>
      <c r="J7" s="10" t="n">
        <v>0.941401344380782</v>
      </c>
      <c r="K7" s="10" t="n">
        <v>0.96120462305124</v>
      </c>
      <c r="L7" s="10" t="n">
        <v>0.936423597976925</v>
      </c>
      <c r="M7" s="10" t="n">
        <v>0.902276533177391</v>
      </c>
      <c r="N7" s="10" t="n">
        <v>0.935684621254166</v>
      </c>
      <c r="P7" s="11" t="s">
        <v>1</v>
      </c>
      <c r="Q7" s="12" t="n">
        <f aca="false">IF('[1]Weekday Current vs Hist'!$J$2="East",AVERAGE(D13:D28),AVERAGE(D12:D27))</f>
        <v>1</v>
      </c>
      <c r="R7" s="13" t="n">
        <f aca="false">IF('[1]Weekday Current vs Hist'!$J$2="East",AVERAGE(D6:D12,D29),AVERAGE(D6:D11,D28:D29))</f>
        <v>1</v>
      </c>
    </row>
    <row r="8" customFormat="false" ht="12.75" hidden="false" customHeight="false" outlineLevel="0" collapsed="false">
      <c r="A8" s="8" t="n">
        <v>300</v>
      </c>
      <c r="B8" s="9"/>
      <c r="C8" s="10" t="n">
        <v>0.871050613169659</v>
      </c>
      <c r="D8" s="10" t="n">
        <v>0.892540693181081</v>
      </c>
      <c r="E8" s="10" t="n">
        <v>0.810207464985751</v>
      </c>
      <c r="F8" s="10" t="n">
        <v>0.76052821614912</v>
      </c>
      <c r="G8" s="10" t="n">
        <v>0.782848374152454</v>
      </c>
      <c r="H8" s="10" t="n">
        <v>0.796206776228069</v>
      </c>
      <c r="I8" s="10" t="n">
        <v>0.842553595110276</v>
      </c>
      <c r="J8" s="10" t="n">
        <v>0.828027666870417</v>
      </c>
      <c r="K8" s="10" t="n">
        <v>0.841600995630371</v>
      </c>
      <c r="L8" s="10" t="n">
        <v>0.896569613906605</v>
      </c>
      <c r="M8" s="10" t="n">
        <v>0.826158245341783</v>
      </c>
      <c r="N8" s="10" t="n">
        <v>0.880324365328989</v>
      </c>
      <c r="P8" s="11" t="s">
        <v>2</v>
      </c>
      <c r="Q8" s="12" t="n">
        <f aca="false">IF('[1]Weekday Current vs Hist'!$J$2="East",AVERAGE(E13:E28),AVERAGE(E12:E27))</f>
        <v>1</v>
      </c>
      <c r="R8" s="13" t="n">
        <f aca="false">IF('[1]Weekday Current vs Hist'!$J$2="East",AVERAGE(E6:E12,E29),AVERAGE(E6:E11,E28:E29))</f>
        <v>1</v>
      </c>
    </row>
    <row r="9" customFormat="false" ht="12.75" hidden="false" customHeight="false" outlineLevel="0" collapsed="false">
      <c r="A9" s="8" t="n">
        <v>400</v>
      </c>
      <c r="B9" s="9"/>
      <c r="C9" s="10" t="n">
        <v>0.857255308386801</v>
      </c>
      <c r="D9" s="10" t="n">
        <v>0.894058473167231</v>
      </c>
      <c r="E9" s="10" t="n">
        <v>0.817162796685677</v>
      </c>
      <c r="F9" s="10" t="n">
        <v>0.779293323063996</v>
      </c>
      <c r="G9" s="10" t="n">
        <v>0.748514081041202</v>
      </c>
      <c r="H9" s="10" t="n">
        <v>0.750078169844209</v>
      </c>
      <c r="I9" s="10" t="n">
        <v>0.825422562521677</v>
      </c>
      <c r="J9" s="10" t="n">
        <v>0.808226743076984</v>
      </c>
      <c r="K9" s="10" t="n">
        <v>0.817951270684901</v>
      </c>
      <c r="L9" s="10" t="n">
        <v>0.880376778796767</v>
      </c>
      <c r="M9" s="10" t="n">
        <v>0.821303804036329</v>
      </c>
      <c r="N9" s="10" t="n">
        <v>0.883520348850444</v>
      </c>
      <c r="P9" s="11" t="s">
        <v>3</v>
      </c>
      <c r="Q9" s="12" t="n">
        <f aca="false">IF('[1]Weekday Current vs Hist'!$J$2="East",AVERAGE(F13:F28),AVERAGE(F12:F27))</f>
        <v>1</v>
      </c>
      <c r="R9" s="13" t="n">
        <f aca="false">IF('[1]Weekday Current vs Hist'!$J$2="East",AVERAGE(F6:F12,F29),AVERAGE(F6:F11,F28:F29))</f>
        <v>1</v>
      </c>
    </row>
    <row r="10" customFormat="false" ht="12.75" hidden="false" customHeight="false" outlineLevel="0" collapsed="false">
      <c r="A10" s="8" t="n">
        <v>500</v>
      </c>
      <c r="B10" s="9"/>
      <c r="C10" s="10" t="n">
        <v>0.93008766526305</v>
      </c>
      <c r="D10" s="10" t="n">
        <v>0.95092083910659</v>
      </c>
      <c r="E10" s="10" t="n">
        <v>0.937598377142553</v>
      </c>
      <c r="F10" s="10" t="n">
        <v>0.827835975518876</v>
      </c>
      <c r="G10" s="10" t="n">
        <v>0.785793754552311</v>
      </c>
      <c r="H10" s="10" t="n">
        <v>0.73650159067605</v>
      </c>
      <c r="I10" s="10" t="n">
        <v>0.820667610818207</v>
      </c>
      <c r="J10" s="10" t="n">
        <v>0.834476889560375</v>
      </c>
      <c r="K10" s="10" t="n">
        <v>0.859907966336422</v>
      </c>
      <c r="L10" s="10" t="n">
        <v>0.907638500660968</v>
      </c>
      <c r="M10" s="10" t="n">
        <v>0.924784060902944</v>
      </c>
      <c r="N10" s="10" t="n">
        <v>0.932319406346887</v>
      </c>
      <c r="P10" s="11" t="s">
        <v>4</v>
      </c>
      <c r="Q10" s="12" t="n">
        <f aca="false">IF('[1]Weekday Current vs Hist'!$J$2="East",AVERAGE(G13:G28),AVERAGE(G12:G27))</f>
        <v>1</v>
      </c>
      <c r="R10" s="13" t="n">
        <f aca="false">IF('[1]Weekday Current vs Hist'!$J$2="East",AVERAGE(G6:G12,G29),AVERAGE(G6:G11,G28:G29))</f>
        <v>1</v>
      </c>
    </row>
    <row r="11" customFormat="false" ht="12.75" hidden="false" customHeight="false" outlineLevel="0" collapsed="false">
      <c r="A11" s="8" t="n">
        <v>600</v>
      </c>
      <c r="B11" s="9"/>
      <c r="C11" s="10" t="n">
        <v>1.07368421148474</v>
      </c>
      <c r="D11" s="10" t="n">
        <v>1.0900895535663</v>
      </c>
      <c r="E11" s="10" t="n">
        <v>1.1250128568116</v>
      </c>
      <c r="F11" s="10" t="n">
        <v>1.02072497684287</v>
      </c>
      <c r="G11" s="10" t="n">
        <v>0.92729384011087</v>
      </c>
      <c r="H11" s="10" t="n">
        <v>0.749545202297892</v>
      </c>
      <c r="I11" s="10" t="n">
        <v>0.82417173766893</v>
      </c>
      <c r="J11" s="10" t="n">
        <v>0.973897483221443</v>
      </c>
      <c r="K11" s="10" t="n">
        <v>0.989151329723133</v>
      </c>
      <c r="L11" s="10" t="n">
        <v>1.04489249682691</v>
      </c>
      <c r="M11" s="10" t="n">
        <v>1.14106944377719</v>
      </c>
      <c r="N11" s="10" t="n">
        <v>1.04559854712451</v>
      </c>
      <c r="P11" s="11" t="s">
        <v>5</v>
      </c>
      <c r="Q11" s="12" t="n">
        <f aca="false">IF('[1]Weekday Current vs Hist'!$J$2="East",AVERAGE(H13:H28),AVERAGE(H12:H27))</f>
        <v>1</v>
      </c>
      <c r="R11" s="13" t="n">
        <f aca="false">IF('[1]Weekday Current vs Hist'!$J$2="East",AVERAGE(H6:H12,H29),AVERAGE(H6:H11,H28:H29))</f>
        <v>1</v>
      </c>
    </row>
    <row r="12" customFormat="false" ht="12.75" hidden="false" customHeight="false" outlineLevel="0" collapsed="false">
      <c r="A12" s="8" t="n">
        <v>700</v>
      </c>
      <c r="B12" s="9"/>
      <c r="C12" s="10" t="n">
        <v>0.748440668145899</v>
      </c>
      <c r="D12" s="10" t="n">
        <v>0.819380660698651</v>
      </c>
      <c r="E12" s="10" t="n">
        <v>0.758148584186111</v>
      </c>
      <c r="F12" s="10" t="n">
        <v>0.781269716513922</v>
      </c>
      <c r="G12" s="10" t="n">
        <v>0.504388682511275</v>
      </c>
      <c r="H12" s="10" t="n">
        <v>0.385556105954837</v>
      </c>
      <c r="I12" s="10" t="n">
        <v>0.367982248774051</v>
      </c>
      <c r="J12" s="10" t="n">
        <v>0.4163468429763</v>
      </c>
      <c r="K12" s="10" t="n">
        <v>0.544997828344356</v>
      </c>
      <c r="L12" s="10" t="n">
        <v>0.741460998216116</v>
      </c>
      <c r="M12" s="10" t="n">
        <v>0.782306422699003</v>
      </c>
      <c r="N12" s="10" t="n">
        <v>0.799643761777459</v>
      </c>
      <c r="P12" s="11" t="s">
        <v>6</v>
      </c>
      <c r="Q12" s="12" t="n">
        <f aca="false">IF('[1]Weekday Current vs Hist'!$J$2="East",AVERAGE(I13:I28),AVERAGE(I12:I27))</f>
        <v>1</v>
      </c>
      <c r="R12" s="13" t="n">
        <f aca="false">IF('[1]Weekday Current vs Hist'!$J$2="East",AVERAGE(I6:I12,I29),AVERAGE(I6:I11,I28:I29))</f>
        <v>1</v>
      </c>
    </row>
    <row r="13" customFormat="false" ht="12.75" hidden="false" customHeight="false" outlineLevel="0" collapsed="false">
      <c r="A13" s="8" t="n">
        <v>800</v>
      </c>
      <c r="B13" s="9"/>
      <c r="C13" s="10" t="n">
        <v>0.863622310898707</v>
      </c>
      <c r="D13" s="10" t="n">
        <v>0.934401652188417</v>
      </c>
      <c r="E13" s="10" t="n">
        <v>0.868722736813748</v>
      </c>
      <c r="F13" s="10" t="n">
        <v>0.888183311855447</v>
      </c>
      <c r="G13" s="10" t="n">
        <v>0.732627732259572</v>
      </c>
      <c r="H13" s="10" t="n">
        <v>0.519009124035355</v>
      </c>
      <c r="I13" s="10" t="n">
        <v>0.505448478802597</v>
      </c>
      <c r="J13" s="10" t="n">
        <v>0.527952136557085</v>
      </c>
      <c r="K13" s="10" t="n">
        <v>0.662295562346247</v>
      </c>
      <c r="L13" s="10" t="n">
        <v>0.727070265874181</v>
      </c>
      <c r="M13" s="10" t="n">
        <v>0.877022647071457</v>
      </c>
      <c r="N13" s="10" t="n">
        <v>0.875477908098911</v>
      </c>
      <c r="P13" s="11" t="s">
        <v>7</v>
      </c>
      <c r="Q13" s="12" t="n">
        <f aca="false">IF('[1]Weekday Current vs Hist'!$J$2="East",AVERAGE(J13:J28),AVERAGE(J12:J27))</f>
        <v>1</v>
      </c>
      <c r="R13" s="13" t="n">
        <f aca="false">IF('[1]Weekday Current vs Hist'!$J$2="East",AVERAGE(J6:J12,J29),AVERAGE(J6:J11,J28:J29))</f>
        <v>1</v>
      </c>
    </row>
    <row r="14" customFormat="false" ht="12.75" hidden="false" customHeight="false" outlineLevel="0" collapsed="false">
      <c r="A14" s="8" t="n">
        <v>900</v>
      </c>
      <c r="B14" s="9"/>
      <c r="C14" s="10" t="n">
        <v>0.978645613866171</v>
      </c>
      <c r="D14" s="10" t="n">
        <v>0.999773198404754</v>
      </c>
      <c r="E14" s="10" t="n">
        <v>0.96501426210905</v>
      </c>
      <c r="F14" s="10" t="n">
        <v>0.993208695137848</v>
      </c>
      <c r="G14" s="10" t="n">
        <v>0.924960307116772</v>
      </c>
      <c r="H14" s="10" t="n">
        <v>0.712677462546182</v>
      </c>
      <c r="I14" s="10" t="n">
        <v>0.678116309905411</v>
      </c>
      <c r="J14" s="10" t="n">
        <v>0.719333773564797</v>
      </c>
      <c r="K14" s="10" t="n">
        <v>0.788566434834589</v>
      </c>
      <c r="L14" s="10" t="n">
        <v>0.755127098864921</v>
      </c>
      <c r="M14" s="10" t="n">
        <v>0.9180468529235</v>
      </c>
      <c r="N14" s="10" t="n">
        <v>0.979260337622494</v>
      </c>
      <c r="P14" s="11" t="s">
        <v>8</v>
      </c>
      <c r="Q14" s="12" t="n">
        <f aca="false">IF('[1]Weekday Current vs Hist'!$J$2="East",AVERAGE(K13:K28),AVERAGE(K12:K27))</f>
        <v>1</v>
      </c>
      <c r="R14" s="13" t="n">
        <f aca="false">IF('[1]Weekday Current vs Hist'!$J$2="East",AVERAGE(K6:K12,K29),AVERAGE(K6:K11,K28:K29))</f>
        <v>1</v>
      </c>
    </row>
    <row r="15" customFormat="false" ht="12.75" hidden="false" customHeight="false" outlineLevel="0" collapsed="false">
      <c r="A15" s="8" t="n">
        <v>1000</v>
      </c>
      <c r="B15" s="9"/>
      <c r="C15" s="10" t="n">
        <v>1.00347019166994</v>
      </c>
      <c r="D15" s="10" t="n">
        <v>1.02446641830156</v>
      </c>
      <c r="E15" s="10" t="n">
        <v>1.01771767328292</v>
      </c>
      <c r="F15" s="10" t="n">
        <v>1.0429666781991</v>
      </c>
      <c r="G15" s="10" t="n">
        <v>1.02389933162563</v>
      </c>
      <c r="H15" s="10" t="n">
        <v>0.86037067773018</v>
      </c>
      <c r="I15" s="10" t="n">
        <v>0.801118479331474</v>
      </c>
      <c r="J15" s="10" t="n">
        <v>0.846102980291734</v>
      </c>
      <c r="K15" s="10" t="n">
        <v>0.854529257150248</v>
      </c>
      <c r="L15" s="10" t="n">
        <v>0.877038490867247</v>
      </c>
      <c r="M15" s="10" t="n">
        <v>0.936839607249794</v>
      </c>
      <c r="N15" s="10" t="n">
        <v>0.999548045208948</v>
      </c>
      <c r="P15" s="11" t="s">
        <v>9</v>
      </c>
      <c r="Q15" s="12" t="n">
        <f aca="false">IF('[1]Weekday Current vs Hist'!$J$2="East",AVERAGE(L13:L28),AVERAGE(L12:L27))</f>
        <v>1</v>
      </c>
      <c r="R15" s="13" t="n">
        <f aca="false">IF('[1]Weekday Current vs Hist'!$J$2="East",AVERAGE(L6:L12,L29),AVERAGE(L6:L11,L28:L29))</f>
        <v>1</v>
      </c>
    </row>
    <row r="16" customFormat="false" ht="12.75" hidden="false" customHeight="false" outlineLevel="0" collapsed="false">
      <c r="A16" s="8" t="n">
        <v>1100</v>
      </c>
      <c r="B16" s="9"/>
      <c r="C16" s="10" t="n">
        <v>1.02405900193419</v>
      </c>
      <c r="D16" s="10" t="n">
        <v>1.03360291865928</v>
      </c>
      <c r="E16" s="10" t="n">
        <v>1.04400033161747</v>
      </c>
      <c r="F16" s="10" t="n">
        <v>1.07593945193918</v>
      </c>
      <c r="G16" s="10" t="n">
        <v>1.05602778461261</v>
      </c>
      <c r="H16" s="10" t="n">
        <v>1.02147577141337</v>
      </c>
      <c r="I16" s="10" t="n">
        <v>0.934828078275235</v>
      </c>
      <c r="J16" s="10" t="n">
        <v>0.964186941679592</v>
      </c>
      <c r="K16" s="10" t="n">
        <v>1.00336487623172</v>
      </c>
      <c r="L16" s="10" t="n">
        <v>0.985204999469339</v>
      </c>
      <c r="M16" s="10" t="n">
        <v>0.971704936179275</v>
      </c>
      <c r="N16" s="10" t="n">
        <v>0.99667872096613</v>
      </c>
      <c r="P16" s="11" t="s">
        <v>10</v>
      </c>
      <c r="Q16" s="12" t="n">
        <f aca="false">IF('[1]Weekday Current vs Hist'!$J$2="East",AVERAGE(M13:M28),AVERAGE(M12:M27))</f>
        <v>1</v>
      </c>
      <c r="R16" s="13" t="n">
        <f aca="false">IF('[1]Weekday Current vs Hist'!$J$2="East",AVERAGE(M6:M12,M29),AVERAGE(M6:M11,M28:M29))</f>
        <v>1</v>
      </c>
    </row>
    <row r="17" customFormat="false" ht="12.75" hidden="false" customHeight="false" outlineLevel="0" collapsed="false">
      <c r="A17" s="8" t="n">
        <v>1200</v>
      </c>
      <c r="B17" s="9"/>
      <c r="C17" s="10" t="n">
        <v>1.01184687579566</v>
      </c>
      <c r="D17" s="10" t="n">
        <v>1.02126647387708</v>
      </c>
      <c r="E17" s="10" t="n">
        <v>1.03511634949486</v>
      </c>
      <c r="F17" s="10" t="n">
        <v>1.0707503248403</v>
      </c>
      <c r="G17" s="10" t="n">
        <v>1.06471122552785</v>
      </c>
      <c r="H17" s="10" t="n">
        <v>1.06802475741962</v>
      </c>
      <c r="I17" s="10" t="n">
        <v>1.03501918092385</v>
      </c>
      <c r="J17" s="10" t="n">
        <v>1.04234960313541</v>
      </c>
      <c r="K17" s="10" t="n">
        <v>1.05842150791959</v>
      </c>
      <c r="L17" s="10" t="n">
        <v>0.980663030042902</v>
      </c>
      <c r="M17" s="10" t="n">
        <v>0.945574316288601</v>
      </c>
      <c r="N17" s="10" t="n">
        <v>0.985914054124063</v>
      </c>
      <c r="P17" s="11" t="s">
        <v>11</v>
      </c>
      <c r="Q17" s="12" t="n">
        <f aca="false">IF('[1]Weekday Current vs Hist'!$J$2="East",AVERAGE(N13:N28),AVERAGE(N12:N27))</f>
        <v>1</v>
      </c>
      <c r="R17" s="13" t="n">
        <f aca="false">IF('[1]Weekday Current vs Hist'!$J$2="East",AVERAGE(N6:N12,N29),AVERAGE(N6:N11,N28:N29))</f>
        <v>1</v>
      </c>
    </row>
    <row r="18" customFormat="false" ht="12.75" hidden="false" customHeight="false" outlineLevel="0" collapsed="false">
      <c r="A18" s="8" t="n">
        <v>1300</v>
      </c>
      <c r="B18" s="9"/>
      <c r="C18" s="10" t="n">
        <v>0.997414277971667</v>
      </c>
      <c r="D18" s="10" t="n">
        <v>0.993672009839685</v>
      </c>
      <c r="E18" s="10" t="n">
        <v>1.02325000370915</v>
      </c>
      <c r="F18" s="10" t="n">
        <v>1.0238349080913</v>
      </c>
      <c r="G18" s="10" t="n">
        <v>1.07091852559684</v>
      </c>
      <c r="H18" s="10" t="n">
        <v>1.10560661040667</v>
      </c>
      <c r="I18" s="10" t="n">
        <v>1.13015265566329</v>
      </c>
      <c r="J18" s="10" t="n">
        <v>1.16463297587121</v>
      </c>
      <c r="K18" s="10" t="n">
        <v>1.11532878734954</v>
      </c>
      <c r="L18" s="10" t="n">
        <v>1.02310261996016</v>
      </c>
      <c r="M18" s="10" t="n">
        <v>0.903885759441161</v>
      </c>
      <c r="N18" s="10" t="n">
        <v>0.97074046319974</v>
      </c>
    </row>
    <row r="19" customFormat="false" ht="12.75" hidden="false" customHeight="false" outlineLevel="0" collapsed="false">
      <c r="A19" s="8" t="n">
        <v>1400</v>
      </c>
      <c r="B19" s="9"/>
      <c r="C19" s="10" t="n">
        <v>0.962195755151477</v>
      </c>
      <c r="D19" s="10" t="n">
        <v>0.980791436549949</v>
      </c>
      <c r="E19" s="10" t="n">
        <v>1.01128491769138</v>
      </c>
      <c r="F19" s="10" t="n">
        <v>1.01794372201641</v>
      </c>
      <c r="G19" s="10" t="n">
        <v>1.07255418902139</v>
      </c>
      <c r="H19" s="10" t="n">
        <v>1.17705399907568</v>
      </c>
      <c r="I19" s="10" t="n">
        <v>1.18044724212591</v>
      </c>
      <c r="J19" s="10" t="n">
        <v>1.18200549501744</v>
      </c>
      <c r="K19" s="10" t="n">
        <v>1.14324339380722</v>
      </c>
      <c r="L19" s="10" t="n">
        <v>1.07448367333294</v>
      </c>
      <c r="M19" s="10" t="n">
        <v>0.879169796581964</v>
      </c>
      <c r="N19" s="10" t="n">
        <v>0.923365878333346</v>
      </c>
    </row>
    <row r="20" customFormat="false" ht="12.75" hidden="false" customHeight="false" outlineLevel="0" collapsed="false">
      <c r="A20" s="8" t="n">
        <v>1500</v>
      </c>
      <c r="B20" s="9"/>
      <c r="C20" s="10" t="n">
        <v>0.933061401647506</v>
      </c>
      <c r="D20" s="10" t="n">
        <v>0.942659191564148</v>
      </c>
      <c r="E20" s="10" t="n">
        <v>0.969100324027874</v>
      </c>
      <c r="F20" s="10" t="n">
        <v>1.00034687570148</v>
      </c>
      <c r="G20" s="10" t="n">
        <v>1.07087854068017</v>
      </c>
      <c r="H20" s="10" t="n">
        <v>1.21873224213744</v>
      </c>
      <c r="I20" s="10" t="n">
        <v>1.27531984446188</v>
      </c>
      <c r="J20" s="10" t="n">
        <v>1.28065371831407</v>
      </c>
      <c r="K20" s="10" t="n">
        <v>1.14822277767128</v>
      </c>
      <c r="L20" s="10" t="n">
        <v>1.07823580240542</v>
      </c>
      <c r="M20" s="10" t="n">
        <v>0.854002625101831</v>
      </c>
      <c r="N20" s="10" t="n">
        <v>0.83852628993073</v>
      </c>
    </row>
    <row r="21" customFormat="false" ht="12.75" hidden="false" customHeight="false" outlineLevel="0" collapsed="false">
      <c r="A21" s="8" t="n">
        <v>1600</v>
      </c>
      <c r="B21" s="9"/>
      <c r="C21" s="10" t="n">
        <v>0.883386110550984</v>
      </c>
      <c r="D21" s="10" t="n">
        <v>0.925116843019398</v>
      </c>
      <c r="E21" s="10" t="n">
        <v>0.928499430633265</v>
      </c>
      <c r="F21" s="10" t="n">
        <v>0.973724121978199</v>
      </c>
      <c r="G21" s="10" t="n">
        <v>1.08422596869844</v>
      </c>
      <c r="H21" s="10" t="n">
        <v>1.26402407376137</v>
      </c>
      <c r="I21" s="10" t="n">
        <v>1.27870438466513</v>
      </c>
      <c r="J21" s="10" t="n">
        <v>1.28138280508929</v>
      </c>
      <c r="K21" s="10" t="n">
        <v>1.15731838241619</v>
      </c>
      <c r="L21" s="10" t="n">
        <v>1.07259840564585</v>
      </c>
      <c r="M21" s="10" t="n">
        <v>0.837275027816434</v>
      </c>
      <c r="N21" s="10" t="n">
        <v>0.815306169288538</v>
      </c>
    </row>
    <row r="22" customFormat="false" ht="12.75" hidden="false" customHeight="false" outlineLevel="0" collapsed="false">
      <c r="A22" s="8" t="n">
        <v>1700</v>
      </c>
      <c r="B22" s="9"/>
      <c r="C22" s="10" t="n">
        <v>0.972639057807627</v>
      </c>
      <c r="D22" s="10" t="n">
        <v>0.952440622339673</v>
      </c>
      <c r="E22" s="10" t="n">
        <v>0.939875198816631</v>
      </c>
      <c r="F22" s="10" t="n">
        <v>0.956016029838441</v>
      </c>
      <c r="G22" s="10" t="n">
        <v>1.07458121618579</v>
      </c>
      <c r="H22" s="10" t="n">
        <v>1.30546542490282</v>
      </c>
      <c r="I22" s="10" t="n">
        <v>1.43069693954351</v>
      </c>
      <c r="J22" s="10" t="n">
        <v>1.26754739634998</v>
      </c>
      <c r="K22" s="10" t="n">
        <v>1.15039417698004</v>
      </c>
      <c r="L22" s="10" t="n">
        <v>1.0875494349609</v>
      </c>
      <c r="M22" s="10" t="n">
        <v>0.963822331195629</v>
      </c>
      <c r="N22" s="10" t="n">
        <v>0.977231807529055</v>
      </c>
    </row>
    <row r="23" customFormat="false" ht="12.75" hidden="false" customHeight="false" outlineLevel="0" collapsed="false">
      <c r="A23" s="8" t="n">
        <v>1800</v>
      </c>
      <c r="B23" s="9"/>
      <c r="C23" s="10" t="n">
        <v>1.17929461526769</v>
      </c>
      <c r="D23" s="10" t="n">
        <v>1.0790348121163</v>
      </c>
      <c r="E23" s="10" t="n">
        <v>1.01459238103494</v>
      </c>
      <c r="F23" s="10" t="n">
        <v>0.952767112357619</v>
      </c>
      <c r="G23" s="10" t="n">
        <v>1.06862570574229</v>
      </c>
      <c r="H23" s="10" t="n">
        <v>1.19196195090106</v>
      </c>
      <c r="I23" s="10" t="n">
        <v>1.31572218965561</v>
      </c>
      <c r="J23" s="10" t="n">
        <v>1.2152562480921</v>
      </c>
      <c r="K23" s="10" t="n">
        <v>1.1459938618569</v>
      </c>
      <c r="L23" s="10" t="n">
        <v>1.08928810037875</v>
      </c>
      <c r="M23" s="10" t="n">
        <v>1.34214038164509</v>
      </c>
      <c r="N23" s="10" t="n">
        <v>1.21826115492665</v>
      </c>
    </row>
    <row r="24" customFormat="false" ht="12.75" hidden="false" customHeight="false" outlineLevel="0" collapsed="false">
      <c r="A24" s="8" t="n">
        <v>1900</v>
      </c>
      <c r="B24" s="9"/>
      <c r="C24" s="10" t="n">
        <v>1.19049957400246</v>
      </c>
      <c r="D24" s="10" t="n">
        <v>1.12257439857943</v>
      </c>
      <c r="E24" s="10" t="n">
        <v>1.17192104571373</v>
      </c>
      <c r="F24" s="10" t="n">
        <v>0.981705282861298</v>
      </c>
      <c r="G24" s="10" t="n">
        <v>1.03907112117402</v>
      </c>
      <c r="H24" s="10" t="n">
        <v>1.07904769623647</v>
      </c>
      <c r="I24" s="10" t="n">
        <v>1.14556602780031</v>
      </c>
      <c r="J24" s="10" t="n">
        <v>1.08713779542659</v>
      </c>
      <c r="K24" s="10" t="n">
        <v>1.07915924481945</v>
      </c>
      <c r="L24" s="10" t="n">
        <v>1.13696372277118</v>
      </c>
      <c r="M24" s="10" t="n">
        <v>1.32216857159154</v>
      </c>
      <c r="N24" s="10" t="n">
        <v>1.22045444746018</v>
      </c>
    </row>
    <row r="25" customFormat="false" ht="12.75" hidden="false" customHeight="false" outlineLevel="0" collapsed="false">
      <c r="A25" s="8" t="n">
        <v>2000</v>
      </c>
      <c r="B25" s="9"/>
      <c r="C25" s="10" t="n">
        <v>1.13554946729173</v>
      </c>
      <c r="D25" s="10" t="n">
        <v>1.09313827255203</v>
      </c>
      <c r="E25" s="10" t="n">
        <v>1.15597771437695</v>
      </c>
      <c r="F25" s="10" t="n">
        <v>1.06315960764932</v>
      </c>
      <c r="G25" s="10" t="n">
        <v>1.05052468811138</v>
      </c>
      <c r="H25" s="10" t="n">
        <v>1.00536594796991</v>
      </c>
      <c r="I25" s="10" t="n">
        <v>0.974441922092024</v>
      </c>
      <c r="J25" s="10" t="n">
        <v>0.997667916187185</v>
      </c>
      <c r="K25" s="10" t="n">
        <v>1.12073340147382</v>
      </c>
      <c r="L25" s="10" t="n">
        <v>1.20485024006825</v>
      </c>
      <c r="M25" s="10" t="n">
        <v>1.2677297326843</v>
      </c>
      <c r="N25" s="10" t="n">
        <v>1.15336941469703</v>
      </c>
    </row>
    <row r="26" customFormat="false" ht="12.75" hidden="false" customHeight="false" outlineLevel="0" collapsed="false">
      <c r="A26" s="8" t="n">
        <v>2100</v>
      </c>
      <c r="B26" s="9"/>
      <c r="C26" s="10" t="n">
        <v>1.08834657031766</v>
      </c>
      <c r="D26" s="10" t="n">
        <v>1.05408566628401</v>
      </c>
      <c r="E26" s="10" t="n">
        <v>1.08821516589166</v>
      </c>
      <c r="F26" s="10" t="n">
        <v>1.13375119375628</v>
      </c>
      <c r="G26" s="10" t="n">
        <v>1.13028968582378</v>
      </c>
      <c r="H26" s="10" t="n">
        <v>1.08338764091603</v>
      </c>
      <c r="I26" s="10" t="n">
        <v>1.00301536168539</v>
      </c>
      <c r="J26" s="10" t="n">
        <v>1.04423339774404</v>
      </c>
      <c r="K26" s="10" t="n">
        <v>1.07445617853309</v>
      </c>
      <c r="L26" s="10" t="n">
        <v>1.16136351105543</v>
      </c>
      <c r="M26" s="10" t="n">
        <v>1.14384970926978</v>
      </c>
      <c r="N26" s="10" t="n">
        <v>1.13168388470105</v>
      </c>
    </row>
    <row r="27" customFormat="false" ht="12.75" hidden="false" customHeight="false" outlineLevel="0" collapsed="false">
      <c r="A27" s="8" t="n">
        <v>2200</v>
      </c>
      <c r="B27" s="9"/>
      <c r="C27" s="10" t="n">
        <v>1.02752850768064</v>
      </c>
      <c r="D27" s="10" t="n">
        <v>1.02359542502564</v>
      </c>
      <c r="E27" s="10" t="n">
        <v>1.00856388060027</v>
      </c>
      <c r="F27" s="10" t="n">
        <v>1.04443296726387</v>
      </c>
      <c r="G27" s="10" t="n">
        <v>1.03171529531218</v>
      </c>
      <c r="H27" s="10" t="n">
        <v>1.002240514593</v>
      </c>
      <c r="I27" s="10" t="n">
        <v>0.943420656294348</v>
      </c>
      <c r="J27" s="10" t="n">
        <v>0.963209973703179</v>
      </c>
      <c r="K27" s="10" t="n">
        <v>0.952974328265723</v>
      </c>
      <c r="L27" s="10" t="n">
        <v>1.00499960608643</v>
      </c>
      <c r="M27" s="10" t="n">
        <v>1.05446128226064</v>
      </c>
      <c r="N27" s="10" t="n">
        <v>1.11453766213568</v>
      </c>
    </row>
    <row r="28" customFormat="false" ht="12.75" hidden="false" customHeight="false" outlineLevel="0" collapsed="false">
      <c r="A28" s="8" t="n">
        <v>2300</v>
      </c>
      <c r="B28" s="9"/>
      <c r="C28" s="10" t="n">
        <v>1.25139820447355</v>
      </c>
      <c r="D28" s="10" t="n">
        <v>1.2138383553586</v>
      </c>
      <c r="E28" s="10" t="n">
        <v>1.31208016140953</v>
      </c>
      <c r="F28" s="10" t="n">
        <v>1.4824307402098</v>
      </c>
      <c r="G28" s="10" t="n">
        <v>1.4948641313227</v>
      </c>
      <c r="H28" s="10" t="n">
        <v>1.69476125236365</v>
      </c>
      <c r="I28" s="10" t="n">
        <v>1.47684988999428</v>
      </c>
      <c r="J28" s="10" t="n">
        <v>1.40315936254122</v>
      </c>
      <c r="K28" s="10" t="n">
        <v>1.28027591014217</v>
      </c>
      <c r="L28" s="10" t="n">
        <v>1.23849620726893</v>
      </c>
      <c r="M28" s="10" t="n">
        <v>1.2677179195934</v>
      </c>
      <c r="N28" s="10" t="n">
        <v>1.18984262848508</v>
      </c>
    </row>
    <row r="29" customFormat="false" ht="12.75" hidden="false" customHeight="false" outlineLevel="0" collapsed="false">
      <c r="A29" s="8" t="n">
        <v>2400</v>
      </c>
      <c r="B29" s="9"/>
      <c r="C29" s="10" t="n">
        <v>1.08965360230284</v>
      </c>
      <c r="D29" s="10" t="n">
        <v>1.05345784742818</v>
      </c>
      <c r="E29" s="10" t="n">
        <v>1.10659704617154</v>
      </c>
      <c r="F29" s="10" t="n">
        <v>1.18001642547162</v>
      </c>
      <c r="G29" s="10" t="n">
        <v>1.21144017409548</v>
      </c>
      <c r="H29" s="10" t="n">
        <v>1.28748147107453</v>
      </c>
      <c r="I29" s="10" t="n">
        <v>1.18156789032691</v>
      </c>
      <c r="J29" s="10" t="n">
        <v>1.17221650318146</v>
      </c>
      <c r="K29" s="10" t="n">
        <v>1.14629659371006</v>
      </c>
      <c r="L29" s="10" t="n">
        <v>1.06653191027891</v>
      </c>
      <c r="M29" s="10" t="n">
        <v>1.10219609627464</v>
      </c>
      <c r="N29" s="10" t="n">
        <v>1.11741913764589</v>
      </c>
    </row>
    <row r="31" customFormat="false" ht="12.75" hidden="false" customHeight="false" outlineLevel="0" collapsed="false">
      <c r="A31" s="14" t="s">
        <v>30</v>
      </c>
      <c r="B31" s="14"/>
      <c r="C31" s="14"/>
    </row>
    <row r="32" customFormat="false" ht="12.75" hidden="false" customHeight="false" outlineLevel="0" collapsed="false">
      <c r="C32" s="15" t="s">
        <v>31</v>
      </c>
      <c r="E32" s="0" t="str">
        <f aca="false">IF('[1]Weekday Current vs Hist'!$J$2="West","Monday through Saturday; Hours 7 through 22","Monday through Saturday; Hours 8 through 23")</f>
        <v>Monday through Saturday; Hours 7 through 22</v>
      </c>
    </row>
    <row r="33" customFormat="false" ht="12.75" hidden="false" customHeight="false" outlineLevel="0" collapsed="false">
      <c r="C33" s="0" t="s">
        <v>32</v>
      </c>
      <c r="E33" s="0" t="str">
        <f aca="false">IF('[1]Weekday Current vs Hist'!$J$2="West","Monday through Sunday; Hours 1 through 6, and Hours 23 &amp; 24","Monday through Sunday; Hours 1 through 7, and Hours 24")</f>
        <v>Monday through Sunday; Hours 1 through 6, and Hours 23 &amp; 24</v>
      </c>
    </row>
    <row r="34" customFormat="false" ht="12.75" hidden="false" customHeight="false" outlineLevel="0" collapsed="false">
      <c r="C34" s="0" t="s">
        <v>33</v>
      </c>
      <c r="E34" s="0" t="str">
        <f aca="false">IF('[1]Weekday Current vs Hist'!$J$2="West","Sunday; Hours 7 through 22","Sunday; Hours 8 through 23")</f>
        <v>Sunday; Hours 7 through 22</v>
      </c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22</v>
      </c>
      <c r="C39" s="10" t="n">
        <f aca="false">IF('[1]Weekday Current vs Hist'!$J$2="East",AVERAGE(C6:C8,C29),AVERAGE(C6:C7,C28:C29))</f>
        <v>1.06698055042394</v>
      </c>
      <c r="D39" s="10" t="n">
        <f aca="false">IF('[1]Weekday Current vs Hist'!$J$2="East",AVERAGE(D6:D8,D29),AVERAGE(D6:D7,D28:D29))</f>
        <v>1.0430976102447</v>
      </c>
      <c r="E39" s="10" t="n">
        <f aca="false">IF('[1]Weekday Current vs Hist'!$J$2="East",AVERAGE(E6:E8,E29),AVERAGE(E6:E7,E28:E29))</f>
        <v>1.07750462609361</v>
      </c>
      <c r="F39" s="10" t="n">
        <f aca="false">IF('[1]Weekday Current vs Hist'!$J$2="East",AVERAGE(F6:F8,F29),AVERAGE(F6:F7,F28:F29))</f>
        <v>1.15290437710628</v>
      </c>
      <c r="G39" s="10" t="n">
        <f aca="false">IF('[1]Weekday Current vs Hist'!$J$2="East",AVERAGE(G6:G8,G29),AVERAGE(G6:G7,G28:G29))</f>
        <v>1.18888748753579</v>
      </c>
      <c r="H39" s="10" t="n">
        <f aca="false">IF('[1]Weekday Current vs Hist'!$J$2="East",AVERAGE(H6:H8,H29),AVERAGE(H6:H7,H28:H29))</f>
        <v>1.24191706523845</v>
      </c>
      <c r="I39" s="10" t="n">
        <f aca="false">IF('[1]Weekday Current vs Hist'!$J$2="East",AVERAGE(I6:I8,I29),AVERAGE(I6:I7,I28:I29))</f>
        <v>1.17179612347023</v>
      </c>
      <c r="J39" s="10" t="n">
        <f aca="false">IF('[1]Weekday Current vs Hist'!$J$2="East",AVERAGE(J6:J8,J29),AVERAGE(J6:J7,J28:J29))</f>
        <v>1.1388428043177</v>
      </c>
      <c r="K39" s="10" t="n">
        <f aca="false">IF('[1]Weekday Current vs Hist'!$J$2="East",AVERAGE(K6:K8,K29),AVERAGE(K6:K7,K28:K29))</f>
        <v>1.12284710940629</v>
      </c>
      <c r="L39" s="10" t="n">
        <f aca="false">IF('[1]Weekday Current vs Hist'!$J$2="East",AVERAGE(L6:L8,L29),AVERAGE(L6:L7,L28:L29))</f>
        <v>1.06763065245219</v>
      </c>
      <c r="M39" s="10" t="n">
        <f aca="false">IF('[1]Weekday Current vs Hist'!$J$2="East",AVERAGE(M6:M8,M29),AVERAGE(M6:M7,M28:M29))</f>
        <v>1.07167111148544</v>
      </c>
      <c r="N39" s="10" t="n">
        <f aca="false">IF('[1]Weekday Current vs Hist'!$J$2="East",AVERAGE(N6:N8,N29),AVERAGE(N6:N7,N28:N29))</f>
        <v>1.06455933308729</v>
      </c>
    </row>
    <row r="40" customFormat="false" ht="12.75" hidden="false" customHeight="false" outlineLevel="0" collapsed="false">
      <c r="A40" s="19" t="s">
        <v>23</v>
      </c>
      <c r="C40" s="10" t="n">
        <f aca="false">IF('[1]Weekday Current vs Hist'!$J$2="East",AVERAGE(C9:C12),AVERAGE(C8:C11))</f>
        <v>0.933019449576063</v>
      </c>
      <c r="D40" s="10" t="n">
        <f aca="false">IF('[1]Weekday Current vs Hist'!$J$2="East",AVERAGE(D9:D12),AVERAGE(D8:D11))</f>
        <v>0.956902389755301</v>
      </c>
      <c r="E40" s="10" t="n">
        <f aca="false">IF('[1]Weekday Current vs Hist'!$J$2="East",AVERAGE(E9:E12),AVERAGE(E8:E11))</f>
        <v>0.922495373906394</v>
      </c>
      <c r="F40" s="10" t="n">
        <f aca="false">IF('[1]Weekday Current vs Hist'!$J$2="East",AVERAGE(F9:F12),AVERAGE(F8:F11))</f>
        <v>0.847095622893715</v>
      </c>
      <c r="G40" s="10" t="n">
        <f aca="false">IF('[1]Weekday Current vs Hist'!$J$2="East",AVERAGE(G9:G12),AVERAGE(G8:G11))</f>
        <v>0.811112512464209</v>
      </c>
      <c r="H40" s="10" t="n">
        <f aca="false">IF('[1]Weekday Current vs Hist'!$J$2="East",AVERAGE(H9:H12),AVERAGE(H8:H11))</f>
        <v>0.758082934761555</v>
      </c>
      <c r="I40" s="10" t="n">
        <f aca="false">IF('[1]Weekday Current vs Hist'!$J$2="East",AVERAGE(I9:I12),AVERAGE(I8:I11))</f>
        <v>0.828203876529772</v>
      </c>
      <c r="J40" s="10" t="n">
        <f aca="false">IF('[1]Weekday Current vs Hist'!$J$2="East",AVERAGE(J9:J12),AVERAGE(J8:J11))</f>
        <v>0.861157195682305</v>
      </c>
      <c r="K40" s="10" t="n">
        <f aca="false">IF('[1]Weekday Current vs Hist'!$J$2="East",AVERAGE(K9:K12),AVERAGE(K8:K11))</f>
        <v>0.877152890593707</v>
      </c>
      <c r="L40" s="10" t="n">
        <f aca="false">IF('[1]Weekday Current vs Hist'!$J$2="East",AVERAGE(L9:L12),AVERAGE(L8:L11))</f>
        <v>0.932369347547813</v>
      </c>
      <c r="M40" s="10" t="n">
        <f aca="false">IF('[1]Weekday Current vs Hist'!$J$2="East",AVERAGE(M9:M12),AVERAGE(M8:M11))</f>
        <v>0.928328888514561</v>
      </c>
      <c r="N40" s="10" t="n">
        <f aca="false">IF('[1]Weekday Current vs Hist'!$J$2="East",AVERAGE(N9:N12),AVERAGE(N8:N11))</f>
        <v>0.935440666912708</v>
      </c>
    </row>
    <row r="41" customFormat="false" ht="12.75" hidden="false" customHeight="false" outlineLevel="0" collapsed="false">
      <c r="A41" s="19" t="s">
        <v>24</v>
      </c>
      <c r="C41" s="10" t="n">
        <f aca="false">IF('[1]Weekday Current vs Hist'!$J$2="East",AVERAGE(C13:C16),AVERAGE(C12:C15))</f>
        <v>0.89854469614518</v>
      </c>
      <c r="D41" s="10" t="n">
        <f aca="false">IF('[1]Weekday Current vs Hist'!$J$2="East",AVERAGE(D13:D16),AVERAGE(D12:D15))</f>
        <v>0.944505482398345</v>
      </c>
      <c r="E41" s="10" t="n">
        <f aca="false">IF('[1]Weekday Current vs Hist'!$J$2="East",AVERAGE(E13:E16),AVERAGE(E12:E15))</f>
        <v>0.902400814097958</v>
      </c>
      <c r="F41" s="10" t="n">
        <f aca="false">IF('[1]Weekday Current vs Hist'!$J$2="East",AVERAGE(F13:F16),AVERAGE(F12:F15))</f>
        <v>0.926407100426579</v>
      </c>
      <c r="G41" s="10" t="n">
        <f aca="false">IF('[1]Weekday Current vs Hist'!$J$2="East",AVERAGE(G13:G16),AVERAGE(G12:G15))</f>
        <v>0.796469013378313</v>
      </c>
      <c r="H41" s="10" t="n">
        <f aca="false">IF('[1]Weekday Current vs Hist'!$J$2="East",AVERAGE(H13:H16),AVERAGE(H12:H15))</f>
        <v>0.619403342566638</v>
      </c>
      <c r="I41" s="10" t="n">
        <f aca="false">IF('[1]Weekday Current vs Hist'!$J$2="East",AVERAGE(I13:I16),AVERAGE(I12:I15))</f>
        <v>0.588166379203383</v>
      </c>
      <c r="J41" s="10" t="n">
        <f aca="false">IF('[1]Weekday Current vs Hist'!$J$2="East",AVERAGE(J13:J16),AVERAGE(J12:J15))</f>
        <v>0.627433933347479</v>
      </c>
      <c r="K41" s="10" t="n">
        <f aca="false">IF('[1]Weekday Current vs Hist'!$J$2="East",AVERAGE(K13:K16),AVERAGE(K12:K15))</f>
        <v>0.71259727066886</v>
      </c>
      <c r="L41" s="10" t="n">
        <f aca="false">IF('[1]Weekday Current vs Hist'!$J$2="East",AVERAGE(L13:L16),AVERAGE(L12:L15))</f>
        <v>0.775174213455616</v>
      </c>
      <c r="M41" s="10" t="n">
        <f aca="false">IF('[1]Weekday Current vs Hist'!$J$2="East",AVERAGE(M13:M16),AVERAGE(M12:M15))</f>
        <v>0.878553882485939</v>
      </c>
      <c r="N41" s="10" t="n">
        <f aca="false">IF('[1]Weekday Current vs Hist'!$J$2="East",AVERAGE(N13:N16),AVERAGE(N12:N15))</f>
        <v>0.913482513176953</v>
      </c>
    </row>
    <row r="42" customFormat="false" ht="12.75" hidden="false" customHeight="false" outlineLevel="0" collapsed="false">
      <c r="A42" s="19" t="s">
        <v>25</v>
      </c>
      <c r="C42" s="10" t="n">
        <f aca="false">IF('[1]Weekday Current vs Hist'!$J$2="East",AVERAGE(C17:C20),AVERAGE(C16:C19))</f>
        <v>0.998878977713247</v>
      </c>
      <c r="D42" s="10" t="n">
        <f aca="false">IF('[1]Weekday Current vs Hist'!$J$2="East",AVERAGE(D17:D20),AVERAGE(D16:D19))</f>
        <v>1.0073332097315</v>
      </c>
      <c r="E42" s="10" t="n">
        <f aca="false">IF('[1]Weekday Current vs Hist'!$J$2="East",AVERAGE(E17:E20),AVERAGE(E16:E19))</f>
        <v>1.02841290062821</v>
      </c>
      <c r="F42" s="10" t="n">
        <f aca="false">IF('[1]Weekday Current vs Hist'!$J$2="East",AVERAGE(F17:F20),AVERAGE(F16:F19))</f>
        <v>1.0471171017218</v>
      </c>
      <c r="G42" s="10" t="n">
        <f aca="false">IF('[1]Weekday Current vs Hist'!$J$2="East",AVERAGE(G17:G20),AVERAGE(G16:G19))</f>
        <v>1.06605293118967</v>
      </c>
      <c r="H42" s="10" t="n">
        <f aca="false">IF('[1]Weekday Current vs Hist'!$J$2="East",AVERAGE(H17:H20),AVERAGE(H16:H19))</f>
        <v>1.09304028457883</v>
      </c>
      <c r="I42" s="10" t="n">
        <f aca="false">IF('[1]Weekday Current vs Hist'!$J$2="East",AVERAGE(I17:I20),AVERAGE(I16:I19))</f>
        <v>1.07011178924707</v>
      </c>
      <c r="J42" s="10" t="n">
        <f aca="false">IF('[1]Weekday Current vs Hist'!$J$2="East",AVERAGE(J17:J20),AVERAGE(J16:J19))</f>
        <v>1.08829375392591</v>
      </c>
      <c r="K42" s="10" t="n">
        <f aca="false">IF('[1]Weekday Current vs Hist'!$J$2="East",AVERAGE(K17:K20),AVERAGE(K16:K19))</f>
        <v>1.08008964132702</v>
      </c>
      <c r="L42" s="10" t="n">
        <f aca="false">IF('[1]Weekday Current vs Hist'!$J$2="East",AVERAGE(L17:L20),AVERAGE(L16:L19))</f>
        <v>1.01586358070133</v>
      </c>
      <c r="M42" s="10" t="n">
        <f aca="false">IF('[1]Weekday Current vs Hist'!$J$2="East",AVERAGE(M17:M20),AVERAGE(M16:M19))</f>
        <v>0.92508370212275</v>
      </c>
      <c r="N42" s="10" t="n">
        <f aca="false">IF('[1]Weekday Current vs Hist'!$J$2="East",AVERAGE(N17:N20),AVERAGE(N16:N19))</f>
        <v>0.96917477915582</v>
      </c>
    </row>
    <row r="43" customFormat="false" ht="12.75" hidden="false" customHeight="false" outlineLevel="0" collapsed="false">
      <c r="A43" s="19" t="s">
        <v>26</v>
      </c>
      <c r="C43" s="10" t="n">
        <f aca="false">IF('[1]Weekday Current vs Hist'!$J$2="East",AVERAGE(C21:C24),AVERAGE(C20:C23))</f>
        <v>0.992095296318451</v>
      </c>
      <c r="D43" s="10" t="n">
        <f aca="false">IF('[1]Weekday Current vs Hist'!$J$2="East",AVERAGE(D21:D24),AVERAGE(D20:D23))</f>
        <v>0.974812867259879</v>
      </c>
      <c r="E43" s="10" t="n">
        <f aca="false">IF('[1]Weekday Current vs Hist'!$J$2="East",AVERAGE(E21:E24),AVERAGE(E20:E23))</f>
        <v>0.963016833628178</v>
      </c>
      <c r="F43" s="10" t="n">
        <f aca="false">IF('[1]Weekday Current vs Hist'!$J$2="East",AVERAGE(F21:F24),AVERAGE(F20:F23))</f>
        <v>0.970713534968935</v>
      </c>
      <c r="G43" s="10" t="n">
        <f aca="false">IF('[1]Weekday Current vs Hist'!$J$2="East",AVERAGE(G21:G24),AVERAGE(G20:G23))</f>
        <v>1.07457785782667</v>
      </c>
      <c r="H43" s="10" t="n">
        <f aca="false">IF('[1]Weekday Current vs Hist'!$J$2="East",AVERAGE(H21:H24),AVERAGE(H20:H23))</f>
        <v>1.24504592292567</v>
      </c>
      <c r="I43" s="10" t="n">
        <f aca="false">IF('[1]Weekday Current vs Hist'!$J$2="East",AVERAGE(I21:I24),AVERAGE(I20:I23))</f>
        <v>1.32511083958153</v>
      </c>
      <c r="J43" s="10" t="n">
        <f aca="false">IF('[1]Weekday Current vs Hist'!$J$2="East",AVERAGE(J21:J24),AVERAGE(J20:J23))</f>
        <v>1.26121004196136</v>
      </c>
      <c r="K43" s="10" t="n">
        <f aca="false">IF('[1]Weekday Current vs Hist'!$J$2="East",AVERAGE(K21:K24),AVERAGE(K20:K23))</f>
        <v>1.1504822997311</v>
      </c>
      <c r="L43" s="10" t="n">
        <f aca="false">IF('[1]Weekday Current vs Hist'!$J$2="East",AVERAGE(L21:L24),AVERAGE(L20:L23))</f>
        <v>1.08191793584773</v>
      </c>
      <c r="M43" s="10" t="n">
        <f aca="false">IF('[1]Weekday Current vs Hist'!$J$2="East",AVERAGE(M21:M24),AVERAGE(M20:M23))</f>
        <v>0.999310091439747</v>
      </c>
      <c r="N43" s="10" t="n">
        <f aca="false">IF('[1]Weekday Current vs Hist'!$J$2="East",AVERAGE(N21:N24),AVERAGE(N20:N23))</f>
        <v>0.962331355418742</v>
      </c>
    </row>
    <row r="44" customFormat="false" ht="12.75" hidden="false" customHeight="false" outlineLevel="0" collapsed="false">
      <c r="A44" s="19" t="s">
        <v>27</v>
      </c>
      <c r="C44" s="10" t="n">
        <f aca="false">IF('[1]Weekday Current vs Hist'!$J$2="East",AVERAGE(C25:C28),AVERAGE(C24:C27))</f>
        <v>1.11048102982312</v>
      </c>
      <c r="D44" s="10" t="n">
        <f aca="false">IF('[1]Weekday Current vs Hist'!$J$2="East",AVERAGE(D25:D28),AVERAGE(D24:D27))</f>
        <v>1.07334844061028</v>
      </c>
      <c r="E44" s="10" t="n">
        <f aca="false">IF('[1]Weekday Current vs Hist'!$J$2="East",AVERAGE(E25:E28),AVERAGE(E24:E27))</f>
        <v>1.10616945164565</v>
      </c>
      <c r="F44" s="10" t="n">
        <f aca="false">IF('[1]Weekday Current vs Hist'!$J$2="East",AVERAGE(F25:F28),AVERAGE(F24:F27))</f>
        <v>1.05576226288269</v>
      </c>
      <c r="G44" s="10" t="n">
        <f aca="false">IF('[1]Weekday Current vs Hist'!$J$2="East",AVERAGE(G25:G28),AVERAGE(G24:G27))</f>
        <v>1.06290019760534</v>
      </c>
      <c r="H44" s="10" t="n">
        <f aca="false">IF('[1]Weekday Current vs Hist'!$J$2="East",AVERAGE(H25:H28),AVERAGE(H24:H27))</f>
        <v>1.04251044992886</v>
      </c>
      <c r="I44" s="10" t="n">
        <f aca="false">IF('[1]Weekday Current vs Hist'!$J$2="East",AVERAGE(I25:I28),AVERAGE(I24:I27))</f>
        <v>1.01661099196802</v>
      </c>
      <c r="J44" s="10" t="n">
        <f aca="false">IF('[1]Weekday Current vs Hist'!$J$2="East",AVERAGE(J25:J28),AVERAGE(J24:J27))</f>
        <v>1.02306227076525</v>
      </c>
      <c r="K44" s="10" t="n">
        <f aca="false">IF('[1]Weekday Current vs Hist'!$J$2="East",AVERAGE(K25:K28),AVERAGE(K24:K27))</f>
        <v>1.05683078827302</v>
      </c>
      <c r="L44" s="10" t="n">
        <f aca="false">IF('[1]Weekday Current vs Hist'!$J$2="East",AVERAGE(L25:L28),AVERAGE(L24:L27))</f>
        <v>1.12704426999532</v>
      </c>
      <c r="M44" s="10" t="n">
        <f aca="false">IF('[1]Weekday Current vs Hist'!$J$2="East",AVERAGE(M25:M28),AVERAGE(M24:M27))</f>
        <v>1.19705232395157</v>
      </c>
      <c r="N44" s="10" t="n">
        <f aca="false">IF('[1]Weekday Current vs Hist'!$J$2="East",AVERAGE(N25:N28),AVERAGE(N24:N27))</f>
        <v>1.15501135224849</v>
      </c>
    </row>
    <row r="46" customFormat="false" ht="12.75" hidden="false" customHeight="false" outlineLevel="0" collapsed="false">
      <c r="A46" s="22" t="s">
        <v>28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CONCATENATE("Weekend 1999 - ",'Weekday 99 &amp; 00 vs AVG'!$J$3,"  - Historical Price Relationship")</f>
        <v>Weekend 1999 - NP 15 Dow Jones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34</v>
      </c>
      <c r="B3" s="2"/>
    </row>
    <row r="4" customFormat="false" ht="13.5" hidden="false" customHeight="false" outlineLevel="0" collapsed="false">
      <c r="C4" s="24" t="n">
        <v>36161</v>
      </c>
      <c r="D4" s="24" t="n">
        <v>36192</v>
      </c>
      <c r="E4" s="24" t="n">
        <v>36220</v>
      </c>
      <c r="F4" s="24" t="n">
        <v>36251</v>
      </c>
      <c r="G4" s="24" t="n">
        <v>36281</v>
      </c>
      <c r="H4" s="24" t="n">
        <v>36312</v>
      </c>
      <c r="I4" s="24" t="n">
        <v>36342</v>
      </c>
      <c r="J4" s="24" t="n">
        <v>36373</v>
      </c>
      <c r="K4" s="24" t="n">
        <v>36404</v>
      </c>
      <c r="L4" s="24" t="n">
        <v>36434</v>
      </c>
      <c r="M4" s="24" t="n">
        <v>36465</v>
      </c>
      <c r="N4" s="24" t="n">
        <v>36495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0.920024901560174</v>
      </c>
      <c r="D6" s="10" t="n">
        <v>0.813043396746337</v>
      </c>
      <c r="E6" s="10" t="n">
        <v>0.870130735794453</v>
      </c>
      <c r="F6" s="10" t="n">
        <v>0.932402220913115</v>
      </c>
      <c r="G6" s="10" t="n">
        <v>0.923397830105182</v>
      </c>
      <c r="H6" s="10" t="n">
        <v>0.710495516018264</v>
      </c>
      <c r="I6" s="10" t="n">
        <v>1.04209615480197</v>
      </c>
      <c r="J6" s="10" t="n">
        <v>0.866394144334822</v>
      </c>
      <c r="K6" s="10" t="n">
        <v>0.937520086465441</v>
      </c>
      <c r="L6" s="10" t="n">
        <v>0.903581714323775</v>
      </c>
      <c r="M6" s="10" t="n">
        <v>0.901664971400208</v>
      </c>
      <c r="N6" s="10" t="n">
        <v>0.913913156777304</v>
      </c>
      <c r="P6" s="11" t="s">
        <v>0</v>
      </c>
      <c r="Q6" s="12" t="n">
        <f aca="false">IF('Weekday 99 &amp; 00 vs AVG'!$J$2="East",AVERAGE(C13:C28),AVERAGE(C12:C27))</f>
        <v>1.08034773277711</v>
      </c>
      <c r="R6" s="13" t="n">
        <f aca="false">IF('Weekday 99 &amp; 00 vs AVG'!$J$2="East",AVERAGE(C6:C12,C29),AVERAGE(C6:C11,C28:C29))</f>
        <v>0.839304534445773</v>
      </c>
    </row>
    <row r="7" customFormat="false" ht="12.75" hidden="false" customHeight="false" outlineLevel="0" collapsed="false">
      <c r="A7" s="8" t="n">
        <v>200</v>
      </c>
      <c r="B7" s="9"/>
      <c r="C7" s="10" t="n">
        <v>0.864105630238117</v>
      </c>
      <c r="D7" s="10" t="n">
        <v>0.772983915670317</v>
      </c>
      <c r="E7" s="10" t="n">
        <v>0.751890071835657</v>
      </c>
      <c r="F7" s="10" t="n">
        <v>0.861285880960021</v>
      </c>
      <c r="G7" s="10" t="n">
        <v>0.740821721717185</v>
      </c>
      <c r="H7" s="10" t="n">
        <v>0.549445078992599</v>
      </c>
      <c r="I7" s="10" t="n">
        <v>1.0996673151398</v>
      </c>
      <c r="J7" s="10" t="n">
        <v>0.794620431124629</v>
      </c>
      <c r="K7" s="10" t="n">
        <v>0.878817171290809</v>
      </c>
      <c r="L7" s="10" t="n">
        <v>0.814515902635853</v>
      </c>
      <c r="M7" s="10" t="n">
        <v>0.882533913658956</v>
      </c>
      <c r="N7" s="10" t="n">
        <v>0.831457594550694</v>
      </c>
      <c r="P7" s="11" t="s">
        <v>1</v>
      </c>
      <c r="Q7" s="12" t="n">
        <f aca="false">IF('Weekday 99 &amp; 00 vs AVG'!$J$2="East",AVERAGE(D13:D28),AVERAGE(D12:D27))</f>
        <v>1.10343394280719</v>
      </c>
      <c r="R7" s="13" t="n">
        <f aca="false">IF('Weekday 99 &amp; 00 vs AVG'!$J$2="East",AVERAGE(D6:D12,D29),AVERAGE(D6:D11,D28:D29))</f>
        <v>0.793132114385627</v>
      </c>
    </row>
    <row r="8" customFormat="false" ht="12.75" hidden="false" customHeight="false" outlineLevel="0" collapsed="false">
      <c r="A8" s="8" t="n">
        <v>300</v>
      </c>
      <c r="B8" s="9"/>
      <c r="C8" s="10" t="n">
        <v>0.780710065553106</v>
      </c>
      <c r="D8" s="10" t="n">
        <v>0.766551365364625</v>
      </c>
      <c r="E8" s="10" t="n">
        <v>0.696529218355246</v>
      </c>
      <c r="F8" s="10" t="n">
        <v>0.788729754664391</v>
      </c>
      <c r="G8" s="10" t="n">
        <v>0.596398119924683</v>
      </c>
      <c r="H8" s="10" t="n">
        <v>0.459091958064957</v>
      </c>
      <c r="I8" s="10" t="n">
        <v>0.892498366954421</v>
      </c>
      <c r="J8" s="10" t="n">
        <v>0.712787220846046</v>
      </c>
      <c r="K8" s="10" t="n">
        <v>0.790912933861789</v>
      </c>
      <c r="L8" s="10" t="n">
        <v>0.761874879923814</v>
      </c>
      <c r="M8" s="10" t="n">
        <v>0.861884518001731</v>
      </c>
      <c r="N8" s="10" t="n">
        <v>0.794002891619633</v>
      </c>
      <c r="P8" s="11" t="s">
        <v>2</v>
      </c>
      <c r="Q8" s="12" t="n">
        <f aca="false">IF('Weekday 99 &amp; 00 vs AVG'!$J$2="East",AVERAGE(E13:E28),AVERAGE(E12:E27))</f>
        <v>1.1047134180283</v>
      </c>
      <c r="R8" s="13" t="n">
        <f aca="false">IF('Weekday 99 &amp; 00 vs AVG'!$J$2="East",AVERAGE(E6:E12,E29),AVERAGE(E6:E11,E28:E29))</f>
        <v>0.790573163943408</v>
      </c>
    </row>
    <row r="9" customFormat="false" ht="12.75" hidden="false" customHeight="false" outlineLevel="0" collapsed="false">
      <c r="A9" s="8" t="n">
        <v>400</v>
      </c>
      <c r="B9" s="9"/>
      <c r="C9" s="10" t="n">
        <v>0.739674211674471</v>
      </c>
      <c r="D9" s="10" t="n">
        <v>0.736851097106588</v>
      </c>
      <c r="E9" s="10" t="n">
        <v>0.688059135808875</v>
      </c>
      <c r="F9" s="10" t="n">
        <v>0.779935107179194</v>
      </c>
      <c r="G9" s="10" t="n">
        <v>0.550018479099683</v>
      </c>
      <c r="H9" s="10" t="n">
        <v>0.412069606199941</v>
      </c>
      <c r="I9" s="10" t="n">
        <v>0.851428031612407</v>
      </c>
      <c r="J9" s="10" t="n">
        <v>0.684125637928961</v>
      </c>
      <c r="K9" s="10" t="n">
        <v>0.776199671234899</v>
      </c>
      <c r="L9" s="10" t="n">
        <v>0.755001501665088</v>
      </c>
      <c r="M9" s="10" t="n">
        <v>0.851863487756313</v>
      </c>
      <c r="N9" s="10" t="n">
        <v>0.785904577472377</v>
      </c>
      <c r="P9" s="11" t="s">
        <v>3</v>
      </c>
      <c r="Q9" s="12" t="n">
        <f aca="false">IF('Weekday 99 &amp; 00 vs AVG'!$J$2="East",AVERAGE(F13:F28),AVERAGE(F12:F27))</f>
        <v>1.06815465297118</v>
      </c>
      <c r="R9" s="13" t="n">
        <f aca="false">IF('Weekday 99 &amp; 00 vs AVG'!$J$2="East",AVERAGE(F6:F12,F29),AVERAGE(F6:F11,F28:F29))</f>
        <v>0.863690694057638</v>
      </c>
    </row>
    <row r="10" customFormat="false" ht="12.75" hidden="false" customHeight="false" outlineLevel="0" collapsed="false">
      <c r="A10" s="8" t="n">
        <v>500</v>
      </c>
      <c r="B10" s="9"/>
      <c r="C10" s="10" t="n">
        <v>0.753045444960768</v>
      </c>
      <c r="D10" s="10" t="n">
        <v>0.759417108604085</v>
      </c>
      <c r="E10" s="10" t="n">
        <v>0.732106379030918</v>
      </c>
      <c r="F10" s="10" t="n">
        <v>0.78726720490142</v>
      </c>
      <c r="G10" s="10" t="n">
        <v>0.506202598860817</v>
      </c>
      <c r="H10" s="10" t="n">
        <v>0.340217914995081</v>
      </c>
      <c r="I10" s="10" t="n">
        <v>0.881522047243546</v>
      </c>
      <c r="J10" s="10" t="n">
        <v>0.680133774012933</v>
      </c>
      <c r="K10" s="10" t="n">
        <v>0.783632871568137</v>
      </c>
      <c r="L10" s="10" t="n">
        <v>0.767101940036737</v>
      </c>
      <c r="M10" s="10" t="n">
        <v>0.860442096981557</v>
      </c>
      <c r="N10" s="10" t="n">
        <v>0.805874283949134</v>
      </c>
      <c r="P10" s="11" t="s">
        <v>4</v>
      </c>
      <c r="Q10" s="12" t="n">
        <f aca="false">IF('Weekday 99 &amp; 00 vs AVG'!$J$2="East",AVERAGE(G13:G28),AVERAGE(G12:G27))</f>
        <v>1.15090205580132</v>
      </c>
      <c r="R10" s="13" t="n">
        <f aca="false">IF('Weekday 99 &amp; 00 vs AVG'!$J$2="East",AVERAGE(G6:G12,G29),AVERAGE(G6:G11,G28:G29))</f>
        <v>0.698195888397362</v>
      </c>
    </row>
    <row r="11" customFormat="false" ht="12.75" hidden="false" customHeight="false" outlineLevel="0" collapsed="false">
      <c r="A11" s="8" t="n">
        <v>600</v>
      </c>
      <c r="B11" s="9"/>
      <c r="C11" s="10" t="n">
        <v>0.740128794641951</v>
      </c>
      <c r="D11" s="10" t="n">
        <v>0.718114811353393</v>
      </c>
      <c r="E11" s="10" t="n">
        <v>0.784907916871487</v>
      </c>
      <c r="F11" s="10" t="n">
        <v>0.820681629758468</v>
      </c>
      <c r="G11" s="10" t="n">
        <v>0.507778913992247</v>
      </c>
      <c r="H11" s="10" t="n">
        <v>0.282012025445812</v>
      </c>
      <c r="I11" s="10" t="n">
        <v>0.661341435294944</v>
      </c>
      <c r="J11" s="10" t="n">
        <v>0.682313331711084</v>
      </c>
      <c r="K11" s="10" t="n">
        <v>0.810055188810038</v>
      </c>
      <c r="L11" s="10" t="n">
        <v>0.782289224931766</v>
      </c>
      <c r="M11" s="10" t="n">
        <v>0.880484157472393</v>
      </c>
      <c r="N11" s="10" t="n">
        <v>0.861826272602905</v>
      </c>
      <c r="P11" s="11" t="s">
        <v>5</v>
      </c>
      <c r="Q11" s="12" t="n">
        <f aca="false">IF('Weekday 99 &amp; 00 vs AVG'!$J$2="East",AVERAGE(H13:H28),AVERAGE(H12:H27))</f>
        <v>1.22399971533473</v>
      </c>
      <c r="R11" s="13" t="n">
        <f aca="false">IF('Weekday 99 &amp; 00 vs AVG'!$J$2="East",AVERAGE(H6:H12,H29),AVERAGE(H6:H11,H28:H29))</f>
        <v>0.55200056933055</v>
      </c>
    </row>
    <row r="12" customFormat="false" ht="12.75" hidden="false" customHeight="false" outlineLevel="0" collapsed="false">
      <c r="A12" s="8" t="n">
        <v>700</v>
      </c>
      <c r="B12" s="9"/>
      <c r="C12" s="10" t="n">
        <v>0.707928549298576</v>
      </c>
      <c r="D12" s="10" t="n">
        <v>0.72406412463657</v>
      </c>
      <c r="E12" s="10" t="n">
        <v>0.789261145342994</v>
      </c>
      <c r="F12" s="10" t="n">
        <v>0.882899748663384</v>
      </c>
      <c r="G12" s="10" t="n">
        <v>0.530334894776823</v>
      </c>
      <c r="H12" s="10" t="n">
        <v>0.310384268909365</v>
      </c>
      <c r="I12" s="10" t="n">
        <v>0.374557823776217</v>
      </c>
      <c r="J12" s="10" t="n">
        <v>0.565679850185347</v>
      </c>
      <c r="K12" s="10" t="n">
        <v>0.762612423604965</v>
      </c>
      <c r="L12" s="10" t="n">
        <v>0.885595688580882</v>
      </c>
      <c r="M12" s="10" t="n">
        <v>0.857633171837008</v>
      </c>
      <c r="N12" s="10" t="n">
        <v>0.916489893096885</v>
      </c>
      <c r="P12" s="11" t="s">
        <v>6</v>
      </c>
      <c r="Q12" s="12" t="n">
        <f aca="false">IF('Weekday 99 &amp; 00 vs AVG'!$J$2="East",AVERAGE(I13:I28),AVERAGE(I12:I27))</f>
        <v>1.02554158400227</v>
      </c>
      <c r="R12" s="13" t="n">
        <f aca="false">IF('Weekday 99 &amp; 00 vs AVG'!$J$2="East",AVERAGE(I6:I12,I29),AVERAGE(I6:I11,I28:I29))</f>
        <v>0.948916831995463</v>
      </c>
    </row>
    <row r="13" customFormat="false" ht="12.75" hidden="false" customHeight="false" outlineLevel="0" collapsed="false">
      <c r="A13" s="8" t="n">
        <v>800</v>
      </c>
      <c r="B13" s="9"/>
      <c r="C13" s="10" t="n">
        <v>0.911781178602981</v>
      </c>
      <c r="D13" s="10" t="n">
        <v>0.971147265337214</v>
      </c>
      <c r="E13" s="10" t="n">
        <v>0.931758324766813</v>
      </c>
      <c r="F13" s="10" t="n">
        <v>0.973508405535267</v>
      </c>
      <c r="G13" s="10" t="n">
        <v>0.854154519355837</v>
      </c>
      <c r="H13" s="10" t="n">
        <v>0.587835606105859</v>
      </c>
      <c r="I13" s="10" t="n">
        <v>0.597279708155893</v>
      </c>
      <c r="J13" s="10" t="n">
        <v>0.779992644990735</v>
      </c>
      <c r="K13" s="10" t="n">
        <v>1.00222841495717</v>
      </c>
      <c r="L13" s="10" t="n">
        <v>0.859295756201685</v>
      </c>
      <c r="M13" s="10" t="n">
        <v>0.937621490757308</v>
      </c>
      <c r="N13" s="10" t="n">
        <v>0.974374433990343</v>
      </c>
      <c r="P13" s="11" t="s">
        <v>7</v>
      </c>
      <c r="Q13" s="12" t="n">
        <f aca="false">IF('Weekday 99 &amp; 00 vs AVG'!$J$2="East",AVERAGE(J13:J28),AVERAGE(J12:J27))</f>
        <v>1.09081912881229</v>
      </c>
      <c r="R13" s="13" t="n">
        <f aca="false">IF('Weekday 99 &amp; 00 vs AVG'!$J$2="East",AVERAGE(J6:J12,J29),AVERAGE(J6:J11,J28:J29))</f>
        <v>0.818361742375415</v>
      </c>
    </row>
    <row r="14" customFormat="false" ht="12.75" hidden="false" customHeight="false" outlineLevel="0" collapsed="false">
      <c r="A14" s="8" t="n">
        <v>900</v>
      </c>
      <c r="B14" s="9"/>
      <c r="C14" s="10" t="n">
        <v>1.07558504847242</v>
      </c>
      <c r="D14" s="10" t="n">
        <v>1.09488343263223</v>
      </c>
      <c r="E14" s="10" t="n">
        <v>1.0798243724163</v>
      </c>
      <c r="F14" s="10" t="n">
        <v>1.09233573654983</v>
      </c>
      <c r="G14" s="10" t="n">
        <v>1.11329788675549</v>
      </c>
      <c r="H14" s="10" t="n">
        <v>0.989017823209165</v>
      </c>
      <c r="I14" s="10" t="n">
        <v>0.936799810979537</v>
      </c>
      <c r="J14" s="10" t="n">
        <v>1.02792172420578</v>
      </c>
      <c r="K14" s="10" t="n">
        <v>1.12331256096316</v>
      </c>
      <c r="L14" s="10" t="n">
        <v>0.958774530161809</v>
      </c>
      <c r="M14" s="10" t="n">
        <v>0.999673683876226</v>
      </c>
      <c r="N14" s="10" t="n">
        <v>1.01468195213237</v>
      </c>
      <c r="P14" s="11" t="s">
        <v>8</v>
      </c>
      <c r="Q14" s="12" t="n">
        <f aca="false">IF('Weekday 99 &amp; 00 vs AVG'!$J$2="East",AVERAGE(K13:K28),AVERAGE(K12:K27))</f>
        <v>1.06595396694301</v>
      </c>
      <c r="R14" s="13" t="n">
        <f aca="false">IF('Weekday 99 &amp; 00 vs AVG'!$J$2="East",AVERAGE(K6:K12,K29),AVERAGE(K6:K11,K28:K29))</f>
        <v>0.868092066113971</v>
      </c>
    </row>
    <row r="15" customFormat="false" ht="12.75" hidden="false" customHeight="false" outlineLevel="0" collapsed="false">
      <c r="A15" s="8" t="n">
        <v>1000</v>
      </c>
      <c r="B15" s="9"/>
      <c r="C15" s="10" t="n">
        <v>1.12593428686234</v>
      </c>
      <c r="D15" s="10" t="n">
        <v>1.14937057714693</v>
      </c>
      <c r="E15" s="10" t="n">
        <v>1.12234784497427</v>
      </c>
      <c r="F15" s="10" t="n">
        <v>1.11722070776975</v>
      </c>
      <c r="G15" s="10" t="n">
        <v>1.21019251044398</v>
      </c>
      <c r="H15" s="10" t="n">
        <v>1.17547660028271</v>
      </c>
      <c r="I15" s="10" t="n">
        <v>0.946360839665439</v>
      </c>
      <c r="J15" s="10" t="n">
        <v>1.0548085244258</v>
      </c>
      <c r="K15" s="10" t="n">
        <v>1.0932104267112</v>
      </c>
      <c r="L15" s="10" t="n">
        <v>0.992359420336183</v>
      </c>
      <c r="M15" s="10" t="n">
        <v>1.0807339493652</v>
      </c>
      <c r="N15" s="10" t="n">
        <v>1.05259678654907</v>
      </c>
      <c r="P15" s="11" t="s">
        <v>9</v>
      </c>
      <c r="Q15" s="12" t="n">
        <f aca="false">IF('Weekday 99 &amp; 00 vs AVG'!$J$2="East",AVERAGE(L13:L28),AVERAGE(L12:L27))</f>
        <v>1.08488250013029</v>
      </c>
      <c r="R15" s="13" t="n">
        <f aca="false">IF('Weekday 99 &amp; 00 vs AVG'!$J$2="East",AVERAGE(L6:L12,L29),AVERAGE(L6:L11,L28:L29))</f>
        <v>0.830234999739419</v>
      </c>
    </row>
    <row r="16" customFormat="false" ht="12.75" hidden="false" customHeight="false" outlineLevel="0" collapsed="false">
      <c r="A16" s="8" t="n">
        <v>1100</v>
      </c>
      <c r="B16" s="9"/>
      <c r="C16" s="10" t="n">
        <v>1.13301372079058</v>
      </c>
      <c r="D16" s="10" t="n">
        <v>1.15866782596932</v>
      </c>
      <c r="E16" s="10" t="n">
        <v>1.15341419424734</v>
      </c>
      <c r="F16" s="10" t="n">
        <v>1.12012645838833</v>
      </c>
      <c r="G16" s="10" t="n">
        <v>1.24304140300567</v>
      </c>
      <c r="H16" s="10" t="n">
        <v>1.3871188862315</v>
      </c>
      <c r="I16" s="10" t="n">
        <v>0.948358384471101</v>
      </c>
      <c r="J16" s="10" t="n">
        <v>1.1554849291336</v>
      </c>
      <c r="K16" s="10" t="n">
        <v>1.09410673464878</v>
      </c>
      <c r="L16" s="10" t="n">
        <v>1.11583328127138</v>
      </c>
      <c r="M16" s="10" t="n">
        <v>1.07692443953403</v>
      </c>
      <c r="N16" s="10" t="n">
        <v>1.03842473679137</v>
      </c>
      <c r="P16" s="11" t="s">
        <v>10</v>
      </c>
      <c r="Q16" s="12" t="n">
        <f aca="false">IF('Weekday 99 &amp; 00 vs AVG'!$J$2="East",AVERAGE(M13:M28),AVERAGE(M12:M27))</f>
        <v>1.05542116859131</v>
      </c>
      <c r="R16" s="13" t="n">
        <f aca="false">IF('Weekday 99 &amp; 00 vs AVG'!$J$2="East",AVERAGE(M6:M12,M29),AVERAGE(M6:M11,M28:M29))</f>
        <v>0.889157662817385</v>
      </c>
    </row>
    <row r="17" customFormat="false" ht="12.75" hidden="false" customHeight="false" outlineLevel="0" collapsed="false">
      <c r="A17" s="8" t="n">
        <v>1200</v>
      </c>
      <c r="B17" s="9"/>
      <c r="C17" s="10" t="n">
        <v>1.15224814663702</v>
      </c>
      <c r="D17" s="10" t="n">
        <v>1.14488399628819</v>
      </c>
      <c r="E17" s="10" t="n">
        <v>1.15936013591528</v>
      </c>
      <c r="F17" s="10" t="n">
        <v>1.11950729335248</v>
      </c>
      <c r="G17" s="10" t="n">
        <v>1.24976512076148</v>
      </c>
      <c r="H17" s="10" t="n">
        <v>1.39110178254252</v>
      </c>
      <c r="I17" s="10" t="n">
        <v>1.01238449308923</v>
      </c>
      <c r="J17" s="10" t="n">
        <v>1.07749987567007</v>
      </c>
      <c r="K17" s="10" t="n">
        <v>1.03866100552201</v>
      </c>
      <c r="L17" s="10" t="n">
        <v>1.03960875112072</v>
      </c>
      <c r="M17" s="10" t="n">
        <v>1.06590889795365</v>
      </c>
      <c r="N17" s="10" t="n">
        <v>1.00888429541331</v>
      </c>
      <c r="P17" s="11" t="s">
        <v>11</v>
      </c>
      <c r="Q17" s="12" t="n">
        <f aca="false">IF('Weekday 99 &amp; 00 vs AVG'!$J$2="East",AVERAGE(N13:N28),AVERAGE(N12:N27))</f>
        <v>1.06064920258063</v>
      </c>
      <c r="R17" s="13" t="n">
        <f aca="false">IF('Weekday 99 &amp; 00 vs AVG'!$J$2="East",AVERAGE(N6:N12,N29),AVERAGE(N6:N11,N28:N29))</f>
        <v>0.878701594838736</v>
      </c>
    </row>
    <row r="18" customFormat="false" ht="12.75" hidden="false" customHeight="false" outlineLevel="0" collapsed="false">
      <c r="A18" s="8" t="n">
        <v>1300</v>
      </c>
      <c r="B18" s="9"/>
      <c r="C18" s="10" t="n">
        <v>1.11783250511744</v>
      </c>
      <c r="D18" s="10" t="n">
        <v>1.0972460854998</v>
      </c>
      <c r="E18" s="10" t="n">
        <v>1.13982266644038</v>
      </c>
      <c r="F18" s="10" t="n">
        <v>1.0754088571141</v>
      </c>
      <c r="G18" s="10" t="n">
        <v>1.24696751642912</v>
      </c>
      <c r="H18" s="10" t="n">
        <v>1.36746187263213</v>
      </c>
      <c r="I18" s="10" t="n">
        <v>0.993633886006983</v>
      </c>
      <c r="J18" s="10" t="n">
        <v>1.05993168257563</v>
      </c>
      <c r="K18" s="10" t="n">
        <v>1.0820148349348</v>
      </c>
      <c r="L18" s="10" t="n">
        <v>1.06343920628121</v>
      </c>
      <c r="M18" s="10" t="n">
        <v>1.00199446338079</v>
      </c>
      <c r="N18" s="10" t="n">
        <v>0.98376111629739</v>
      </c>
    </row>
    <row r="19" customFormat="false" ht="12.75" hidden="false" customHeight="false" outlineLevel="0" collapsed="false">
      <c r="A19" s="8" t="n">
        <v>1400</v>
      </c>
      <c r="B19" s="9"/>
      <c r="C19" s="10" t="n">
        <v>1.05867827296354</v>
      </c>
      <c r="D19" s="10" t="n">
        <v>1.09184800965847</v>
      </c>
      <c r="E19" s="10" t="n">
        <v>1.12948550755862</v>
      </c>
      <c r="F19" s="10" t="n">
        <v>1.06963719186272</v>
      </c>
      <c r="G19" s="10" t="n">
        <v>1.23429072387065</v>
      </c>
      <c r="H19" s="10" t="n">
        <v>1.43288049125208</v>
      </c>
      <c r="I19" s="10" t="n">
        <v>0.996090837041602</v>
      </c>
      <c r="J19" s="10" t="n">
        <v>1.12630360553465</v>
      </c>
      <c r="K19" s="10" t="n">
        <v>1.10204063631733</v>
      </c>
      <c r="L19" s="10" t="n">
        <v>1.14464384882293</v>
      </c>
      <c r="M19" s="10" t="n">
        <v>0.978541456761722</v>
      </c>
      <c r="N19" s="10" t="n">
        <v>0.953852569730818</v>
      </c>
    </row>
    <row r="20" customFormat="false" ht="12.75" hidden="false" customHeight="false" outlineLevel="0" collapsed="false">
      <c r="A20" s="8" t="n">
        <v>1500</v>
      </c>
      <c r="B20" s="9"/>
      <c r="C20" s="10" t="n">
        <v>1.01525817780649</v>
      </c>
      <c r="D20" s="10" t="n">
        <v>1.03583157911743</v>
      </c>
      <c r="E20" s="10" t="n">
        <v>1.08625009782981</v>
      </c>
      <c r="F20" s="10" t="n">
        <v>1.04800625159403</v>
      </c>
      <c r="G20" s="10" t="n">
        <v>1.21441873912067</v>
      </c>
      <c r="H20" s="10" t="n">
        <v>1.447421991289</v>
      </c>
      <c r="I20" s="10" t="n">
        <v>1.19518964605942</v>
      </c>
      <c r="J20" s="10" t="n">
        <v>1.33469806289814</v>
      </c>
      <c r="K20" s="10" t="n">
        <v>1.1004597112616</v>
      </c>
      <c r="L20" s="10" t="n">
        <v>1.15707355082374</v>
      </c>
      <c r="M20" s="10" t="n">
        <v>0.969173311820172</v>
      </c>
      <c r="N20" s="10" t="n">
        <v>0.940876861835782</v>
      </c>
    </row>
    <row r="21" customFormat="false" ht="12.75" hidden="false" customHeight="false" outlineLevel="0" collapsed="false">
      <c r="A21" s="8" t="n">
        <v>1600</v>
      </c>
      <c r="B21" s="9"/>
      <c r="C21" s="10" t="n">
        <v>0.929688036640315</v>
      </c>
      <c r="D21" s="10" t="n">
        <v>1.02223438888511</v>
      </c>
      <c r="E21" s="10" t="n">
        <v>1.05159873687432</v>
      </c>
      <c r="F21" s="10" t="n">
        <v>1.02624442165784</v>
      </c>
      <c r="G21" s="10" t="n">
        <v>1.20818259030943</v>
      </c>
      <c r="H21" s="10" t="n">
        <v>1.41605199885691</v>
      </c>
      <c r="I21" s="10" t="n">
        <v>1.20389074188321</v>
      </c>
      <c r="J21" s="10" t="n">
        <v>1.36129585217063</v>
      </c>
      <c r="K21" s="10" t="n">
        <v>1.10351721731667</v>
      </c>
      <c r="L21" s="10" t="n">
        <v>1.16176555753927</v>
      </c>
      <c r="M21" s="10" t="n">
        <v>0.958039339882347</v>
      </c>
      <c r="N21" s="10" t="n">
        <v>0.93084599544884</v>
      </c>
    </row>
    <row r="22" customFormat="false" ht="12.75" hidden="false" customHeight="false" outlineLevel="0" collapsed="false">
      <c r="A22" s="8" t="n">
        <v>1700</v>
      </c>
      <c r="B22" s="9"/>
      <c r="C22" s="10" t="n">
        <v>1.03448332644952</v>
      </c>
      <c r="D22" s="10" t="n">
        <v>1.05635179076512</v>
      </c>
      <c r="E22" s="10" t="n">
        <v>1.04936021505849</v>
      </c>
      <c r="F22" s="10" t="n">
        <v>1.01637078804401</v>
      </c>
      <c r="G22" s="10" t="n">
        <v>1.20963866999239</v>
      </c>
      <c r="H22" s="10" t="n">
        <v>1.44635706514332</v>
      </c>
      <c r="I22" s="10" t="n">
        <v>1.4849797515069</v>
      </c>
      <c r="J22" s="10" t="n">
        <v>1.36314089167262</v>
      </c>
      <c r="K22" s="10" t="n">
        <v>1.12708320984963</v>
      </c>
      <c r="L22" s="10" t="n">
        <v>1.19345718184597</v>
      </c>
      <c r="M22" s="10" t="n">
        <v>1.09649733360883</v>
      </c>
      <c r="N22" s="10" t="n">
        <v>1.0028832605776</v>
      </c>
    </row>
    <row r="23" customFormat="false" ht="12.75" hidden="false" customHeight="false" outlineLevel="0" collapsed="false">
      <c r="A23" s="8" t="n">
        <v>1800</v>
      </c>
      <c r="B23" s="9"/>
      <c r="C23" s="10" t="n">
        <v>1.28008429885506</v>
      </c>
      <c r="D23" s="10" t="n">
        <v>1.23714320351784</v>
      </c>
      <c r="E23" s="10" t="n">
        <v>1.1289142694334</v>
      </c>
      <c r="F23" s="10" t="n">
        <v>1.00861187618862</v>
      </c>
      <c r="G23" s="10" t="n">
        <v>1.20879323490989</v>
      </c>
      <c r="H23" s="10" t="n">
        <v>1.3640168788578</v>
      </c>
      <c r="I23" s="10" t="n">
        <v>1.43768126336471</v>
      </c>
      <c r="J23" s="10" t="n">
        <v>1.32391204659703</v>
      </c>
      <c r="K23" s="10" t="n">
        <v>1.09947107009428</v>
      </c>
      <c r="L23" s="10" t="n">
        <v>1.18370274683209</v>
      </c>
      <c r="M23" s="10" t="n">
        <v>1.35277607210789</v>
      </c>
      <c r="N23" s="10" t="n">
        <v>1.323062073808</v>
      </c>
    </row>
    <row r="24" customFormat="false" ht="12.75" hidden="false" customHeight="false" outlineLevel="0" collapsed="false">
      <c r="A24" s="8" t="n">
        <v>1900</v>
      </c>
      <c r="B24" s="9"/>
      <c r="C24" s="10" t="n">
        <v>1.27916771115736</v>
      </c>
      <c r="D24" s="10" t="n">
        <v>1.2787319706202</v>
      </c>
      <c r="E24" s="10" t="n">
        <v>1.29757865736177</v>
      </c>
      <c r="F24" s="10" t="n">
        <v>1.06108952748925</v>
      </c>
      <c r="G24" s="10" t="n">
        <v>1.19258701123432</v>
      </c>
      <c r="H24" s="10" t="n">
        <v>1.28531508950587</v>
      </c>
      <c r="I24" s="10" t="n">
        <v>1.21057030491786</v>
      </c>
      <c r="J24" s="10" t="n">
        <v>1.06895329502586</v>
      </c>
      <c r="K24" s="10" t="n">
        <v>1.10502532673593</v>
      </c>
      <c r="L24" s="10" t="n">
        <v>1.18485516953416</v>
      </c>
      <c r="M24" s="10" t="n">
        <v>1.25958580500821</v>
      </c>
      <c r="N24" s="10" t="n">
        <v>1.29885915766336</v>
      </c>
    </row>
    <row r="25" customFormat="false" ht="12.75" hidden="false" customHeight="false" outlineLevel="0" collapsed="false">
      <c r="A25" s="8" t="n">
        <v>2000</v>
      </c>
      <c r="B25" s="9"/>
      <c r="C25" s="10" t="n">
        <v>1.22309907686028</v>
      </c>
      <c r="D25" s="10" t="n">
        <v>1.26315987459228</v>
      </c>
      <c r="E25" s="10" t="n">
        <v>1.277538892294</v>
      </c>
      <c r="F25" s="10" t="n">
        <v>1.14323588281429</v>
      </c>
      <c r="G25" s="10" t="n">
        <v>1.20372535809395</v>
      </c>
      <c r="H25" s="10" t="n">
        <v>1.25755810984272</v>
      </c>
      <c r="I25" s="10" t="n">
        <v>0.96440198396373</v>
      </c>
      <c r="J25" s="10" t="n">
        <v>1.00791051039473</v>
      </c>
      <c r="K25" s="10" t="n">
        <v>1.13507266159136</v>
      </c>
      <c r="L25" s="10" t="n">
        <v>1.30746471344281</v>
      </c>
      <c r="M25" s="10" t="n">
        <v>1.20660416259931</v>
      </c>
      <c r="N25" s="10" t="n">
        <v>1.22893849736855</v>
      </c>
    </row>
    <row r="26" customFormat="false" ht="12.75" hidden="false" customHeight="false" outlineLevel="0" collapsed="false">
      <c r="A26" s="8" t="n">
        <v>2100</v>
      </c>
      <c r="B26" s="9"/>
      <c r="C26" s="10" t="n">
        <v>1.15435499953324</v>
      </c>
      <c r="D26" s="10" t="n">
        <v>1.1955023509879</v>
      </c>
      <c r="E26" s="10" t="n">
        <v>1.19549587180206</v>
      </c>
      <c r="F26" s="10" t="n">
        <v>1.21682774473973</v>
      </c>
      <c r="G26" s="10" t="n">
        <v>1.30155156982407</v>
      </c>
      <c r="H26" s="10" t="n">
        <v>1.38940466982001</v>
      </c>
      <c r="I26" s="10" t="n">
        <v>1.03114309616598</v>
      </c>
      <c r="J26" s="10" t="n">
        <v>1.08942996016951</v>
      </c>
      <c r="K26" s="10" t="n">
        <v>1.10071719335758</v>
      </c>
      <c r="L26" s="10" t="n">
        <v>1.16135397800282</v>
      </c>
      <c r="M26" s="10" t="n">
        <v>1.05602224061379</v>
      </c>
      <c r="N26" s="10" t="n">
        <v>1.20536964241112</v>
      </c>
    </row>
    <row r="27" customFormat="false" ht="12.75" hidden="false" customHeight="false" outlineLevel="0" collapsed="false">
      <c r="A27" s="8" t="n">
        <v>2200</v>
      </c>
      <c r="B27" s="9"/>
      <c r="C27" s="10" t="n">
        <v>1.08642638838664</v>
      </c>
      <c r="D27" s="10" t="n">
        <v>1.13387660926037</v>
      </c>
      <c r="E27" s="10" t="n">
        <v>1.0834037561369</v>
      </c>
      <c r="F27" s="10" t="n">
        <v>1.11944355577526</v>
      </c>
      <c r="G27" s="10" t="n">
        <v>1.19349114393733</v>
      </c>
      <c r="H27" s="10" t="n">
        <v>1.33659231087463</v>
      </c>
      <c r="I27" s="10" t="n">
        <v>1.07534277298848</v>
      </c>
      <c r="J27" s="10" t="n">
        <v>1.05614260534654</v>
      </c>
      <c r="K27" s="10" t="n">
        <v>0.985730043221773</v>
      </c>
      <c r="L27" s="10" t="n">
        <v>0.948896621286993</v>
      </c>
      <c r="M27" s="10" t="n">
        <v>0.989008878354436</v>
      </c>
      <c r="N27" s="10" t="n">
        <v>1.09648596817531</v>
      </c>
    </row>
    <row r="28" customFormat="false" ht="12.75" hidden="false" customHeight="false" outlineLevel="0" collapsed="false">
      <c r="A28" s="8" t="n">
        <v>2300</v>
      </c>
      <c r="B28" s="9"/>
      <c r="C28" s="10" t="n">
        <v>1.07184355233396</v>
      </c>
      <c r="D28" s="10" t="n">
        <v>0.989835806115131</v>
      </c>
      <c r="E28" s="10" t="n">
        <v>1.00183067045733</v>
      </c>
      <c r="F28" s="10" t="n">
        <v>1.04184533185321</v>
      </c>
      <c r="G28" s="10" t="n">
        <v>1.01166958399363</v>
      </c>
      <c r="H28" s="10" t="n">
        <v>0.983276166918612</v>
      </c>
      <c r="I28" s="10" t="n">
        <v>1.21449997275607</v>
      </c>
      <c r="J28" s="10" t="n">
        <v>1.20056664508288</v>
      </c>
      <c r="K28" s="10" t="n">
        <v>1.00027665562911</v>
      </c>
      <c r="L28" s="10" t="n">
        <v>0.99688679523714</v>
      </c>
      <c r="M28" s="10" t="n">
        <v>0.981529545780356</v>
      </c>
      <c r="N28" s="10" t="n">
        <v>1.06603262592974</v>
      </c>
    </row>
    <row r="29" customFormat="false" ht="12.75" hidden="false" customHeight="false" outlineLevel="0" collapsed="false">
      <c r="A29" s="8" t="n">
        <v>2400</v>
      </c>
      <c r="B29" s="9"/>
      <c r="C29" s="10" t="n">
        <v>0.844903674603636</v>
      </c>
      <c r="D29" s="10" t="n">
        <v>0.788259414124543</v>
      </c>
      <c r="E29" s="10" t="n">
        <v>0.799131183393292</v>
      </c>
      <c r="F29" s="10" t="n">
        <v>0.897378422231288</v>
      </c>
      <c r="G29" s="10" t="n">
        <v>0.749279859485471</v>
      </c>
      <c r="H29" s="10" t="n">
        <v>0.679396288009135</v>
      </c>
      <c r="I29" s="10" t="n">
        <v>0.948281332160547</v>
      </c>
      <c r="J29" s="10" t="n">
        <v>0.925952753961967</v>
      </c>
      <c r="K29" s="10" t="n">
        <v>0.967321950051539</v>
      </c>
      <c r="L29" s="10" t="n">
        <v>0.860628039161176</v>
      </c>
      <c r="M29" s="10" t="n">
        <v>0.892858611487568</v>
      </c>
      <c r="N29" s="10" t="n">
        <v>0.970601355808098</v>
      </c>
    </row>
    <row r="31" customFormat="false" ht="12.75" hidden="false" customHeight="false" outlineLevel="0" collapsed="false">
      <c r="A31" s="14"/>
      <c r="B31" s="14"/>
      <c r="C31" s="14"/>
    </row>
    <row r="32" customFormat="false" ht="12.75" hidden="false" customHeight="false" outlineLevel="0" collapsed="false">
      <c r="C32" s="15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7" t="n">
        <v>36161</v>
      </c>
      <c r="D37" s="27" t="n">
        <v>36192</v>
      </c>
      <c r="E37" s="27" t="n">
        <v>36220</v>
      </c>
      <c r="F37" s="27" t="n">
        <v>36251</v>
      </c>
      <c r="G37" s="27" t="n">
        <v>36281</v>
      </c>
      <c r="H37" s="27" t="n">
        <v>36312</v>
      </c>
      <c r="I37" s="27" t="n">
        <v>36342</v>
      </c>
      <c r="J37" s="27" t="n">
        <v>36373</v>
      </c>
      <c r="K37" s="27" t="n">
        <v>36404</v>
      </c>
      <c r="L37" s="27" t="n">
        <v>36434</v>
      </c>
      <c r="M37" s="27" t="n">
        <v>36465</v>
      </c>
      <c r="N37" s="27" t="n">
        <v>36495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22</v>
      </c>
      <c r="C39" s="10" t="n">
        <f aca="false">IF('Weekday 99 &amp; 00 vs AVG'!$J$2="East",AVERAGE(C6:C8,C29),AVERAGE(C6:C7,C28:C29))</f>
        <v>0.925219439683972</v>
      </c>
      <c r="D39" s="10" t="n">
        <f aca="false">IF('Weekday 99 &amp; 00 vs AVG'!$J$2="East",AVERAGE(D6:D8,D29),AVERAGE(D6:D7,D28:D29))</f>
        <v>0.841030633164082</v>
      </c>
      <c r="E39" s="10" t="n">
        <f aca="false">IF('Weekday 99 &amp; 00 vs AVG'!$J$2="East",AVERAGE(E6:E8,E29),AVERAGE(E6:E7,E28:E29))</f>
        <v>0.855745665370184</v>
      </c>
      <c r="F39" s="10" t="n">
        <f aca="false">IF('Weekday 99 &amp; 00 vs AVG'!$J$2="East",AVERAGE(F6:F8,F29),AVERAGE(F6:F7,F28:F29))</f>
        <v>0.933227963989407</v>
      </c>
      <c r="G39" s="10" t="n">
        <f aca="false">IF('Weekday 99 &amp; 00 vs AVG'!$J$2="East",AVERAGE(G6:G8,G29),AVERAGE(G6:G7,G28:G29))</f>
        <v>0.856292248825367</v>
      </c>
      <c r="H39" s="10" t="n">
        <f aca="false">IF('Weekday 99 &amp; 00 vs AVG'!$J$2="East",AVERAGE(H6:H8,H29),AVERAGE(H6:H7,H28:H29))</f>
        <v>0.730653262484653</v>
      </c>
      <c r="I39" s="10" t="n">
        <f aca="false">IF('Weekday 99 &amp; 00 vs AVG'!$J$2="East",AVERAGE(I6:I8,I29),AVERAGE(I6:I7,I28:I29))</f>
        <v>1.0761361937146</v>
      </c>
      <c r="J39" s="10" t="n">
        <f aca="false">IF('Weekday 99 &amp; 00 vs AVG'!$J$2="East",AVERAGE(J6:J8,J29),AVERAGE(J6:J7,J28:J29))</f>
        <v>0.946883493626074</v>
      </c>
      <c r="K39" s="10" t="n">
        <f aca="false">IF('Weekday 99 &amp; 00 vs AVG'!$J$2="East",AVERAGE(K6:K8,K29),AVERAGE(K6:K7,K28:K29))</f>
        <v>0.945983965859225</v>
      </c>
      <c r="L39" s="10" t="n">
        <f aca="false">IF('Weekday 99 &amp; 00 vs AVG'!$J$2="East",AVERAGE(L6:L8,L29),AVERAGE(L6:L7,L28:L29))</f>
        <v>0.893903112839486</v>
      </c>
      <c r="M39" s="10" t="n">
        <f aca="false">IF('Weekday 99 &amp; 00 vs AVG'!$J$2="East",AVERAGE(M6:M8,M29),AVERAGE(M6:M7,M28:M29))</f>
        <v>0.914646760581772</v>
      </c>
      <c r="N39" s="10" t="n">
        <f aca="false">IF('Weekday 99 &amp; 00 vs AVG'!$J$2="East",AVERAGE(N6:N8,N29),AVERAGE(N6:N7,N28:N29))</f>
        <v>0.94550118326646</v>
      </c>
    </row>
    <row r="40" customFormat="false" ht="12.75" hidden="false" customHeight="false" outlineLevel="0" collapsed="false">
      <c r="A40" s="19" t="s">
        <v>23</v>
      </c>
      <c r="C40" s="10" t="n">
        <f aca="false">IF('Weekday 99 &amp; 00 vs AVG'!$J$2="East",AVERAGE(C9:C12),AVERAGE(C8:C11))</f>
        <v>0.753389629207574</v>
      </c>
      <c r="D40" s="10" t="n">
        <f aca="false">IF('Weekday 99 &amp; 00 vs AVG'!$J$2="East",AVERAGE(D9:D12),AVERAGE(D8:D11))</f>
        <v>0.745233595607173</v>
      </c>
      <c r="E40" s="10" t="n">
        <f aca="false">IF('Weekday 99 &amp; 00 vs AVG'!$J$2="East",AVERAGE(E9:E12),AVERAGE(E8:E11))</f>
        <v>0.725400662516631</v>
      </c>
      <c r="F40" s="10" t="n">
        <f aca="false">IF('Weekday 99 &amp; 00 vs AVG'!$J$2="East",AVERAGE(F9:F12),AVERAGE(F8:F11))</f>
        <v>0.794153424125868</v>
      </c>
      <c r="G40" s="10" t="n">
        <f aca="false">IF('Weekday 99 &amp; 00 vs AVG'!$J$2="East",AVERAGE(G9:G12),AVERAGE(G8:G11))</f>
        <v>0.540099527969357</v>
      </c>
      <c r="H40" s="10" t="n">
        <f aca="false">IF('Weekday 99 &amp; 00 vs AVG'!$J$2="East",AVERAGE(H9:H12),AVERAGE(H8:H11))</f>
        <v>0.373347876176448</v>
      </c>
      <c r="I40" s="10" t="n">
        <f aca="false">IF('Weekday 99 &amp; 00 vs AVG'!$J$2="East",AVERAGE(I9:I12),AVERAGE(I8:I11))</f>
        <v>0.821697470276329</v>
      </c>
      <c r="J40" s="10" t="n">
        <f aca="false">IF('Weekday 99 &amp; 00 vs AVG'!$J$2="East",AVERAGE(J9:J12),AVERAGE(J8:J11))</f>
        <v>0.689839991124756</v>
      </c>
      <c r="K40" s="10" t="n">
        <f aca="false">IF('Weekday 99 &amp; 00 vs AVG'!$J$2="East",AVERAGE(K9:K12),AVERAGE(K8:K11))</f>
        <v>0.790200166368716</v>
      </c>
      <c r="L40" s="10" t="n">
        <f aca="false">IF('Weekday 99 &amp; 00 vs AVG'!$J$2="East",AVERAGE(L9:L12),AVERAGE(L8:L11))</f>
        <v>0.766566886639351</v>
      </c>
      <c r="M40" s="10" t="n">
        <f aca="false">IF('Weekday 99 &amp; 00 vs AVG'!$J$2="East",AVERAGE(M9:M12),AVERAGE(M8:M11))</f>
        <v>0.863668565052998</v>
      </c>
      <c r="N40" s="10" t="n">
        <f aca="false">IF('Weekday 99 &amp; 00 vs AVG'!$J$2="East",AVERAGE(N9:N12),AVERAGE(N8:N11))</f>
        <v>0.811902006411012</v>
      </c>
    </row>
    <row r="41" customFormat="false" ht="12.75" hidden="false" customHeight="false" outlineLevel="0" collapsed="false">
      <c r="A41" s="19" t="s">
        <v>24</v>
      </c>
      <c r="C41" s="10" t="n">
        <f aca="false">IF('Weekday 99 &amp; 00 vs AVG'!$J$2="East",AVERAGE(C13:C16),AVERAGE(C12:C15))</f>
        <v>0.955307265809079</v>
      </c>
      <c r="D41" s="10" t="n">
        <f aca="false">IF('Weekday 99 &amp; 00 vs AVG'!$J$2="East",AVERAGE(D13:D16),AVERAGE(D12:D15))</f>
        <v>0.984866349938236</v>
      </c>
      <c r="E41" s="10" t="n">
        <f aca="false">IF('Weekday 99 &amp; 00 vs AVG'!$J$2="East",AVERAGE(E13:E16),AVERAGE(E12:E15))</f>
        <v>0.980797921875096</v>
      </c>
      <c r="F41" s="10" t="n">
        <f aca="false">IF('Weekday 99 &amp; 00 vs AVG'!$J$2="East",AVERAGE(F13:F16),AVERAGE(F12:F15))</f>
        <v>1.01649114962956</v>
      </c>
      <c r="G41" s="10" t="n">
        <f aca="false">IF('Weekday 99 &amp; 00 vs AVG'!$J$2="East",AVERAGE(G13:G16),AVERAGE(G12:G15))</f>
        <v>0.92699495283303</v>
      </c>
      <c r="H41" s="10" t="n">
        <f aca="false">IF('Weekday 99 &amp; 00 vs AVG'!$J$2="East",AVERAGE(H13:H16),AVERAGE(H12:H15))</f>
        <v>0.765678574626775</v>
      </c>
      <c r="I41" s="10" t="n">
        <f aca="false">IF('Weekday 99 &amp; 00 vs AVG'!$J$2="East",AVERAGE(I13:I16),AVERAGE(I12:I15))</f>
        <v>0.713749545644272</v>
      </c>
      <c r="J41" s="10" t="n">
        <f aca="false">IF('Weekday 99 &amp; 00 vs AVG'!$J$2="East",AVERAGE(J13:J16),AVERAGE(J12:J15))</f>
        <v>0.857100685951916</v>
      </c>
      <c r="K41" s="10" t="n">
        <f aca="false">IF('Weekday 99 &amp; 00 vs AVG'!$J$2="East",AVERAGE(K13:K16),AVERAGE(K12:K15))</f>
        <v>0.995340956559124</v>
      </c>
      <c r="L41" s="10" t="n">
        <f aca="false">IF('Weekday 99 &amp; 00 vs AVG'!$J$2="East",AVERAGE(L13:L16),AVERAGE(L12:L15))</f>
        <v>0.924006348820139</v>
      </c>
      <c r="M41" s="10" t="n">
        <f aca="false">IF('Weekday 99 &amp; 00 vs AVG'!$J$2="East",AVERAGE(M13:M16),AVERAGE(M12:M15))</f>
        <v>0.968915573958936</v>
      </c>
      <c r="N41" s="10" t="n">
        <f aca="false">IF('Weekday 99 &amp; 00 vs AVG'!$J$2="East",AVERAGE(N13:N16),AVERAGE(N12:N15))</f>
        <v>0.989535766442166</v>
      </c>
    </row>
    <row r="42" customFormat="false" ht="12.75" hidden="false" customHeight="false" outlineLevel="0" collapsed="false">
      <c r="A42" s="19" t="s">
        <v>25</v>
      </c>
      <c r="C42" s="10" t="n">
        <f aca="false">IF('Weekday 99 &amp; 00 vs AVG'!$J$2="East",AVERAGE(C17:C20),AVERAGE(C16:C19))</f>
        <v>1.11544316137715</v>
      </c>
      <c r="D42" s="10" t="n">
        <f aca="false">IF('Weekday 99 &amp; 00 vs AVG'!$J$2="East",AVERAGE(D17:D20),AVERAGE(D16:D19))</f>
        <v>1.12316147935395</v>
      </c>
      <c r="E42" s="10" t="n">
        <f aca="false">IF('Weekday 99 &amp; 00 vs AVG'!$J$2="East",AVERAGE(E17:E20),AVERAGE(E16:E19))</f>
        <v>1.1455206260404</v>
      </c>
      <c r="F42" s="10" t="n">
        <f aca="false">IF('Weekday 99 &amp; 00 vs AVG'!$J$2="East",AVERAGE(F17:F20),AVERAGE(F16:F19))</f>
        <v>1.09616995017941</v>
      </c>
      <c r="G42" s="10" t="n">
        <f aca="false">IF('Weekday 99 &amp; 00 vs AVG'!$J$2="East",AVERAGE(G17:G20),AVERAGE(G16:G19))</f>
        <v>1.24351619101673</v>
      </c>
      <c r="H42" s="10" t="n">
        <f aca="false">IF('Weekday 99 &amp; 00 vs AVG'!$J$2="East",AVERAGE(H17:H20),AVERAGE(H16:H19))</f>
        <v>1.39464075816456</v>
      </c>
      <c r="I42" s="10" t="n">
        <f aca="false">IF('Weekday 99 &amp; 00 vs AVG'!$J$2="East",AVERAGE(I17:I20),AVERAGE(I16:I19))</f>
        <v>0.98761690015223</v>
      </c>
      <c r="J42" s="10" t="n">
        <f aca="false">IF('Weekday 99 &amp; 00 vs AVG'!$J$2="East",AVERAGE(J17:J20),AVERAGE(J16:J19))</f>
        <v>1.10480502322849</v>
      </c>
      <c r="K42" s="10" t="n">
        <f aca="false">IF('Weekday 99 &amp; 00 vs AVG'!$J$2="East",AVERAGE(K17:K20),AVERAGE(K16:K19))</f>
        <v>1.07920580285573</v>
      </c>
      <c r="L42" s="10" t="n">
        <f aca="false">IF('Weekday 99 &amp; 00 vs AVG'!$J$2="East",AVERAGE(L17:L20),AVERAGE(L16:L19))</f>
        <v>1.09088127187406</v>
      </c>
      <c r="M42" s="10" t="n">
        <f aca="false">IF('Weekday 99 &amp; 00 vs AVG'!$J$2="East",AVERAGE(M17:M20),AVERAGE(M16:M19))</f>
        <v>1.03084231440755</v>
      </c>
      <c r="N42" s="10" t="n">
        <f aca="false">IF('Weekday 99 &amp; 00 vs AVG'!$J$2="East",AVERAGE(N17:N20),AVERAGE(N16:N19))</f>
        <v>0.996230679558222</v>
      </c>
    </row>
    <row r="43" customFormat="false" ht="12.75" hidden="false" customHeight="false" outlineLevel="0" collapsed="false">
      <c r="A43" s="19" t="s">
        <v>26</v>
      </c>
      <c r="C43" s="10" t="n">
        <f aca="false">IF('Weekday 99 &amp; 00 vs AVG'!$J$2="East",AVERAGE(C21:C24),AVERAGE(C20:C23))</f>
        <v>1.06487845993785</v>
      </c>
      <c r="D43" s="10" t="n">
        <f aca="false">IF('Weekday 99 &amp; 00 vs AVG'!$J$2="East",AVERAGE(D21:D24),AVERAGE(D20:D23))</f>
        <v>1.08789024057138</v>
      </c>
      <c r="E43" s="10" t="n">
        <f aca="false">IF('Weekday 99 &amp; 00 vs AVG'!$J$2="East",AVERAGE(E21:E24),AVERAGE(E20:E23))</f>
        <v>1.079030829799</v>
      </c>
      <c r="F43" s="10" t="n">
        <f aca="false">IF('Weekday 99 &amp; 00 vs AVG'!$J$2="East",AVERAGE(F21:F24),AVERAGE(F20:F23))</f>
        <v>1.02480833437112</v>
      </c>
      <c r="G43" s="10" t="n">
        <f aca="false">IF('Weekday 99 &amp; 00 vs AVG'!$J$2="East",AVERAGE(G21:G24),AVERAGE(G20:G23))</f>
        <v>1.2102583085831</v>
      </c>
      <c r="H43" s="10" t="n">
        <f aca="false">IF('Weekday 99 &amp; 00 vs AVG'!$J$2="East",AVERAGE(H21:H24),AVERAGE(H20:H23))</f>
        <v>1.41846198353676</v>
      </c>
      <c r="I43" s="10" t="n">
        <f aca="false">IF('Weekday 99 &amp; 00 vs AVG'!$J$2="East",AVERAGE(I21:I24),AVERAGE(I20:I23))</f>
        <v>1.33043535070356</v>
      </c>
      <c r="J43" s="10" t="n">
        <f aca="false">IF('Weekday 99 &amp; 00 vs AVG'!$J$2="East",AVERAGE(J21:J24),AVERAGE(J20:J23))</f>
        <v>1.34576171333461</v>
      </c>
      <c r="K43" s="10" t="n">
        <f aca="false">IF('Weekday 99 &amp; 00 vs AVG'!$J$2="East",AVERAGE(K21:K24),AVERAGE(K20:K23))</f>
        <v>1.10763280213055</v>
      </c>
      <c r="L43" s="10" t="n">
        <f aca="false">IF('Weekday 99 &amp; 00 vs AVG'!$J$2="East",AVERAGE(L21:L24),AVERAGE(L20:L23))</f>
        <v>1.17399975926027</v>
      </c>
      <c r="M43" s="10" t="n">
        <f aca="false">IF('Weekday 99 &amp; 00 vs AVG'!$J$2="East",AVERAGE(M21:M24),AVERAGE(M20:M23))</f>
        <v>1.09412151435481</v>
      </c>
      <c r="N43" s="10" t="n">
        <f aca="false">IF('Weekday 99 &amp; 00 vs AVG'!$J$2="East",AVERAGE(N21:N24),AVERAGE(N20:N23))</f>
        <v>1.04941704791756</v>
      </c>
    </row>
    <row r="44" customFormat="false" ht="12.75" hidden="false" customHeight="false" outlineLevel="0" collapsed="false">
      <c r="A44" s="19" t="s">
        <v>27</v>
      </c>
      <c r="C44" s="10" t="n">
        <f aca="false">IF('Weekday 99 &amp; 00 vs AVG'!$J$2="East",AVERAGE(C25:C28),AVERAGE(C24:C27))</f>
        <v>1.18576204398438</v>
      </c>
      <c r="D44" s="10" t="n">
        <f aca="false">IF('Weekday 99 &amp; 00 vs AVG'!$J$2="East",AVERAGE(D25:D28),AVERAGE(D24:D27))</f>
        <v>1.21781770136519</v>
      </c>
      <c r="E44" s="10" t="n">
        <f aca="false">IF('Weekday 99 &amp; 00 vs AVG'!$J$2="East",AVERAGE(E25:E28),AVERAGE(E24:E27))</f>
        <v>1.21350429439868</v>
      </c>
      <c r="F44" s="10" t="n">
        <f aca="false">IF('Weekday 99 &amp; 00 vs AVG'!$J$2="East",AVERAGE(F25:F28),AVERAGE(F24:F27))</f>
        <v>1.13514917770463</v>
      </c>
      <c r="G44" s="10" t="n">
        <f aca="false">IF('Weekday 99 &amp; 00 vs AVG'!$J$2="East",AVERAGE(G25:G28),AVERAGE(G24:G27))</f>
        <v>1.22283877077242</v>
      </c>
      <c r="H44" s="10" t="n">
        <f aca="false">IF('Weekday 99 &amp; 00 vs AVG'!$J$2="East",AVERAGE(H25:H28),AVERAGE(H24:H27))</f>
        <v>1.31721754501081</v>
      </c>
      <c r="I44" s="10" t="n">
        <f aca="false">IF('Weekday 99 &amp; 00 vs AVG'!$J$2="East",AVERAGE(I25:I28),AVERAGE(I24:I27))</f>
        <v>1.07036453950901</v>
      </c>
      <c r="J44" s="10" t="n">
        <f aca="false">IF('Weekday 99 &amp; 00 vs AVG'!$J$2="East",AVERAGE(J25:J28),AVERAGE(J24:J27))</f>
        <v>1.05560909273416</v>
      </c>
      <c r="K44" s="10" t="n">
        <f aca="false">IF('Weekday 99 &amp; 00 vs AVG'!$J$2="East",AVERAGE(K25:K28),AVERAGE(K24:K27))</f>
        <v>1.08163630622666</v>
      </c>
      <c r="L44" s="10" t="n">
        <f aca="false">IF('Weekday 99 &amp; 00 vs AVG'!$J$2="East",AVERAGE(L25:L28),AVERAGE(L24:L27))</f>
        <v>1.15064262056669</v>
      </c>
      <c r="M44" s="10" t="n">
        <f aca="false">IF('Weekday 99 &amp; 00 vs AVG'!$J$2="East",AVERAGE(M25:M28),AVERAGE(M24:M27))</f>
        <v>1.12780527164394</v>
      </c>
      <c r="N44" s="10" t="n">
        <f aca="false">IF('Weekday 99 &amp; 00 vs AVG'!$J$2="East",AVERAGE(N25:N28),AVERAGE(N24:N27))</f>
        <v>1.20741331640459</v>
      </c>
    </row>
    <row r="46" customFormat="false" ht="12.75" hidden="false" customHeight="false" outlineLevel="0" collapsed="false">
      <c r="A46" s="22" t="s">
        <v>28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CONCATENATE("Weekday 2000 - ",'Weekday 99 &amp; 00 vs AVG'!$J$3,"  - Historical Price Relationship")</f>
        <v>Weekday 2000 - NP 15 Dow Jones  - Historical Price Relationship</v>
      </c>
      <c r="B1" s="2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customFormat="false" ht="12.75" hidden="false" customHeight="false" outlineLevel="0" collapsed="false">
      <c r="A2" s="2"/>
      <c r="B2" s="2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customFormat="false" ht="15.75" hidden="false" customHeight="false" outlineLevel="0" collapsed="false">
      <c r="A3" s="23" t="s">
        <v>29</v>
      </c>
      <c r="B3" s="2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customFormat="false" ht="12.75" hidden="false" customHeight="false" outlineLevel="0" collapsed="false">
      <c r="A6" s="8" t="n">
        <v>100</v>
      </c>
      <c r="B6" s="9"/>
      <c r="C6" s="10" t="n">
        <v>1.00356573022925</v>
      </c>
      <c r="D6" s="10" t="n">
        <v>1.00113028543559</v>
      </c>
      <c r="E6" s="10" t="n">
        <v>1.01050844256108</v>
      </c>
      <c r="F6" s="10" t="n">
        <v>1.07886100831966</v>
      </c>
      <c r="G6" s="10" t="n">
        <v>1.11307307157942</v>
      </c>
      <c r="H6" s="10" t="n">
        <v>0.99092374243354</v>
      </c>
      <c r="I6" s="10" t="n">
        <v>1.09382187376029</v>
      </c>
      <c r="J6" s="10" t="n">
        <v>1.04934083782196</v>
      </c>
      <c r="K6" s="10" t="n">
        <v>1.05707939688844</v>
      </c>
      <c r="L6" s="10" t="n">
        <v>1.01448314221007</v>
      </c>
      <c r="M6" s="10" t="n">
        <v>0.992310564021141</v>
      </c>
      <c r="N6" s="10" t="n">
        <v>1.00481180286142</v>
      </c>
      <c r="P6" s="11" t="s">
        <v>0</v>
      </c>
      <c r="Q6" s="12" t="n">
        <f aca="false">IF('Weekday 99 &amp; 00 vs AVG'!$J$2="East",AVERAGE(C13:C28),AVERAGE(C12:C27))</f>
        <v>1</v>
      </c>
      <c r="R6" s="13" t="n">
        <f aca="false">IF('Weekday 99 &amp; 00 vs AVG'!$J$2="East",AVERAGE(C6:C12,C29),AVERAGE(C6:C11,C28:C29))</f>
        <v>1</v>
      </c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customFormat="false" ht="12.75" hidden="false" customHeight="false" outlineLevel="0" collapsed="false">
      <c r="A7" s="8" t="n">
        <v>200</v>
      </c>
      <c r="B7" s="9"/>
      <c r="C7" s="10" t="n">
        <v>0.951945775779826</v>
      </c>
      <c r="D7" s="10" t="n">
        <v>0.952516375769869</v>
      </c>
      <c r="E7" s="10" t="n">
        <v>0.906669458490722</v>
      </c>
      <c r="F7" s="10" t="n">
        <v>0.839115654422971</v>
      </c>
      <c r="G7" s="10" t="n">
        <v>0.914806969579795</v>
      </c>
      <c r="H7" s="10" t="n">
        <v>0.922619346648733</v>
      </c>
      <c r="I7" s="10" t="n">
        <v>0.929144251295404</v>
      </c>
      <c r="J7" s="10" t="n">
        <v>0.944232938086758</v>
      </c>
      <c r="K7" s="10" t="n">
        <v>0.958209406477948</v>
      </c>
      <c r="L7" s="10" t="n">
        <v>0.950493531792815</v>
      </c>
      <c r="M7" s="10" t="n">
        <v>0.954712647008678</v>
      </c>
      <c r="N7" s="10" t="n">
        <v>0.978532157900457</v>
      </c>
      <c r="P7" s="11" t="s">
        <v>1</v>
      </c>
      <c r="Q7" s="12" t="n">
        <f aca="false">IF('Weekday 99 &amp; 00 vs AVG'!$J$2="East",AVERAGE(D13:D28),AVERAGE(D12:D27))</f>
        <v>1</v>
      </c>
      <c r="R7" s="13" t="n">
        <f aca="false">IF('Weekday 99 &amp; 00 vs AVG'!$J$2="East",AVERAGE(D6:D12,D29),AVERAGE(D6:D11,D28:D29))</f>
        <v>1</v>
      </c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customFormat="false" ht="12.75" hidden="false" customHeight="false" outlineLevel="0" collapsed="false">
      <c r="A8" s="8" t="n">
        <v>300</v>
      </c>
      <c r="B8" s="9"/>
      <c r="C8" s="10" t="n">
        <v>0.923598783922277</v>
      </c>
      <c r="D8" s="10" t="n">
        <v>0.924597139064378</v>
      </c>
      <c r="E8" s="10" t="n">
        <v>0.807018683515157</v>
      </c>
      <c r="F8" s="10" t="n">
        <v>0.645915605355479</v>
      </c>
      <c r="G8" s="10" t="n">
        <v>0.779504777679742</v>
      </c>
      <c r="H8" s="10" t="n">
        <v>0.885391759842916</v>
      </c>
      <c r="I8" s="10" t="n">
        <v>0.870108733674795</v>
      </c>
      <c r="J8" s="10" t="n">
        <v>0.844469687123614</v>
      </c>
      <c r="K8" s="10" t="n">
        <v>0.883595951690953</v>
      </c>
      <c r="L8" s="10" t="n">
        <v>0.915650107382085</v>
      </c>
      <c r="M8" s="10" t="n">
        <v>0.92785446398408</v>
      </c>
      <c r="N8" s="10" t="n">
        <v>0.935938209904589</v>
      </c>
      <c r="P8" s="11" t="s">
        <v>2</v>
      </c>
      <c r="Q8" s="12" t="n">
        <f aca="false">IF('Weekday 99 &amp; 00 vs AVG'!$J$2="East",AVERAGE(E13:E28),AVERAGE(E12:E27))</f>
        <v>1</v>
      </c>
      <c r="R8" s="13" t="n">
        <f aca="false">IF('Weekday 99 &amp; 00 vs AVG'!$J$2="East",AVERAGE(E6:E12,E29),AVERAGE(E6:E11,E28:E29))</f>
        <v>1</v>
      </c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customFormat="false" ht="12.75" hidden="false" customHeight="false" outlineLevel="0" collapsed="false">
      <c r="A9" s="8" t="n">
        <v>400</v>
      </c>
      <c r="B9" s="9"/>
      <c r="C9" s="10" t="n">
        <v>0.915805097144093</v>
      </c>
      <c r="D9" s="10" t="n">
        <v>0.932923974397514</v>
      </c>
      <c r="E9" s="10" t="n">
        <v>0.825563448379925</v>
      </c>
      <c r="F9" s="10" t="n">
        <v>0.671099665359592</v>
      </c>
      <c r="G9" s="10" t="n">
        <v>0.755820700213043</v>
      </c>
      <c r="H9" s="10" t="n">
        <v>0.869004830509719</v>
      </c>
      <c r="I9" s="10" t="n">
        <v>0.862176508340167</v>
      </c>
      <c r="J9" s="10" t="n">
        <v>0.837326436897724</v>
      </c>
      <c r="K9" s="10" t="n">
        <v>0.872227866792155</v>
      </c>
      <c r="L9" s="10" t="n">
        <v>0.904817689967825</v>
      </c>
      <c r="M9" s="10" t="n">
        <v>0.931056306865985</v>
      </c>
      <c r="N9" s="10" t="n">
        <v>0.958515057996955</v>
      </c>
      <c r="P9" s="11" t="s">
        <v>3</v>
      </c>
      <c r="Q9" s="12" t="n">
        <f aca="false">IF('Weekday 99 &amp; 00 vs AVG'!$J$2="East",AVERAGE(F13:F28),AVERAGE(F12:F27))</f>
        <v>0.999999999999999</v>
      </c>
      <c r="R9" s="13" t="n">
        <f aca="false">IF('Weekday 99 &amp; 00 vs AVG'!$J$2="East",AVERAGE(F6:F12,F29),AVERAGE(F6:F11,F28:F29))</f>
        <v>0.999999999999999</v>
      </c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customFormat="false" ht="12.75" hidden="false" customHeight="false" outlineLevel="0" collapsed="false">
      <c r="A10" s="8" t="n">
        <v>500</v>
      </c>
      <c r="B10" s="9"/>
      <c r="C10" s="10" t="n">
        <v>0.965960261533809</v>
      </c>
      <c r="D10" s="10" t="n">
        <v>0.971084662475508</v>
      </c>
      <c r="E10" s="10" t="n">
        <v>0.932807490749849</v>
      </c>
      <c r="F10" s="10" t="n">
        <v>0.765981924271525</v>
      </c>
      <c r="G10" s="10" t="n">
        <v>0.797568265352808</v>
      </c>
      <c r="H10" s="10" t="n">
        <v>0.876216707044593</v>
      </c>
      <c r="I10" s="10" t="n">
        <v>0.883338486488153</v>
      </c>
      <c r="J10" s="10" t="n">
        <v>0.890287612712378</v>
      </c>
      <c r="K10" s="10" t="n">
        <v>0.899002941549732</v>
      </c>
      <c r="L10" s="10" t="n">
        <v>0.937425650879148</v>
      </c>
      <c r="M10" s="10" t="n">
        <v>0.987442930672307</v>
      </c>
      <c r="N10" s="10" t="n">
        <v>0.977813333472996</v>
      </c>
      <c r="P10" s="11" t="s">
        <v>4</v>
      </c>
      <c r="Q10" s="12" t="n">
        <f aca="false">IF('Weekday 99 &amp; 00 vs AVG'!$J$2="East",AVERAGE(G13:G28),AVERAGE(G12:G27))</f>
        <v>1</v>
      </c>
      <c r="R10" s="13" t="n">
        <f aca="false">IF('Weekday 99 &amp; 00 vs AVG'!$J$2="East",AVERAGE(G6:G12,G29),AVERAGE(G6:G11,G28:G29))</f>
        <v>1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customFormat="false" ht="12.75" hidden="false" customHeight="false" outlineLevel="0" collapsed="false">
      <c r="A11" s="8" t="n">
        <v>600</v>
      </c>
      <c r="B11" s="9"/>
      <c r="C11" s="10" t="n">
        <v>1.06548939812424</v>
      </c>
      <c r="D11" s="10" t="n">
        <v>1.06226712774934</v>
      </c>
      <c r="E11" s="10" t="n">
        <v>1.15877952720523</v>
      </c>
      <c r="F11" s="10" t="n">
        <v>1.05135762470002</v>
      </c>
      <c r="G11" s="10" t="n">
        <v>0.928223865569404</v>
      </c>
      <c r="H11" s="10" t="n">
        <v>0.945462000254418</v>
      </c>
      <c r="I11" s="10" t="n">
        <v>0.916230765565938</v>
      </c>
      <c r="J11" s="10" t="n">
        <v>1.00688569576265</v>
      </c>
      <c r="K11" s="10" t="n">
        <v>1.01158700140362</v>
      </c>
      <c r="L11" s="10" t="n">
        <v>1.04891353812663</v>
      </c>
      <c r="M11" s="10" t="n">
        <v>1.07568320394035</v>
      </c>
      <c r="N11" s="10" t="n">
        <v>1.03856905493573</v>
      </c>
      <c r="P11" s="11" t="s">
        <v>5</v>
      </c>
      <c r="Q11" s="12" t="n">
        <f aca="false">IF('Weekday 99 &amp; 00 vs AVG'!$J$2="East",AVERAGE(H13:H28),AVERAGE(H12:H27))</f>
        <v>1</v>
      </c>
      <c r="R11" s="13" t="n">
        <f aca="false">IF('Weekday 99 &amp; 00 vs AVG'!$J$2="East",AVERAGE(H6:H12,H29),AVERAGE(H6:H11,H28:H29))</f>
        <v>1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customFormat="false" ht="12.75" hidden="false" customHeight="false" outlineLevel="0" collapsed="false">
      <c r="A12" s="8" t="n">
        <v>700</v>
      </c>
      <c r="B12" s="9"/>
      <c r="C12" s="10" t="n">
        <v>0.923427441298636</v>
      </c>
      <c r="D12" s="10" t="n">
        <v>0.992329115992279</v>
      </c>
      <c r="E12" s="10" t="n">
        <v>0.974505424682835</v>
      </c>
      <c r="F12" s="10" t="n">
        <v>0.836811823947001</v>
      </c>
      <c r="G12" s="10" t="n">
        <v>0.561941901427368</v>
      </c>
      <c r="H12" s="10" t="n">
        <v>0.343108822337171</v>
      </c>
      <c r="I12" s="10" t="n">
        <v>0.44865632171088</v>
      </c>
      <c r="J12" s="10" t="n">
        <v>0.549392630874738</v>
      </c>
      <c r="K12" s="10" t="n">
        <v>0.71599662884468</v>
      </c>
      <c r="L12" s="10" t="n">
        <v>0.908329246093807</v>
      </c>
      <c r="M12" s="10" t="n">
        <v>0.981585728503003</v>
      </c>
      <c r="N12" s="10" t="n">
        <v>0.938712063003062</v>
      </c>
      <c r="P12" s="11" t="s">
        <v>6</v>
      </c>
      <c r="Q12" s="12" t="n">
        <f aca="false">IF('Weekday 99 &amp; 00 vs AVG'!$J$2="East",AVERAGE(I13:I28),AVERAGE(I12:I27))</f>
        <v>1</v>
      </c>
      <c r="R12" s="13" t="n">
        <f aca="false">IF('Weekday 99 &amp; 00 vs AVG'!$J$2="East",AVERAGE(I6:I12,I29),AVERAGE(I6:I11,I28:I29))</f>
        <v>0.999999999999999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customFormat="false" ht="12.75" hidden="false" customHeight="false" outlineLevel="0" collapsed="false">
      <c r="A13" s="8" t="n">
        <v>800</v>
      </c>
      <c r="B13" s="9"/>
      <c r="C13" s="10" t="n">
        <v>1.01439868917785</v>
      </c>
      <c r="D13" s="10" t="n">
        <v>1.01058163922508</v>
      </c>
      <c r="E13" s="10" t="n">
        <v>1.01913368007645</v>
      </c>
      <c r="F13" s="10" t="n">
        <v>0.918907062839236</v>
      </c>
      <c r="G13" s="10" t="n">
        <v>0.660549243587247</v>
      </c>
      <c r="H13" s="10" t="n">
        <v>0.416734166886525</v>
      </c>
      <c r="I13" s="10" t="n">
        <v>0.505187674312215</v>
      </c>
      <c r="J13" s="10" t="n">
        <v>0.57874833939584</v>
      </c>
      <c r="K13" s="10" t="n">
        <v>0.763339263133327</v>
      </c>
      <c r="L13" s="10" t="n">
        <v>0.958041104225834</v>
      </c>
      <c r="M13" s="10" t="n">
        <v>0.991845632963186</v>
      </c>
      <c r="N13" s="10" t="n">
        <v>1.0271775112246</v>
      </c>
      <c r="P13" s="11" t="s">
        <v>7</v>
      </c>
      <c r="Q13" s="12" t="n">
        <f aca="false">IF('Weekday 99 &amp; 00 vs AVG'!$J$2="East",AVERAGE(J13:J28),AVERAGE(J12:J27))</f>
        <v>1</v>
      </c>
      <c r="R13" s="13" t="n">
        <f aca="false">IF('Weekday 99 &amp; 00 vs AVG'!$J$2="East",AVERAGE(J6:J12,J29),AVERAGE(J6:J11,J28:J29))</f>
        <v>1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customFormat="false" ht="12.75" hidden="false" customHeight="false" outlineLevel="0" collapsed="false">
      <c r="A14" s="8" t="n">
        <v>900</v>
      </c>
      <c r="B14" s="9"/>
      <c r="C14" s="10" t="n">
        <v>0.994629063300002</v>
      </c>
      <c r="D14" s="10" t="n">
        <v>1.00698052793064</v>
      </c>
      <c r="E14" s="10" t="n">
        <v>1.00464705454743</v>
      </c>
      <c r="F14" s="10" t="n">
        <v>0.964812556211876</v>
      </c>
      <c r="G14" s="10" t="n">
        <v>0.720991911976661</v>
      </c>
      <c r="H14" s="10" t="n">
        <v>0.467498618225998</v>
      </c>
      <c r="I14" s="10" t="n">
        <v>0.583551855098771</v>
      </c>
      <c r="J14" s="10" t="n">
        <v>0.661939594972024</v>
      </c>
      <c r="K14" s="10" t="n">
        <v>0.866290525934177</v>
      </c>
      <c r="L14" s="10" t="n">
        <v>0.962166146476846</v>
      </c>
      <c r="M14" s="10" t="n">
        <v>0.997900686954582</v>
      </c>
      <c r="N14" s="10" t="n">
        <v>1.01886236752562</v>
      </c>
      <c r="P14" s="11" t="s">
        <v>8</v>
      </c>
      <c r="Q14" s="12" t="n">
        <f aca="false">IF('Weekday 99 &amp; 00 vs AVG'!$J$2="East",AVERAGE(K13:K28),AVERAGE(K12:K27))</f>
        <v>1</v>
      </c>
      <c r="R14" s="13" t="n">
        <f aca="false">IF('Weekday 99 &amp; 00 vs AVG'!$J$2="East",AVERAGE(K6:K12,K29),AVERAGE(K6:K11,K28:K29))</f>
        <v>1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customFormat="false" ht="12.75" hidden="false" customHeight="false" outlineLevel="0" collapsed="false">
      <c r="A15" s="8" t="n">
        <v>1000</v>
      </c>
      <c r="B15" s="9"/>
      <c r="C15" s="10" t="n">
        <v>1.0614313142465</v>
      </c>
      <c r="D15" s="10" t="n">
        <v>1.00276044452835</v>
      </c>
      <c r="E15" s="10" t="n">
        <v>1.00540993788564</v>
      </c>
      <c r="F15" s="10" t="n">
        <v>0.996961480580824</v>
      </c>
      <c r="G15" s="10" t="n">
        <v>0.845283682857752</v>
      </c>
      <c r="H15" s="10" t="n">
        <v>0.583149981041748</v>
      </c>
      <c r="I15" s="10" t="n">
        <v>0.712139030163143</v>
      </c>
      <c r="J15" s="10" t="n">
        <v>0.78686140179638</v>
      </c>
      <c r="K15" s="10" t="n">
        <v>0.956701097653697</v>
      </c>
      <c r="L15" s="10" t="n">
        <v>0.980087508419883</v>
      </c>
      <c r="M15" s="10" t="n">
        <v>0.992222154328221</v>
      </c>
      <c r="N15" s="10" t="n">
        <v>1.03728018516851</v>
      </c>
      <c r="P15" s="11" t="s">
        <v>9</v>
      </c>
      <c r="Q15" s="12" t="n">
        <f aca="false">IF('Weekday 99 &amp; 00 vs AVG'!$J$2="East",AVERAGE(L13:L28),AVERAGE(L12:L27))</f>
        <v>1</v>
      </c>
      <c r="R15" s="13" t="n">
        <f aca="false">IF('Weekday 99 &amp; 00 vs AVG'!$J$2="East",AVERAGE(L6:L12,L29),AVERAGE(L6:L11,L28:L29))</f>
        <v>0.999999999999999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customFormat="false" ht="12.75" hidden="false" customHeight="false" outlineLevel="0" collapsed="false">
      <c r="A16" s="8" t="n">
        <v>1100</v>
      </c>
      <c r="B16" s="9"/>
      <c r="C16" s="10" t="n">
        <v>0.990672056757994</v>
      </c>
      <c r="D16" s="10" t="n">
        <v>1.00936447256555</v>
      </c>
      <c r="E16" s="10" t="n">
        <v>1.01794874553776</v>
      </c>
      <c r="F16" s="10" t="n">
        <v>1.02796636716129</v>
      </c>
      <c r="G16" s="10" t="n">
        <v>0.9910249284097</v>
      </c>
      <c r="H16" s="10" t="n">
        <v>0.747507672017724</v>
      </c>
      <c r="I16" s="10" t="n">
        <v>0.901771402641854</v>
      </c>
      <c r="J16" s="10" t="n">
        <v>1.03758484500893</v>
      </c>
      <c r="K16" s="10" t="n">
        <v>1.0933676673953</v>
      </c>
      <c r="L16" s="10" t="n">
        <v>1.05359212690233</v>
      </c>
      <c r="M16" s="10" t="n">
        <v>0.995805704875708</v>
      </c>
      <c r="N16" s="10" t="n">
        <v>0.952014533711027</v>
      </c>
      <c r="P16" s="11" t="s">
        <v>10</v>
      </c>
      <c r="Q16" s="12" t="n">
        <f aca="false">IF('Weekday 99 &amp; 00 vs AVG'!$J$2="East",AVERAGE(M13:M28),AVERAGE(M12:M27))</f>
        <v>1</v>
      </c>
      <c r="R16" s="13" t="n">
        <f aca="false">IF('Weekday 99 &amp; 00 vs AVG'!$J$2="East",AVERAGE(M6:M12,M29),AVERAGE(M6:M11,M28:M29))</f>
        <v>1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customFormat="false" ht="12.75" hidden="false" customHeight="false" outlineLevel="0" collapsed="false">
      <c r="A17" s="8" t="n">
        <v>1200</v>
      </c>
      <c r="B17" s="9"/>
      <c r="C17" s="10" t="n">
        <v>0.973162358229867</v>
      </c>
      <c r="D17" s="10" t="n">
        <v>0.996242263878977</v>
      </c>
      <c r="E17" s="10" t="n">
        <v>1.00871124684945</v>
      </c>
      <c r="F17" s="10" t="n">
        <v>1.03421835590445</v>
      </c>
      <c r="G17" s="10" t="n">
        <v>1.03077706601359</v>
      </c>
      <c r="H17" s="10" t="n">
        <v>0.990837520428239</v>
      </c>
      <c r="I17" s="10" t="n">
        <v>1.12227366842675</v>
      </c>
      <c r="J17" s="10" t="n">
        <v>1.18870098284119</v>
      </c>
      <c r="K17" s="10" t="n">
        <v>1.06208031236432</v>
      </c>
      <c r="L17" s="10" t="n">
        <v>1.03424692060277</v>
      </c>
      <c r="M17" s="10" t="n">
        <v>0.975783407744598</v>
      </c>
      <c r="N17" s="10" t="n">
        <v>0.954835019415539</v>
      </c>
      <c r="P17" s="11" t="s">
        <v>11</v>
      </c>
      <c r="Q17" s="12" t="n">
        <f aca="false">IF('Weekday 99 &amp; 00 vs AVG'!$J$2="East",AVERAGE(N13:N28),AVERAGE(N12:N27))</f>
        <v>1</v>
      </c>
      <c r="R17" s="13" t="n">
        <f aca="false">IF('Weekday 99 &amp; 00 vs AVG'!$J$2="East",AVERAGE(N6:N12,N29),AVERAGE(N6:N11,N28:N29))</f>
        <v>1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customFormat="false" ht="12.75" hidden="false" customHeight="false" outlineLevel="0" collapsed="false">
      <c r="A18" s="8" t="n">
        <v>1300</v>
      </c>
      <c r="B18" s="9"/>
      <c r="C18" s="10" t="n">
        <v>0.95826151300648</v>
      </c>
      <c r="D18" s="10" t="n">
        <v>0.985210501294158</v>
      </c>
      <c r="E18" s="10" t="n">
        <v>0.995738031182287</v>
      </c>
      <c r="F18" s="10" t="n">
        <v>1.02580550495533</v>
      </c>
      <c r="G18" s="10" t="n">
        <v>1.09726639699219</v>
      </c>
      <c r="H18" s="10" t="n">
        <v>1.19747401189826</v>
      </c>
      <c r="I18" s="10" t="n">
        <v>1.1904547119156</v>
      </c>
      <c r="J18" s="10" t="n">
        <v>1.12585846887688</v>
      </c>
      <c r="K18" s="10" t="n">
        <v>1.05799132188091</v>
      </c>
      <c r="L18" s="10" t="n">
        <v>1.01034856754921</v>
      </c>
      <c r="M18" s="10" t="n">
        <v>0.964064603045796</v>
      </c>
      <c r="N18" s="10" t="n">
        <v>0.96365981671767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customFormat="false" ht="12.75" hidden="false" customHeight="false" outlineLevel="0" collapsed="false">
      <c r="A19" s="8" t="n">
        <v>1400</v>
      </c>
      <c r="B19" s="9"/>
      <c r="C19" s="10" t="n">
        <v>0.938646509653174</v>
      </c>
      <c r="D19" s="10" t="n">
        <v>0.978598635017203</v>
      </c>
      <c r="E19" s="10" t="n">
        <v>0.995618901892329</v>
      </c>
      <c r="F19" s="10" t="n">
        <v>1.03885489873799</v>
      </c>
      <c r="G19" s="10" t="n">
        <v>1.20231315582257</v>
      </c>
      <c r="H19" s="10" t="n">
        <v>1.39232044131903</v>
      </c>
      <c r="I19" s="10" t="n">
        <v>1.27726347761486</v>
      </c>
      <c r="J19" s="10" t="n">
        <v>1.13593209609352</v>
      </c>
      <c r="K19" s="10" t="n">
        <v>1.06600314787559</v>
      </c>
      <c r="L19" s="10" t="n">
        <v>1.02972701599605</v>
      </c>
      <c r="M19" s="10" t="n">
        <v>0.962500642614827</v>
      </c>
      <c r="N19" s="10" t="n">
        <v>0.957110494837157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customFormat="false" ht="12.75" hidden="false" customHeight="false" outlineLevel="0" collapsed="false">
      <c r="A20" s="8" t="n">
        <v>1500</v>
      </c>
      <c r="B20" s="9"/>
      <c r="C20" s="10" t="n">
        <v>0.910173353671738</v>
      </c>
      <c r="D20" s="10" t="n">
        <v>0.966765132480016</v>
      </c>
      <c r="E20" s="10" t="n">
        <v>0.98448289261632</v>
      </c>
      <c r="F20" s="10" t="n">
        <v>1.03240685767379</v>
      </c>
      <c r="G20" s="10" t="n">
        <v>1.24427993488183</v>
      </c>
      <c r="H20" s="10" t="n">
        <v>1.53966912996576</v>
      </c>
      <c r="I20" s="10" t="n">
        <v>1.26339219570941</v>
      </c>
      <c r="J20" s="10" t="n">
        <v>1.14734041234156</v>
      </c>
      <c r="K20" s="10" t="n">
        <v>1.03996716530483</v>
      </c>
      <c r="L20" s="10" t="n">
        <v>1.00891315638371</v>
      </c>
      <c r="M20" s="10" t="n">
        <v>0.942121491587122</v>
      </c>
      <c r="N20" s="10" t="n">
        <v>0.93482256377468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customFormat="false" ht="12.75" hidden="false" customHeight="false" outlineLevel="0" collapsed="false">
      <c r="A21" s="8" t="n">
        <v>1600</v>
      </c>
      <c r="B21" s="9"/>
      <c r="C21" s="10" t="n">
        <v>0.895609574467798</v>
      </c>
      <c r="D21" s="10" t="n">
        <v>0.955880056953522</v>
      </c>
      <c r="E21" s="10" t="n">
        <v>0.976055545081173</v>
      </c>
      <c r="F21" s="10" t="n">
        <v>1.02415236152546</v>
      </c>
      <c r="G21" s="10" t="n">
        <v>1.27378633003376</v>
      </c>
      <c r="H21" s="10" t="n">
        <v>1.60644301920123</v>
      </c>
      <c r="I21" s="10" t="n">
        <v>1.28931897786366</v>
      </c>
      <c r="J21" s="10" t="n">
        <v>1.15156621067665</v>
      </c>
      <c r="K21" s="10" t="n">
        <v>1.04468205623319</v>
      </c>
      <c r="L21" s="10" t="n">
        <v>0.990539429467273</v>
      </c>
      <c r="M21" s="10" t="n">
        <v>0.944877881025593</v>
      </c>
      <c r="N21" s="10" t="n">
        <v>0.9123920561825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customFormat="false" ht="12.75" hidden="false" customHeight="false" outlineLevel="0" collapsed="false">
      <c r="A22" s="8" t="n">
        <v>1700</v>
      </c>
      <c r="B22" s="9"/>
      <c r="C22" s="10" t="n">
        <v>0.963705555956545</v>
      </c>
      <c r="D22" s="10" t="n">
        <v>0.968050106134277</v>
      </c>
      <c r="E22" s="10" t="n">
        <v>0.977177975732582</v>
      </c>
      <c r="F22" s="10" t="n">
        <v>0.996341173558634</v>
      </c>
      <c r="G22" s="10" t="n">
        <v>1.2297884388836</v>
      </c>
      <c r="H22" s="10" t="n">
        <v>1.59597544247856</v>
      </c>
      <c r="I22" s="10" t="n">
        <v>1.32880057336806</v>
      </c>
      <c r="J22" s="10" t="n">
        <v>1.14791017293815</v>
      </c>
      <c r="K22" s="10" t="n">
        <v>1.0353499674941</v>
      </c>
      <c r="L22" s="10" t="n">
        <v>0.998580118269836</v>
      </c>
      <c r="M22" s="10" t="n">
        <v>0.981388343952429</v>
      </c>
      <c r="N22" s="10" t="n">
        <v>1.01873792351102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customFormat="false" ht="12.75" hidden="false" customHeight="false" outlineLevel="0" collapsed="false">
      <c r="A23" s="8" t="n">
        <v>1800</v>
      </c>
      <c r="B23" s="9"/>
      <c r="C23" s="10" t="n">
        <v>1.15725072644357</v>
      </c>
      <c r="D23" s="10" t="n">
        <v>1.04549689160139</v>
      </c>
      <c r="E23" s="10" t="n">
        <v>0.994515546323603</v>
      </c>
      <c r="F23" s="10" t="n">
        <v>0.975283893492559</v>
      </c>
      <c r="G23" s="10" t="n">
        <v>1.10974279394519</v>
      </c>
      <c r="H23" s="10" t="n">
        <v>1.41056230980335</v>
      </c>
      <c r="I23" s="10" t="n">
        <v>1.25301691548597</v>
      </c>
      <c r="J23" s="10" t="n">
        <v>1.12045756148446</v>
      </c>
      <c r="K23" s="10" t="n">
        <v>1.07052926554297</v>
      </c>
      <c r="L23" s="10" t="n">
        <v>0.986973471745256</v>
      </c>
      <c r="M23" s="10" t="n">
        <v>1.08675924889943</v>
      </c>
      <c r="N23" s="10" t="n">
        <v>1.0469927743264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customFormat="false" ht="12.75" hidden="false" customHeight="false" outlineLevel="0" collapsed="false">
      <c r="A24" s="8" t="n">
        <v>1900</v>
      </c>
      <c r="B24" s="9"/>
      <c r="C24" s="10" t="n">
        <v>1.17762676080297</v>
      </c>
      <c r="D24" s="10" t="n">
        <v>1.05142757751844</v>
      </c>
      <c r="E24" s="10" t="n">
        <v>1.04242099689726</v>
      </c>
      <c r="F24" s="10" t="n">
        <v>0.966205599359879</v>
      </c>
      <c r="G24" s="10" t="n">
        <v>1.00776706418303</v>
      </c>
      <c r="H24" s="10" t="n">
        <v>1.19560622719134</v>
      </c>
      <c r="I24" s="10" t="n">
        <v>1.09823347662838</v>
      </c>
      <c r="J24" s="10" t="n">
        <v>1.16660118527377</v>
      </c>
      <c r="K24" s="10" t="n">
        <v>1.05195773359818</v>
      </c>
      <c r="L24" s="10" t="n">
        <v>1.05126882229135</v>
      </c>
      <c r="M24" s="10" t="n">
        <v>1.11060473904381</v>
      </c>
      <c r="N24" s="10" t="n">
        <v>1.06867572097865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customFormat="false" ht="12.75" hidden="false" customHeight="false" outlineLevel="0" collapsed="false">
      <c r="A25" s="8" t="n">
        <v>2000</v>
      </c>
      <c r="B25" s="9"/>
      <c r="C25" s="10" t="n">
        <v>1.09234462426217</v>
      </c>
      <c r="D25" s="10" t="n">
        <v>1.02813531495439</v>
      </c>
      <c r="E25" s="10" t="n">
        <v>1.02398714891285</v>
      </c>
      <c r="F25" s="10" t="n">
        <v>1.06742823222293</v>
      </c>
      <c r="G25" s="10" t="n">
        <v>1.01282191099796</v>
      </c>
      <c r="H25" s="10" t="n">
        <v>0.983880436991417</v>
      </c>
      <c r="I25" s="10" t="n">
        <v>1.10977857785042</v>
      </c>
      <c r="J25" s="10" t="n">
        <v>1.08211315670838</v>
      </c>
      <c r="K25" s="10" t="n">
        <v>1.12670878222133</v>
      </c>
      <c r="L25" s="10" t="n">
        <v>1.11604182570554</v>
      </c>
      <c r="M25" s="10" t="n">
        <v>1.05601525848969</v>
      </c>
      <c r="N25" s="10" t="n">
        <v>1.07269222829954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customFormat="false" ht="12.75" hidden="false" customHeight="false" outlineLevel="0" collapsed="false">
      <c r="A26" s="8" t="n">
        <v>2100</v>
      </c>
      <c r="B26" s="9"/>
      <c r="C26" s="10" t="n">
        <v>1.01708579588928</v>
      </c>
      <c r="D26" s="10" t="n">
        <v>1.01845011219336</v>
      </c>
      <c r="E26" s="10" t="n">
        <v>0.980716823461872</v>
      </c>
      <c r="F26" s="10" t="n">
        <v>1.08486566779427</v>
      </c>
      <c r="G26" s="10" t="n">
        <v>1.07522990144568</v>
      </c>
      <c r="H26" s="10" t="n">
        <v>0.875338883893662</v>
      </c>
      <c r="I26" s="10" t="n">
        <v>1.10942628541946</v>
      </c>
      <c r="J26" s="10" t="n">
        <v>1.23524864529765</v>
      </c>
      <c r="K26" s="10" t="n">
        <v>1.0907462460544</v>
      </c>
      <c r="L26" s="10" t="n">
        <v>1.03765359441665</v>
      </c>
      <c r="M26" s="10" t="n">
        <v>1.02537150535807</v>
      </c>
      <c r="N26" s="10" t="n">
        <v>1.04002945159681</v>
      </c>
    </row>
    <row r="27" customFormat="false" ht="12.75" hidden="false" customHeight="false" outlineLevel="0" collapsed="false">
      <c r="A27" s="8" t="n">
        <v>2200</v>
      </c>
      <c r="B27" s="9"/>
      <c r="C27" s="10" t="n">
        <v>0.931574662835436</v>
      </c>
      <c r="D27" s="10" t="n">
        <v>0.983727207732374</v>
      </c>
      <c r="E27" s="10" t="n">
        <v>0.998930048320169</v>
      </c>
      <c r="F27" s="10" t="n">
        <v>1.00897816403447</v>
      </c>
      <c r="G27" s="10" t="n">
        <v>0.936435338541892</v>
      </c>
      <c r="H27" s="10" t="n">
        <v>0.65389331631999</v>
      </c>
      <c r="I27" s="10" t="n">
        <v>0.806734855790593</v>
      </c>
      <c r="J27" s="10" t="n">
        <v>0.883744295419894</v>
      </c>
      <c r="K27" s="10" t="n">
        <v>0.95828881846901</v>
      </c>
      <c r="L27" s="10" t="n">
        <v>0.87349094545367</v>
      </c>
      <c r="M27" s="10" t="n">
        <v>0.991152970613933</v>
      </c>
      <c r="N27" s="10" t="n">
        <v>1.05600528972723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2.75" hidden="false" customHeight="false" outlineLevel="0" collapsed="false">
      <c r="A28" s="8" t="n">
        <v>2300</v>
      </c>
      <c r="B28" s="9"/>
      <c r="C28" s="10" t="n">
        <v>1.13250708096743</v>
      </c>
      <c r="D28" s="10" t="n">
        <v>1.11238826240729</v>
      </c>
      <c r="E28" s="10" t="n">
        <v>1.26049042867376</v>
      </c>
      <c r="F28" s="10" t="n">
        <v>1.67466161138184</v>
      </c>
      <c r="G28" s="10" t="n">
        <v>1.47813366549401</v>
      </c>
      <c r="H28" s="10" t="n">
        <v>1.39170014316665</v>
      </c>
      <c r="I28" s="10" t="n">
        <v>1.28408268295891</v>
      </c>
      <c r="J28" s="10" t="n">
        <v>1.25483889683678</v>
      </c>
      <c r="K28" s="10" t="n">
        <v>1.19195590153506</v>
      </c>
      <c r="L28" s="10" t="n">
        <v>1.18893445567794</v>
      </c>
      <c r="M28" s="10" t="n">
        <v>1.101665554853</v>
      </c>
      <c r="N28" s="10" t="n">
        <v>1.0383242094568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customFormat="false" ht="12.75" hidden="false" customHeight="false" outlineLevel="0" collapsed="false">
      <c r="A29" s="8" t="n">
        <v>2400</v>
      </c>
      <c r="B29" s="9"/>
      <c r="C29" s="10" t="n">
        <v>1.04112787229907</v>
      </c>
      <c r="D29" s="10" t="n">
        <v>1.04309217270052</v>
      </c>
      <c r="E29" s="10" t="n">
        <v>1.09816252042428</v>
      </c>
      <c r="F29" s="10" t="n">
        <v>1.27300690618891</v>
      </c>
      <c r="G29" s="10" t="n">
        <v>1.23286868453178</v>
      </c>
      <c r="H29" s="10" t="n">
        <v>1.11868147009944</v>
      </c>
      <c r="I29" s="10" t="n">
        <v>1.16109669791634</v>
      </c>
      <c r="J29" s="10" t="n">
        <v>1.17261789475814</v>
      </c>
      <c r="K29" s="10" t="n">
        <v>1.1263415336621</v>
      </c>
      <c r="L29" s="10" t="n">
        <v>1.03928188396348</v>
      </c>
      <c r="M29" s="10" t="n">
        <v>1.02927432865446</v>
      </c>
      <c r="N29" s="10" t="n">
        <v>1.06749617347106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customFormat="false" ht="12.75" hidden="false" customHeight="false" outlineLevel="0" collapsed="false"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customFormat="false" ht="12.75" hidden="false" customHeight="false" outlineLevel="0" collapsed="false">
      <c r="A31" s="14"/>
      <c r="B31" s="14"/>
      <c r="C31" s="1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customFormat="false" ht="12.75" hidden="false" customHeight="false" outlineLevel="0" collapsed="false">
      <c r="C32" s="15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customFormat="false" ht="12.75" hidden="false" customHeight="false" outlineLevel="0" collapsed="false"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customFormat="false" ht="12.75" hidden="false" customHeight="false" outlineLevel="0" collapsed="false"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customFormat="false" ht="12.75" hidden="false" customHeight="false" outlineLevel="0" collapsed="false"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customFormat="false" ht="12.75" hidden="false" customHeight="false" outlineLevel="0" collapsed="false">
      <c r="A39" s="19" t="s">
        <v>16</v>
      </c>
      <c r="C39" s="10" t="n">
        <f aca="false">IF('Weekday 99 &amp; 00 vs AVG'!$J$2="East",AVERAGE(C6:C8,C29),AVERAGE(C6:C7,C28:C29))</f>
        <v>1.0322866148189</v>
      </c>
      <c r="D39" s="10" t="n">
        <f aca="false">IF('Weekday 99 &amp; 00 vs AVG'!$J$2="East",AVERAGE(D6:D8,D29),AVERAGE(D6:D7,D28:D29))</f>
        <v>1.02728177407832</v>
      </c>
      <c r="E39" s="10" t="n">
        <f aca="false">IF('Weekday 99 &amp; 00 vs AVG'!$J$2="East",AVERAGE(E6:E8,E29),AVERAGE(E6:E7,E28:E29))</f>
        <v>1.06895771253746</v>
      </c>
      <c r="F39" s="10" t="n">
        <f aca="false">IF('Weekday 99 &amp; 00 vs AVG'!$J$2="East",AVERAGE(F6:F8,F29),AVERAGE(F6:F7,F28:F29))</f>
        <v>1.21641129507834</v>
      </c>
      <c r="G39" s="10" t="n">
        <f aca="false">IF('Weekday 99 &amp; 00 vs AVG'!$J$2="East",AVERAGE(G6:G8,G29),AVERAGE(G6:G7,G28:G29))</f>
        <v>1.18472059779625</v>
      </c>
      <c r="H39" s="10" t="n">
        <f aca="false">IF('Weekday 99 &amp; 00 vs AVG'!$J$2="East",AVERAGE(H6:H8,H29),AVERAGE(H6:H7,H28:H29))</f>
        <v>1.10598117558709</v>
      </c>
      <c r="I39" s="10" t="n">
        <f aca="false">IF('Weekday 99 &amp; 00 vs AVG'!$J$2="East",AVERAGE(I6:I8,I29),AVERAGE(I6:I7,I28:I29))</f>
        <v>1.11703637648274</v>
      </c>
      <c r="J39" s="10" t="n">
        <f aca="false">IF('Weekday 99 &amp; 00 vs AVG'!$J$2="East",AVERAGE(J6:J8,J29),AVERAGE(J6:J7,J28:J29))</f>
        <v>1.10525764187591</v>
      </c>
      <c r="K39" s="10" t="n">
        <f aca="false">IF('Weekday 99 &amp; 00 vs AVG'!$J$2="East",AVERAGE(K6:K8,K29),AVERAGE(K6:K7,K28:K29))</f>
        <v>1.08339655964088</v>
      </c>
      <c r="L39" s="10" t="n">
        <f aca="false">IF('Weekday 99 &amp; 00 vs AVG'!$J$2="East",AVERAGE(L6:L8,L29),AVERAGE(L6:L7,L28:L29))</f>
        <v>1.04829825341108</v>
      </c>
      <c r="M39" s="10" t="n">
        <f aca="false">IF('Weekday 99 &amp; 00 vs AVG'!$J$2="East",AVERAGE(M6:M8,M29),AVERAGE(M6:M7,M28:M29))</f>
        <v>1.01949077363432</v>
      </c>
      <c r="N39" s="10" t="n">
        <f aca="false">IF('Weekday 99 &amp; 00 vs AVG'!$J$2="East",AVERAGE(N6:N8,N29),AVERAGE(N6:N7,N28:N29))</f>
        <v>1.02229108592243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customFormat="false" ht="12.75" hidden="false" customHeight="false" outlineLevel="0" collapsed="false">
      <c r="A40" s="19" t="s">
        <v>17</v>
      </c>
      <c r="C40" s="10" t="n">
        <f aca="false">IF('Weekday 99 &amp; 00 vs AVG'!$J$2="East",AVERAGE(C9:C12),AVERAGE(C8:C11))</f>
        <v>0.967713385181105</v>
      </c>
      <c r="D40" s="10" t="n">
        <f aca="false">IF('Weekday 99 &amp; 00 vs AVG'!$J$2="East",AVERAGE(D9:D12),AVERAGE(D8:D11))</f>
        <v>0.972718225921684</v>
      </c>
      <c r="E40" s="10" t="n">
        <f aca="false">IF('Weekday 99 &amp; 00 vs AVG'!$J$2="East",AVERAGE(E9:E12),AVERAGE(E8:E11))</f>
        <v>0.931042287462539</v>
      </c>
      <c r="F40" s="10" t="n">
        <f aca="false">IF('Weekday 99 &amp; 00 vs AVG'!$J$2="East",AVERAGE(F9:F12),AVERAGE(F8:F11))</f>
        <v>0.783588704921655</v>
      </c>
      <c r="G40" s="10" t="n">
        <f aca="false">IF('Weekday 99 &amp; 00 vs AVG'!$J$2="East",AVERAGE(G9:G12),AVERAGE(G8:G11))</f>
        <v>0.815279402203749</v>
      </c>
      <c r="H40" s="10" t="n">
        <f aca="false">IF('Weekday 99 &amp; 00 vs AVG'!$J$2="East",AVERAGE(H9:H12),AVERAGE(H8:H11))</f>
        <v>0.894018824412912</v>
      </c>
      <c r="I40" s="10" t="n">
        <f aca="false">IF('Weekday 99 &amp; 00 vs AVG'!$J$2="East",AVERAGE(I9:I12),AVERAGE(I8:I11))</f>
        <v>0.882963623517263</v>
      </c>
      <c r="J40" s="10" t="n">
        <f aca="false">IF('Weekday 99 &amp; 00 vs AVG'!$J$2="East",AVERAGE(J9:J12),AVERAGE(J8:J11))</f>
        <v>0.894742358124091</v>
      </c>
      <c r="K40" s="10" t="n">
        <f aca="false">IF('Weekday 99 &amp; 00 vs AVG'!$J$2="East",AVERAGE(K9:K12),AVERAGE(K8:K11))</f>
        <v>0.916603440359116</v>
      </c>
      <c r="L40" s="10" t="n">
        <f aca="false">IF('Weekday 99 &amp; 00 vs AVG'!$J$2="East",AVERAGE(L9:L12),AVERAGE(L8:L11))</f>
        <v>0.951701746588922</v>
      </c>
      <c r="M40" s="10" t="n">
        <f aca="false">IF('Weekday 99 &amp; 00 vs AVG'!$J$2="East",AVERAGE(M9:M12),AVERAGE(M8:M11))</f>
        <v>0.98050922636568</v>
      </c>
      <c r="N40" s="10" t="n">
        <f aca="false">IF('Weekday 99 &amp; 00 vs AVG'!$J$2="East",AVERAGE(N9:N12),AVERAGE(N8:N11))</f>
        <v>0.977708914077568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customFormat="false" ht="12.75" hidden="false" customHeight="false" outlineLevel="0" collapsed="false">
      <c r="A41" s="19" t="s">
        <v>18</v>
      </c>
      <c r="C41" s="10" t="n">
        <f aca="false">IF('Weekday 99 &amp; 00 vs AVG'!$J$2="East",AVERAGE(C13:C16),AVERAGE(C12:C15))</f>
        <v>0.998471627005747</v>
      </c>
      <c r="D41" s="10" t="n">
        <f aca="false">IF('Weekday 99 &amp; 00 vs AVG'!$J$2="East",AVERAGE(D13:D16),AVERAGE(D12:D15))</f>
        <v>1.00316293191909</v>
      </c>
      <c r="E41" s="10" t="n">
        <f aca="false">IF('Weekday 99 &amp; 00 vs AVG'!$J$2="East",AVERAGE(E13:E16),AVERAGE(E12:E15))</f>
        <v>1.00092402429809</v>
      </c>
      <c r="F41" s="10" t="n">
        <f aca="false">IF('Weekday 99 &amp; 00 vs AVG'!$J$2="East",AVERAGE(F13:F16),AVERAGE(F12:F15))</f>
        <v>0.929373230894734</v>
      </c>
      <c r="G41" s="10" t="n">
        <f aca="false">IF('Weekday 99 &amp; 00 vs AVG'!$J$2="East",AVERAGE(G13:G16),AVERAGE(G12:G15))</f>
        <v>0.697191684962257</v>
      </c>
      <c r="H41" s="10" t="n">
        <f aca="false">IF('Weekday 99 &amp; 00 vs AVG'!$J$2="East",AVERAGE(H13:H16),AVERAGE(H12:H15))</f>
        <v>0.45262289712286</v>
      </c>
      <c r="I41" s="10" t="n">
        <f aca="false">IF('Weekday 99 &amp; 00 vs AVG'!$J$2="East",AVERAGE(I13:I16),AVERAGE(I12:I15))</f>
        <v>0.562383720321252</v>
      </c>
      <c r="J41" s="10" t="n">
        <f aca="false">IF('Weekday 99 &amp; 00 vs AVG'!$J$2="East",AVERAGE(J13:J16),AVERAGE(J12:J15))</f>
        <v>0.644235491759745</v>
      </c>
      <c r="K41" s="10" t="n">
        <f aca="false">IF('Weekday 99 &amp; 00 vs AVG'!$J$2="East",AVERAGE(K13:K16),AVERAGE(K12:K15))</f>
        <v>0.82558187889147</v>
      </c>
      <c r="L41" s="10" t="n">
        <f aca="false">IF('Weekday 99 &amp; 00 vs AVG'!$J$2="East",AVERAGE(L13:L16),AVERAGE(L12:L15))</f>
        <v>0.952156001304093</v>
      </c>
      <c r="M41" s="10" t="n">
        <f aca="false">IF('Weekday 99 &amp; 00 vs AVG'!$J$2="East",AVERAGE(M13:M16),AVERAGE(M12:M15))</f>
        <v>0.990888550687248</v>
      </c>
      <c r="N41" s="10" t="n">
        <f aca="false">IF('Weekday 99 &amp; 00 vs AVG'!$J$2="East",AVERAGE(N13:N16),AVERAGE(N12:N15))</f>
        <v>1.00550803173045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customFormat="false" ht="12.75" hidden="false" customHeight="false" outlineLevel="0" collapsed="false">
      <c r="A42" s="19" t="s">
        <v>19</v>
      </c>
      <c r="C42" s="10" t="n">
        <f aca="false">IF('Weekday 99 &amp; 00 vs AVG'!$J$2="East",AVERAGE(C17:C20),AVERAGE(C16:C19))</f>
        <v>0.965185609411879</v>
      </c>
      <c r="D42" s="10" t="n">
        <f aca="false">IF('Weekday 99 &amp; 00 vs AVG'!$J$2="East",AVERAGE(D17:D20),AVERAGE(D16:D19))</f>
        <v>0.992353968188971</v>
      </c>
      <c r="E42" s="10" t="n">
        <f aca="false">IF('Weekday 99 &amp; 00 vs AVG'!$J$2="East",AVERAGE(E17:E20),AVERAGE(E16:E19))</f>
        <v>1.00450423136546</v>
      </c>
      <c r="F42" s="10" t="n">
        <f aca="false">IF('Weekday 99 &amp; 00 vs AVG'!$J$2="East",AVERAGE(F17:F20),AVERAGE(F16:F19))</f>
        <v>1.03171128168976</v>
      </c>
      <c r="G42" s="10" t="n">
        <f aca="false">IF('Weekday 99 &amp; 00 vs AVG'!$J$2="East",AVERAGE(G17:G20),AVERAGE(G16:G19))</f>
        <v>1.08034538680951</v>
      </c>
      <c r="H42" s="10" t="n">
        <f aca="false">IF('Weekday 99 &amp; 00 vs AVG'!$J$2="East",AVERAGE(H17:H20),AVERAGE(H16:H19))</f>
        <v>1.08203491141581</v>
      </c>
      <c r="I42" s="10" t="n">
        <f aca="false">IF('Weekday 99 &amp; 00 vs AVG'!$J$2="East",AVERAGE(I17:I20),AVERAGE(I16:I19))</f>
        <v>1.12294081514976</v>
      </c>
      <c r="J42" s="10" t="n">
        <f aca="false">IF('Weekday 99 &amp; 00 vs AVG'!$J$2="East",AVERAGE(J17:J20),AVERAGE(J16:J19))</f>
        <v>1.12201909820513</v>
      </c>
      <c r="K42" s="10" t="n">
        <f aca="false">IF('Weekday 99 &amp; 00 vs AVG'!$J$2="East",AVERAGE(K17:K20),AVERAGE(K16:K19))</f>
        <v>1.06986061237903</v>
      </c>
      <c r="L42" s="10" t="n">
        <f aca="false">IF('Weekday 99 &amp; 00 vs AVG'!$J$2="East",AVERAGE(L17:L20),AVERAGE(L16:L19))</f>
        <v>1.03197865776259</v>
      </c>
      <c r="M42" s="10" t="n">
        <f aca="false">IF('Weekday 99 &amp; 00 vs AVG'!$J$2="East",AVERAGE(M17:M20),AVERAGE(M16:M19))</f>
        <v>0.974538589570232</v>
      </c>
      <c r="N42" s="10" t="n">
        <f aca="false">IF('Weekday 99 &amp; 00 vs AVG'!$J$2="East",AVERAGE(N17:N20),AVERAGE(N16:N19))</f>
        <v>0.956904966170348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customFormat="false" ht="12.75" hidden="false" customHeight="false" outlineLevel="0" collapsed="false">
      <c r="A43" s="19" t="s">
        <v>20</v>
      </c>
      <c r="C43" s="10" t="n">
        <f aca="false">IF('Weekday 99 &amp; 00 vs AVG'!$J$2="East",AVERAGE(C21:C24),AVERAGE(C20:C23))</f>
        <v>0.981684802634912</v>
      </c>
      <c r="D43" s="10" t="n">
        <f aca="false">IF('Weekday 99 &amp; 00 vs AVG'!$J$2="East",AVERAGE(D21:D24),AVERAGE(D20:D23))</f>
        <v>0.984048046792301</v>
      </c>
      <c r="E43" s="10" t="n">
        <f aca="false">IF('Weekday 99 &amp; 00 vs AVG'!$J$2="East",AVERAGE(E21:E24),AVERAGE(E20:E23))</f>
        <v>0.983057989938419</v>
      </c>
      <c r="F43" s="10" t="n">
        <f aca="false">IF('Weekday 99 &amp; 00 vs AVG'!$J$2="East",AVERAGE(F21:F24),AVERAGE(F20:F23))</f>
        <v>1.00704607156261</v>
      </c>
      <c r="G43" s="10" t="n">
        <f aca="false">IF('Weekday 99 &amp; 00 vs AVG'!$J$2="East",AVERAGE(G21:G24),AVERAGE(G20:G23))</f>
        <v>1.2143993744361</v>
      </c>
      <c r="H43" s="10" t="n">
        <f aca="false">IF('Weekday 99 &amp; 00 vs AVG'!$J$2="East",AVERAGE(H21:H24),AVERAGE(H20:H23))</f>
        <v>1.53816247536223</v>
      </c>
      <c r="I43" s="10" t="n">
        <f aca="false">IF('Weekday 99 &amp; 00 vs AVG'!$J$2="East",AVERAGE(I21:I24),AVERAGE(I20:I23))</f>
        <v>1.28363216560677</v>
      </c>
      <c r="J43" s="10" t="n">
        <f aca="false">IF('Weekday 99 &amp; 00 vs AVG'!$J$2="East",AVERAGE(J21:J24),AVERAGE(J20:J23))</f>
        <v>1.1418185893602</v>
      </c>
      <c r="K43" s="10" t="n">
        <f aca="false">IF('Weekday 99 &amp; 00 vs AVG'!$J$2="East",AVERAGE(K21:K24),AVERAGE(K20:K23))</f>
        <v>1.04763211364377</v>
      </c>
      <c r="L43" s="10" t="n">
        <f aca="false">IF('Weekday 99 &amp; 00 vs AVG'!$J$2="East",AVERAGE(L21:L24),AVERAGE(L20:L23))</f>
        <v>0.996251543966518</v>
      </c>
      <c r="M43" s="10" t="n">
        <f aca="false">IF('Weekday 99 &amp; 00 vs AVG'!$J$2="East",AVERAGE(M21:M24),AVERAGE(M20:M23))</f>
        <v>0.988786741366144</v>
      </c>
      <c r="N43" s="10" t="n">
        <f aca="false">IF('Weekday 99 &amp; 00 vs AVG'!$J$2="East",AVERAGE(N21:N24),AVERAGE(N20:N23))</f>
        <v>0.97823632944865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customFormat="false" ht="12.75" hidden="false" customHeight="false" outlineLevel="0" collapsed="false">
      <c r="A44" s="19" t="s">
        <v>21</v>
      </c>
      <c r="C44" s="10" t="n">
        <f aca="false">IF('Weekday 99 &amp; 00 vs AVG'!$J$2="East",AVERAGE(C25:C28),AVERAGE(C24:C27))</f>
        <v>1.05465796094746</v>
      </c>
      <c r="D44" s="10" t="n">
        <f aca="false">IF('Weekday 99 &amp; 00 vs AVG'!$J$2="East",AVERAGE(D25:D28),AVERAGE(D24:D27))</f>
        <v>1.02043505309964</v>
      </c>
      <c r="E44" s="10" t="n">
        <f aca="false">IF('Weekday 99 &amp; 00 vs AVG'!$J$2="East",AVERAGE(E25:E28),AVERAGE(E24:E27))</f>
        <v>1.01151375439804</v>
      </c>
      <c r="F44" s="10" t="n">
        <f aca="false">IF('Weekday 99 &amp; 00 vs AVG'!$J$2="East",AVERAGE(F25:F28),AVERAGE(F24:F27))</f>
        <v>1.03186941585289</v>
      </c>
      <c r="G44" s="10" t="n">
        <f aca="false">IF('Weekday 99 &amp; 00 vs AVG'!$J$2="East",AVERAGE(G25:G28),AVERAGE(G24:G27))</f>
        <v>1.00806355379214</v>
      </c>
      <c r="H44" s="10" t="n">
        <f aca="false">IF('Weekday 99 &amp; 00 vs AVG'!$J$2="East",AVERAGE(H25:H28),AVERAGE(H24:H27))</f>
        <v>0.927179716099102</v>
      </c>
      <c r="I44" s="10" t="n">
        <f aca="false">IF('Weekday 99 &amp; 00 vs AVG'!$J$2="East",AVERAGE(I25:I28),AVERAGE(I24:I27))</f>
        <v>1.03104329892221</v>
      </c>
      <c r="J44" s="10" t="n">
        <f aca="false">IF('Weekday 99 &amp; 00 vs AVG'!$J$2="East",AVERAGE(J25:J28),AVERAGE(J24:J27))</f>
        <v>1.09192682067492</v>
      </c>
      <c r="K44" s="10" t="n">
        <f aca="false">IF('Weekday 99 &amp; 00 vs AVG'!$J$2="East",AVERAGE(K25:K28),AVERAGE(K24:K27))</f>
        <v>1.05692539508573</v>
      </c>
      <c r="L44" s="10" t="n">
        <f aca="false">IF('Weekday 99 &amp; 00 vs AVG'!$J$2="East",AVERAGE(L25:L28),AVERAGE(L24:L27))</f>
        <v>1.0196137969668</v>
      </c>
      <c r="M44" s="10" t="n">
        <f aca="false">IF('Weekday 99 &amp; 00 vs AVG'!$J$2="East",AVERAGE(M25:M28),AVERAGE(M24:M27))</f>
        <v>1.04578611837638</v>
      </c>
      <c r="N44" s="10" t="n">
        <f aca="false">IF('Weekday 99 &amp; 00 vs AVG'!$J$2="East",AVERAGE(N25:N28),AVERAGE(N24:N27))</f>
        <v>1.05935067265056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customFormat="false" ht="12.75" hidden="false" customHeight="false" outlineLevel="0" collapsed="false"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customFormat="false" ht="12.75" hidden="false" customHeight="false" outlineLevel="0" collapsed="false">
      <c r="A46" s="22" t="s">
        <v>28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customFormat="false" ht="12.75" hidden="false" customHeight="false" outlineLevel="0" collapsed="false"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customFormat="false" ht="12.75" hidden="false" customHeight="false" outlineLevel="0" collapsed="false"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customFormat="false" ht="12.75" hidden="false" customHeight="false" outlineLevel="0" collapsed="false"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customFormat="false" ht="12.75" hidden="false" customHeight="false" outlineLevel="0" collapsed="false"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customFormat="false" ht="12.75" hidden="false" customHeight="false" outlineLevel="0" collapsed="false"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41"/>
  </cols>
  <sheetData>
    <row r="1" customFormat="false" ht="18" hidden="false" customHeight="false" outlineLevel="0" collapsed="false">
      <c r="A1" s="1" t="str">
        <f aca="false">CONCATENATE("Weekend 2000 - ",'Weekday 99 &amp; 00 vs AVG'!$J$3,"  - Historical Price Relationship")</f>
        <v>Weekend 2000 - NP 15 Dow Jones  - Historical Price Relationship</v>
      </c>
      <c r="B1" s="2"/>
    </row>
    <row r="2" customFormat="false" ht="12.75" hidden="false" customHeight="false" outlineLevel="0" collapsed="false">
      <c r="A2" s="2"/>
      <c r="B2" s="2"/>
    </row>
    <row r="3" customFormat="false" ht="15.75" hidden="false" customHeight="false" outlineLevel="0" collapsed="false">
      <c r="A3" s="23" t="s">
        <v>34</v>
      </c>
      <c r="B3" s="2"/>
    </row>
    <row r="4" customFormat="false" ht="13.5" hidden="false" customHeight="false" outlineLevel="0" collapsed="false">
      <c r="C4" s="24" t="n">
        <v>36526</v>
      </c>
      <c r="D4" s="24" t="n">
        <v>36557</v>
      </c>
      <c r="E4" s="24" t="n">
        <v>36586</v>
      </c>
      <c r="F4" s="24" t="n">
        <v>36617</v>
      </c>
      <c r="G4" s="24" t="n">
        <v>36647</v>
      </c>
      <c r="H4" s="24" t="n">
        <v>36678</v>
      </c>
      <c r="I4" s="24" t="n">
        <v>36708</v>
      </c>
      <c r="J4" s="24" t="n">
        <v>36739</v>
      </c>
      <c r="K4" s="24" t="n">
        <v>36770</v>
      </c>
      <c r="L4" s="24" t="n">
        <v>36800</v>
      </c>
      <c r="M4" s="24" t="n">
        <v>36831</v>
      </c>
      <c r="N4" s="24" t="n">
        <v>36861</v>
      </c>
      <c r="P4" s="6" t="s">
        <v>12</v>
      </c>
      <c r="Q4" s="6"/>
      <c r="R4" s="6"/>
    </row>
    <row r="5" customFormat="false" ht="12.75" hidden="false" customHeight="false" outlineLevel="0" collapsed="false">
      <c r="A5" s="7" t="s">
        <v>13</v>
      </c>
      <c r="B5" s="7"/>
      <c r="Q5" s="7" t="s">
        <v>14</v>
      </c>
      <c r="R5" s="7" t="s">
        <v>15</v>
      </c>
    </row>
    <row r="6" customFormat="false" ht="12.75" hidden="false" customHeight="false" outlineLevel="0" collapsed="false">
      <c r="A6" s="8" t="n">
        <v>100</v>
      </c>
      <c r="B6" s="9"/>
      <c r="C6" s="10" t="n">
        <v>0.946454861656774</v>
      </c>
      <c r="D6" s="10" t="n">
        <v>0.979342800744326</v>
      </c>
      <c r="E6" s="10" t="n">
        <v>0.903898847305526</v>
      </c>
      <c r="F6" s="10" t="n">
        <v>0.872415685040465</v>
      </c>
      <c r="G6" s="10" t="n">
        <v>0.991585322367446</v>
      </c>
      <c r="H6" s="10" t="n">
        <v>0.837143068164261</v>
      </c>
      <c r="I6" s="10" t="n">
        <v>0.825070709746905</v>
      </c>
      <c r="J6" s="10" t="n">
        <v>0.78628640755908</v>
      </c>
      <c r="K6" s="10" t="n">
        <v>1.03187110307934</v>
      </c>
      <c r="L6" s="10" t="n">
        <v>1.04672084734385</v>
      </c>
      <c r="M6" s="10" t="n">
        <v>0.983690548690647</v>
      </c>
      <c r="N6" s="10" t="n">
        <v>1.03755660656704</v>
      </c>
      <c r="P6" s="11" t="s">
        <v>0</v>
      </c>
      <c r="Q6" s="12" t="n">
        <f aca="false">IF('Weekday 99 &amp; 00 vs AVG'!$J$2="East",AVERAGE(C13:C28),AVERAGE(C12:C27))</f>
        <v>1.0468809972875</v>
      </c>
      <c r="R6" s="13" t="n">
        <f aca="false">IF('Weekday 99 &amp; 00 vs AVG'!$J$2="East",AVERAGE(C6:C12,C29),AVERAGE(C6:C11,C28:C29))</f>
        <v>0.906238005424991</v>
      </c>
    </row>
    <row r="7" customFormat="false" ht="12.75" hidden="false" customHeight="false" outlineLevel="0" collapsed="false">
      <c r="A7" s="8" t="n">
        <v>200</v>
      </c>
      <c r="B7" s="9"/>
      <c r="C7" s="10" t="n">
        <v>0.881177963135</v>
      </c>
      <c r="D7" s="10" t="n">
        <v>0.95251140730883</v>
      </c>
      <c r="E7" s="10" t="n">
        <v>0.822592575340903</v>
      </c>
      <c r="F7" s="10" t="n">
        <v>0.693932450983077</v>
      </c>
      <c r="G7" s="10" t="n">
        <v>0.801537086357987</v>
      </c>
      <c r="H7" s="10" t="n">
        <v>0.764161010882252</v>
      </c>
      <c r="I7" s="10" t="n">
        <v>0.648647973861547</v>
      </c>
      <c r="J7" s="10" t="n">
        <v>0.689011530958217</v>
      </c>
      <c r="K7" s="10" t="n">
        <v>0.965722969439372</v>
      </c>
      <c r="L7" s="10" t="n">
        <v>0.992303654639666</v>
      </c>
      <c r="M7" s="10" t="n">
        <v>0.932660157554565</v>
      </c>
      <c r="N7" s="10" t="n">
        <v>1.00859251693103</v>
      </c>
      <c r="P7" s="11" t="s">
        <v>1</v>
      </c>
      <c r="Q7" s="12" t="n">
        <f aca="false">IF('Weekday 99 &amp; 00 vs AVG'!$J$2="East",AVERAGE(D13:D28),AVERAGE(D12:D27))</f>
        <v>1.02559762547748</v>
      </c>
      <c r="R7" s="13" t="n">
        <f aca="false">IF('Weekday 99 &amp; 00 vs AVG'!$J$2="East",AVERAGE(D6:D12,D29),AVERAGE(D6:D11,D28:D29))</f>
        <v>0.948804749045034</v>
      </c>
    </row>
    <row r="8" customFormat="false" ht="12.75" hidden="false" customHeight="false" outlineLevel="0" collapsed="false">
      <c r="A8" s="8" t="n">
        <v>300</v>
      </c>
      <c r="B8" s="9"/>
      <c r="C8" s="10" t="n">
        <v>0.869255820164607</v>
      </c>
      <c r="D8" s="10" t="n">
        <v>0.930627032915182</v>
      </c>
      <c r="E8" s="10" t="n">
        <v>0.714775090172119</v>
      </c>
      <c r="F8" s="10" t="n">
        <v>0.532558216300595</v>
      </c>
      <c r="G8" s="10" t="n">
        <v>0.681336660652326</v>
      </c>
      <c r="H8" s="10" t="n">
        <v>0.715584105169966</v>
      </c>
      <c r="I8" s="10" t="n">
        <v>0.605222179171642</v>
      </c>
      <c r="J8" s="10" t="n">
        <v>0.666334111389531</v>
      </c>
      <c r="K8" s="10" t="n">
        <v>0.905785201837771</v>
      </c>
      <c r="L8" s="10" t="n">
        <v>0.936377977127459</v>
      </c>
      <c r="M8" s="10" t="n">
        <v>0.900583462664283</v>
      </c>
      <c r="N8" s="10" t="n">
        <v>0.971063076083029</v>
      </c>
      <c r="P8" s="11" t="s">
        <v>2</v>
      </c>
      <c r="Q8" s="12" t="n">
        <f aca="false">IF('Weekday 99 &amp; 00 vs AVG'!$J$2="East",AVERAGE(E13:E28),AVERAGE(E12:E27))</f>
        <v>1.07396669154747</v>
      </c>
      <c r="R8" s="13" t="n">
        <f aca="false">IF('Weekday 99 &amp; 00 vs AVG'!$J$2="East",AVERAGE(E6:E12,E29),AVERAGE(E6:E11,E28:E29))</f>
        <v>0.852066616905065</v>
      </c>
    </row>
    <row r="9" customFormat="false" ht="12.75" hidden="false" customHeight="false" outlineLevel="0" collapsed="false">
      <c r="A9" s="8" t="n">
        <v>400</v>
      </c>
      <c r="B9" s="9"/>
      <c r="C9" s="10" t="n">
        <v>0.849056529521969</v>
      </c>
      <c r="D9" s="10" t="n">
        <v>0.928688088183813</v>
      </c>
      <c r="E9" s="10" t="n">
        <v>0.709291440480185</v>
      </c>
      <c r="F9" s="10" t="n">
        <v>0.526985170930154</v>
      </c>
      <c r="G9" s="10" t="n">
        <v>0.672242718186538</v>
      </c>
      <c r="H9" s="10" t="n">
        <v>0.702130798321943</v>
      </c>
      <c r="I9" s="10" t="n">
        <v>0.591282290839755</v>
      </c>
      <c r="J9" s="10" t="n">
        <v>0.654070732079202</v>
      </c>
      <c r="K9" s="10" t="n">
        <v>0.881032141471328</v>
      </c>
      <c r="L9" s="10" t="n">
        <v>0.896375194811035</v>
      </c>
      <c r="M9" s="10" t="n">
        <v>0.891813842013241</v>
      </c>
      <c r="N9" s="10" t="n">
        <v>0.974779346447131</v>
      </c>
      <c r="P9" s="11" t="s">
        <v>3</v>
      </c>
      <c r="Q9" s="12" t="n">
        <f aca="false">IF('Weekday 99 &amp; 00 vs AVG'!$J$2="East",AVERAGE(F13:F28),AVERAGE(F12:F27))</f>
        <v>1.13495594826273</v>
      </c>
      <c r="R9" s="13" t="n">
        <f aca="false">IF('Weekday 99 &amp; 00 vs AVG'!$J$2="East",AVERAGE(F6:F12,F29),AVERAGE(F6:F11,F28:F29))</f>
        <v>0.730088103474542</v>
      </c>
    </row>
    <row r="10" customFormat="false" ht="12.75" hidden="false" customHeight="false" outlineLevel="0" collapsed="false">
      <c r="A10" s="8" t="n">
        <v>500</v>
      </c>
      <c r="B10" s="9"/>
      <c r="C10" s="10" t="n">
        <v>0.859727760478334</v>
      </c>
      <c r="D10" s="10" t="n">
        <v>0.917755517033898</v>
      </c>
      <c r="E10" s="10" t="n">
        <v>0.788565400963682</v>
      </c>
      <c r="F10" s="10" t="n">
        <v>0.567120261050109</v>
      </c>
      <c r="G10" s="10" t="n">
        <v>0.665241660812581</v>
      </c>
      <c r="H10" s="10" t="n">
        <v>0.671502232299064</v>
      </c>
      <c r="I10" s="10" t="n">
        <v>0.58621980829101</v>
      </c>
      <c r="J10" s="10" t="n">
        <v>0.653588062631128</v>
      </c>
      <c r="K10" s="10" t="n">
        <v>0.884988210940607</v>
      </c>
      <c r="L10" s="10" t="n">
        <v>0.886653848270452</v>
      </c>
      <c r="M10" s="10" t="n">
        <v>0.91972575290258</v>
      </c>
      <c r="N10" s="10" t="n">
        <v>0.960052810157805</v>
      </c>
      <c r="P10" s="11" t="s">
        <v>4</v>
      </c>
      <c r="Q10" s="12" t="n">
        <f aca="false">IF('Weekday 99 &amp; 00 vs AVG'!$J$2="East",AVERAGE(G13:G28),AVERAGE(G12:G27))</f>
        <v>1.09204770863859</v>
      </c>
      <c r="R10" s="13" t="n">
        <f aca="false">IF('Weekday 99 &amp; 00 vs AVG'!$J$2="East",AVERAGE(G6:G12,G29),AVERAGE(G6:G11,G28:G29))</f>
        <v>0.815904582722828</v>
      </c>
    </row>
    <row r="11" customFormat="false" ht="12.75" hidden="false" customHeight="false" outlineLevel="0" collapsed="false">
      <c r="A11" s="8" t="n">
        <v>600</v>
      </c>
      <c r="B11" s="9"/>
      <c r="C11" s="10" t="n">
        <v>0.903255720644342</v>
      </c>
      <c r="D11" s="10" t="n">
        <v>0.945044109790633</v>
      </c>
      <c r="E11" s="10" t="n">
        <v>0.90673782161287</v>
      </c>
      <c r="F11" s="10" t="n">
        <v>0.699155619065688</v>
      </c>
      <c r="G11" s="10" t="n">
        <v>0.654418263940296</v>
      </c>
      <c r="H11" s="10" t="n">
        <v>0.625521388334742</v>
      </c>
      <c r="I11" s="10" t="n">
        <v>0.634032113961635</v>
      </c>
      <c r="J11" s="10" t="n">
        <v>0.650924442343607</v>
      </c>
      <c r="K11" s="10" t="n">
        <v>0.899221220651312</v>
      </c>
      <c r="L11" s="10" t="n">
        <v>0.925176080682707</v>
      </c>
      <c r="M11" s="10" t="n">
        <v>0.938255112665265</v>
      </c>
      <c r="N11" s="10" t="n">
        <v>1.00066284354447</v>
      </c>
      <c r="P11" s="11" t="s">
        <v>5</v>
      </c>
      <c r="Q11" s="12" t="n">
        <f aca="false">IF('Weekday 99 &amp; 00 vs AVG'!$J$2="East",AVERAGE(H13:H28),AVERAGE(H12:H27))</f>
        <v>1.11834451437536</v>
      </c>
      <c r="R11" s="13" t="n">
        <f aca="false">IF('Weekday 99 &amp; 00 vs AVG'!$J$2="East",AVERAGE(H6:H12,H29),AVERAGE(H6:H11,H28:H29))</f>
        <v>0.763310971249275</v>
      </c>
    </row>
    <row r="12" customFormat="false" ht="12.75" hidden="false" customHeight="false" outlineLevel="0" collapsed="false">
      <c r="A12" s="8" t="n">
        <v>700</v>
      </c>
      <c r="B12" s="9"/>
      <c r="C12" s="10" t="n">
        <v>0.960568199497379</v>
      </c>
      <c r="D12" s="10" t="n">
        <v>1.0074164126033</v>
      </c>
      <c r="E12" s="10" t="n">
        <v>0.93550787490004</v>
      </c>
      <c r="F12" s="10" t="n">
        <v>0.856083913069239</v>
      </c>
      <c r="G12" s="10" t="n">
        <v>0.729129653804092</v>
      </c>
      <c r="H12" s="10" t="n">
        <v>0.685769716218582</v>
      </c>
      <c r="I12" s="10" t="n">
        <v>0.566381835621377</v>
      </c>
      <c r="J12" s="10" t="n">
        <v>0.536567536442474</v>
      </c>
      <c r="K12" s="10" t="n">
        <v>0.676288970726034</v>
      </c>
      <c r="L12" s="10" t="n">
        <v>0.914253533276476</v>
      </c>
      <c r="M12" s="10" t="n">
        <v>0.88100111977683</v>
      </c>
      <c r="N12" s="10" t="n">
        <v>0.920388143793584</v>
      </c>
      <c r="P12" s="11" t="s">
        <v>6</v>
      </c>
      <c r="Q12" s="12" t="n">
        <f aca="false">IF('Weekday 99 &amp; 00 vs AVG'!$J$2="East",AVERAGE(I13:I28),AVERAGE(I12:I27))</f>
        <v>1.14443857340782</v>
      </c>
      <c r="R12" s="13" t="n">
        <f aca="false">IF('Weekday 99 &amp; 00 vs AVG'!$J$2="East",AVERAGE(I6:I12,I29),AVERAGE(I6:I11,I28:I29))</f>
        <v>0.711122853184354</v>
      </c>
    </row>
    <row r="13" customFormat="false" ht="12.75" hidden="false" customHeight="false" outlineLevel="0" collapsed="false">
      <c r="A13" s="8" t="n">
        <v>800</v>
      </c>
      <c r="B13" s="9"/>
      <c r="C13" s="10" t="n">
        <v>1.0051371871113</v>
      </c>
      <c r="D13" s="10" t="n">
        <v>1.01368869774648</v>
      </c>
      <c r="E13" s="10" t="n">
        <v>0.986230023066474</v>
      </c>
      <c r="F13" s="10" t="n">
        <v>0.999236205385049</v>
      </c>
      <c r="G13" s="10" t="n">
        <v>0.880447624222085</v>
      </c>
      <c r="H13" s="10" t="n">
        <v>0.712056004526825</v>
      </c>
      <c r="I13" s="10" t="n">
        <v>0.63602417162772</v>
      </c>
      <c r="J13" s="10" t="n">
        <v>0.590143845178709</v>
      </c>
      <c r="K13" s="10" t="n">
        <v>0.675007115814201</v>
      </c>
      <c r="L13" s="10" t="n">
        <v>0.87148519547868</v>
      </c>
      <c r="M13" s="10" t="n">
        <v>0.946176060350078</v>
      </c>
      <c r="N13" s="10" t="n">
        <v>0.940517941599137</v>
      </c>
      <c r="P13" s="11" t="s">
        <v>7</v>
      </c>
      <c r="Q13" s="12" t="n">
        <f aca="false">IF('Weekday 99 &amp; 00 vs AVG'!$J$2="East",AVERAGE(J13:J28),AVERAGE(J12:J27))</f>
        <v>1.14332638353883</v>
      </c>
      <c r="R13" s="13" t="n">
        <f aca="false">IF('Weekday 99 &amp; 00 vs AVG'!$J$2="East",AVERAGE(J6:J12,J29),AVERAGE(J6:J11,J28:J29))</f>
        <v>0.713347232922346</v>
      </c>
    </row>
    <row r="14" customFormat="false" ht="12.75" hidden="false" customHeight="false" outlineLevel="0" collapsed="false">
      <c r="A14" s="8" t="n">
        <v>900</v>
      </c>
      <c r="B14" s="9"/>
      <c r="C14" s="10" t="n">
        <v>1.04494529315058</v>
      </c>
      <c r="D14" s="10" t="n">
        <v>1.03253877224717</v>
      </c>
      <c r="E14" s="10" t="n">
        <v>1.01195943633975</v>
      </c>
      <c r="F14" s="10" t="n">
        <v>1.11419838479567</v>
      </c>
      <c r="G14" s="10" t="n">
        <v>1.03149506545917</v>
      </c>
      <c r="H14" s="10" t="n">
        <v>0.759990485759365</v>
      </c>
      <c r="I14" s="10" t="n">
        <v>0.699132558489303</v>
      </c>
      <c r="J14" s="10" t="n">
        <v>0.710494611792612</v>
      </c>
      <c r="K14" s="10" t="n">
        <v>0.784008985213573</v>
      </c>
      <c r="L14" s="10" t="n">
        <v>0.917047023661702</v>
      </c>
      <c r="M14" s="10" t="n">
        <v>1.01700882069819</v>
      </c>
      <c r="N14" s="10" t="n">
        <v>1.00759825161432</v>
      </c>
      <c r="P14" s="11" t="s">
        <v>8</v>
      </c>
      <c r="Q14" s="12" t="n">
        <f aca="false">IF('Weekday 99 &amp; 00 vs AVG'!$J$2="East",AVERAGE(K13:K28),AVERAGE(K12:K27))</f>
        <v>1.03186879629302</v>
      </c>
      <c r="R14" s="13" t="n">
        <f aca="false">IF('Weekday 99 &amp; 00 vs AVG'!$J$2="East",AVERAGE(K6:K12,K29),AVERAGE(K6:K11,K28:K29))</f>
        <v>0.936262407413954</v>
      </c>
    </row>
    <row r="15" customFormat="false" ht="12.75" hidden="false" customHeight="false" outlineLevel="0" collapsed="false">
      <c r="A15" s="8" t="n">
        <v>1000</v>
      </c>
      <c r="B15" s="9"/>
      <c r="C15" s="10" t="n">
        <v>1.03696967963832</v>
      </c>
      <c r="D15" s="10" t="n">
        <v>1.03254576573583</v>
      </c>
      <c r="E15" s="10" t="n">
        <v>1.08004048968547</v>
      </c>
      <c r="F15" s="10" t="n">
        <v>1.18911544253177</v>
      </c>
      <c r="G15" s="10" t="n">
        <v>1.12787777506471</v>
      </c>
      <c r="H15" s="10" t="n">
        <v>0.944184866270447</v>
      </c>
      <c r="I15" s="10" t="n">
        <v>0.889400891977021</v>
      </c>
      <c r="J15" s="10" t="n">
        <v>0.907356172884151</v>
      </c>
      <c r="K15" s="10" t="n">
        <v>0.918493246222329</v>
      </c>
      <c r="L15" s="10" t="n">
        <v>1.02708260993572</v>
      </c>
      <c r="M15" s="10" t="n">
        <v>1.02906312005186</v>
      </c>
      <c r="N15" s="10" t="n">
        <v>1.02331090350465</v>
      </c>
      <c r="P15" s="11" t="s">
        <v>9</v>
      </c>
      <c r="Q15" s="12" t="n">
        <f aca="false">IF('Weekday 99 &amp; 00 vs AVG'!$J$2="East",AVERAGE(L13:L28),AVERAGE(L12:L27))</f>
        <v>1.01057524671409</v>
      </c>
      <c r="R15" s="13" t="n">
        <f aca="false">IF('Weekday 99 &amp; 00 vs AVG'!$J$2="East",AVERAGE(L6:L12,L29),AVERAGE(L6:L11,L28:L29))</f>
        <v>0.978849506571826</v>
      </c>
    </row>
    <row r="16" customFormat="false" ht="12.75" hidden="false" customHeight="false" outlineLevel="0" collapsed="false">
      <c r="A16" s="8" t="n">
        <v>1100</v>
      </c>
      <c r="B16" s="9"/>
      <c r="C16" s="10" t="n">
        <v>1.05879767451399</v>
      </c>
      <c r="D16" s="10" t="n">
        <v>1.04285679058097</v>
      </c>
      <c r="E16" s="10" t="n">
        <v>1.10440520625959</v>
      </c>
      <c r="F16" s="10" t="n">
        <v>1.2265939643877</v>
      </c>
      <c r="G16" s="10" t="n">
        <v>1.14201515440307</v>
      </c>
      <c r="H16" s="10" t="n">
        <v>1.00366282756331</v>
      </c>
      <c r="I16" s="10" t="n">
        <v>1.09037958990837</v>
      </c>
      <c r="J16" s="10" t="n">
        <v>1.09554201879625</v>
      </c>
      <c r="K16" s="10" t="n">
        <v>1.05692805146368</v>
      </c>
      <c r="L16" s="10" t="n">
        <v>1.0938470301426</v>
      </c>
      <c r="M16" s="10" t="n">
        <v>1.05853093137929</v>
      </c>
      <c r="N16" s="10" t="n">
        <v>1.01137971970411</v>
      </c>
      <c r="P16" s="11" t="s">
        <v>10</v>
      </c>
      <c r="Q16" s="12" t="n">
        <f aca="false">IF('Weekday 99 &amp; 00 vs AVG'!$J$2="East",AVERAGE(M13:M28),AVERAGE(M12:M27))</f>
        <v>1.02526570143214</v>
      </c>
      <c r="R16" s="13" t="n">
        <f aca="false">IF('Weekday 99 &amp; 00 vs AVG'!$J$2="East",AVERAGE(M6:M12,M29),AVERAGE(M6:M11,M28:M29))</f>
        <v>0.949468597135729</v>
      </c>
    </row>
    <row r="17" customFormat="false" ht="12.75" hidden="false" customHeight="false" outlineLevel="0" collapsed="false">
      <c r="A17" s="8" t="n">
        <v>1200</v>
      </c>
      <c r="B17" s="9"/>
      <c r="C17" s="10" t="n">
        <v>1.03403129571275</v>
      </c>
      <c r="D17" s="10" t="n">
        <v>1.03041624843844</v>
      </c>
      <c r="E17" s="10" t="n">
        <v>1.08930606201128</v>
      </c>
      <c r="F17" s="10" t="n">
        <v>1.22910475044846</v>
      </c>
      <c r="G17" s="10" t="n">
        <v>1.15530675844509</v>
      </c>
      <c r="H17" s="10" t="n">
        <v>1.11969546675899</v>
      </c>
      <c r="I17" s="10" t="n">
        <v>1.199778084776</v>
      </c>
      <c r="J17" s="10" t="n">
        <v>1.31686365861803</v>
      </c>
      <c r="K17" s="10" t="n">
        <v>1.11348857339153</v>
      </c>
      <c r="L17" s="10" t="n">
        <v>1.07554966811937</v>
      </c>
      <c r="M17" s="10" t="n">
        <v>1.03668546058189</v>
      </c>
      <c r="N17" s="10" t="n">
        <v>1.00873921181383</v>
      </c>
      <c r="P17" s="11" t="s">
        <v>11</v>
      </c>
      <c r="Q17" s="12" t="n">
        <f aca="false">IF('Weekday 99 &amp; 00 vs AVG'!$J$2="East",AVERAGE(N13:N28),AVERAGE(N12:N27))</f>
        <v>0.990424763182844</v>
      </c>
      <c r="R17" s="13" t="n">
        <f aca="false">IF('Weekday 99 &amp; 00 vs AVG'!$J$2="East",AVERAGE(N6:N12,N29),AVERAGE(N6:N11,N28:N29))</f>
        <v>1.01915047363431</v>
      </c>
    </row>
    <row r="18" customFormat="false" ht="12.75" hidden="false" customHeight="false" outlineLevel="0" collapsed="false">
      <c r="A18" s="8" t="n">
        <v>1300</v>
      </c>
      <c r="B18" s="9"/>
      <c r="C18" s="10" t="n">
        <v>1.01136376257263</v>
      </c>
      <c r="D18" s="10" t="n">
        <v>1.01814442420987</v>
      </c>
      <c r="E18" s="10" t="n">
        <v>1.0778617633763</v>
      </c>
      <c r="F18" s="10" t="n">
        <v>1.17948132149901</v>
      </c>
      <c r="G18" s="10" t="n">
        <v>1.14906154771119</v>
      </c>
      <c r="H18" s="10" t="n">
        <v>1.23673225767619</v>
      </c>
      <c r="I18" s="10" t="n">
        <v>1.30303971399364</v>
      </c>
      <c r="J18" s="10" t="n">
        <v>1.53722371363937</v>
      </c>
      <c r="K18" s="10" t="n">
        <v>1.14593099515323</v>
      </c>
      <c r="L18" s="10" t="n">
        <v>1.01953152607542</v>
      </c>
      <c r="M18" s="10" t="n">
        <v>1.02915741704811</v>
      </c>
      <c r="N18" s="10" t="n">
        <v>1.01000241774899</v>
      </c>
    </row>
    <row r="19" customFormat="false" ht="12.75" hidden="false" customHeight="false" outlineLevel="0" collapsed="false">
      <c r="A19" s="8" t="n">
        <v>1400</v>
      </c>
      <c r="B19" s="9"/>
      <c r="C19" s="10" t="n">
        <v>0.996252073812554</v>
      </c>
      <c r="D19" s="10" t="n">
        <v>0.997630773593854</v>
      </c>
      <c r="E19" s="10" t="n">
        <v>1.05996784552345</v>
      </c>
      <c r="F19" s="10" t="n">
        <v>1.16317287468031</v>
      </c>
      <c r="G19" s="10" t="n">
        <v>1.14091891665078</v>
      </c>
      <c r="H19" s="10" t="n">
        <v>1.31709579936971</v>
      </c>
      <c r="I19" s="10" t="n">
        <v>1.39426931490813</v>
      </c>
      <c r="J19" s="10" t="n">
        <v>1.46618639070289</v>
      </c>
      <c r="K19" s="10" t="n">
        <v>1.18928421230932</v>
      </c>
      <c r="L19" s="10" t="n">
        <v>1.00942328111648</v>
      </c>
      <c r="M19" s="10" t="n">
        <v>1.01271830736892</v>
      </c>
      <c r="N19" s="10" t="n">
        <v>0.964478105788743</v>
      </c>
    </row>
    <row r="20" customFormat="false" ht="12.75" hidden="false" customHeight="false" outlineLevel="0" collapsed="false">
      <c r="A20" s="8" t="n">
        <v>1500</v>
      </c>
      <c r="B20" s="9"/>
      <c r="C20" s="10" t="n">
        <v>0.968547311085744</v>
      </c>
      <c r="D20" s="10" t="n">
        <v>0.973640484927047</v>
      </c>
      <c r="E20" s="10" t="n">
        <v>1.03361041393114</v>
      </c>
      <c r="F20" s="10" t="n">
        <v>1.15773311589571</v>
      </c>
      <c r="G20" s="10" t="n">
        <v>1.17045639257574</v>
      </c>
      <c r="H20" s="10" t="n">
        <v>1.33312694590743</v>
      </c>
      <c r="I20" s="10" t="n">
        <v>1.49148040097465</v>
      </c>
      <c r="J20" s="10" t="n">
        <v>1.39825763777848</v>
      </c>
      <c r="K20" s="10" t="n">
        <v>1.16980487985773</v>
      </c>
      <c r="L20" s="10" t="n">
        <v>0.993315736206233</v>
      </c>
      <c r="M20" s="10" t="n">
        <v>0.967832937154981</v>
      </c>
      <c r="N20" s="10" t="n">
        <v>0.941821896112857</v>
      </c>
    </row>
    <row r="21" customFormat="false" ht="12.75" hidden="false" customHeight="false" outlineLevel="0" collapsed="false">
      <c r="A21" s="8" t="n">
        <v>1600</v>
      </c>
      <c r="B21" s="9"/>
      <c r="C21" s="10" t="n">
        <v>0.957983121258097</v>
      </c>
      <c r="D21" s="10" t="n">
        <v>0.950355664428957</v>
      </c>
      <c r="E21" s="10" t="n">
        <v>1.01355158248876</v>
      </c>
      <c r="F21" s="10" t="n">
        <v>1.12250797038164</v>
      </c>
      <c r="G21" s="10" t="n">
        <v>1.17505092937891</v>
      </c>
      <c r="H21" s="10" t="n">
        <v>1.40951575267859</v>
      </c>
      <c r="I21" s="10" t="n">
        <v>1.26894949835008</v>
      </c>
      <c r="J21" s="10" t="n">
        <v>1.30538846063976</v>
      </c>
      <c r="K21" s="10" t="n">
        <v>1.19173498629506</v>
      </c>
      <c r="L21" s="10" t="n">
        <v>0.978336202713541</v>
      </c>
      <c r="M21" s="10" t="n">
        <v>0.949130699565841</v>
      </c>
      <c r="N21" s="10" t="n">
        <v>0.916044345319754</v>
      </c>
    </row>
    <row r="22" customFormat="false" ht="12.75" hidden="false" customHeight="false" outlineLevel="0" collapsed="false">
      <c r="A22" s="8" t="n">
        <v>1700</v>
      </c>
      <c r="B22" s="9"/>
      <c r="C22" s="10" t="n">
        <v>0.994223189673469</v>
      </c>
      <c r="D22" s="10" t="n">
        <v>0.971175280173908</v>
      </c>
      <c r="E22" s="10" t="n">
        <v>1.01177434589674</v>
      </c>
      <c r="F22" s="10" t="n">
        <v>1.0943795025224</v>
      </c>
      <c r="G22" s="10" t="n">
        <v>1.15914619182024</v>
      </c>
      <c r="H22" s="10" t="n">
        <v>1.45071039857263</v>
      </c>
      <c r="I22" s="10" t="n">
        <v>1.62744816416946</v>
      </c>
      <c r="J22" s="10" t="n">
        <v>1.24877312204528</v>
      </c>
      <c r="K22" s="10" t="n">
        <v>1.17008556188153</v>
      </c>
      <c r="L22" s="10" t="n">
        <v>0.984943086823637</v>
      </c>
      <c r="M22" s="10" t="n">
        <v>1.04198180853781</v>
      </c>
      <c r="N22" s="10" t="n">
        <v>0.971087525230161</v>
      </c>
    </row>
    <row r="23" customFormat="false" ht="12.75" hidden="false" customHeight="false" outlineLevel="0" collapsed="false">
      <c r="A23" s="8" t="n">
        <v>1800</v>
      </c>
      <c r="B23" s="9"/>
      <c r="C23" s="10" t="n">
        <v>1.16902625017523</v>
      </c>
      <c r="D23" s="10" t="n">
        <v>1.06269906628549</v>
      </c>
      <c r="E23" s="10" t="n">
        <v>1.06564395244219</v>
      </c>
      <c r="F23" s="10" t="n">
        <v>1.09433701742316</v>
      </c>
      <c r="G23" s="10" t="n">
        <v>1.10623544059235</v>
      </c>
      <c r="H23" s="10" t="n">
        <v>1.36894879853634</v>
      </c>
      <c r="I23" s="10" t="n">
        <v>1.47551711326939</v>
      </c>
      <c r="J23" s="10" t="n">
        <v>1.19668057494572</v>
      </c>
      <c r="K23" s="10" t="n">
        <v>1.15986873621528</v>
      </c>
      <c r="L23" s="10" t="n">
        <v>0.994733991274812</v>
      </c>
      <c r="M23" s="10" t="n">
        <v>1.11314460837279</v>
      </c>
      <c r="N23" s="10" t="n">
        <v>1.01058104756446</v>
      </c>
    </row>
    <row r="24" customFormat="false" ht="12.75" hidden="false" customHeight="false" outlineLevel="0" collapsed="false">
      <c r="A24" s="8" t="n">
        <v>1900</v>
      </c>
      <c r="B24" s="9"/>
      <c r="C24" s="10" t="n">
        <v>1.19497637792934</v>
      </c>
      <c r="D24" s="10" t="n">
        <v>1.11331706303053</v>
      </c>
      <c r="E24" s="10" t="n">
        <v>1.23701007722308</v>
      </c>
      <c r="F24" s="10" t="n">
        <v>1.10355711699865</v>
      </c>
      <c r="G24" s="10" t="n">
        <v>1.06178169911587</v>
      </c>
      <c r="H24" s="10" t="n">
        <v>1.22301647564845</v>
      </c>
      <c r="I24" s="10" t="n">
        <v>1.31792888420534</v>
      </c>
      <c r="J24" s="10" t="n">
        <v>1.31259149770319</v>
      </c>
      <c r="K24" s="10" t="n">
        <v>1.07169347298173</v>
      </c>
      <c r="L24" s="10" t="n">
        <v>1.07923707542787</v>
      </c>
      <c r="M24" s="10" t="n">
        <v>1.12673909199851</v>
      </c>
      <c r="N24" s="10" t="n">
        <v>1.00838877403827</v>
      </c>
    </row>
    <row r="25" customFormat="false" ht="12.75" hidden="false" customHeight="false" outlineLevel="0" collapsed="false">
      <c r="A25" s="8" t="n">
        <v>2000</v>
      </c>
      <c r="B25" s="9"/>
      <c r="C25" s="10" t="n">
        <v>1.13644446974719</v>
      </c>
      <c r="D25" s="10" t="n">
        <v>1.06744327415616</v>
      </c>
      <c r="E25" s="10" t="n">
        <v>1.22246712515176</v>
      </c>
      <c r="F25" s="10" t="n">
        <v>1.2117416735193</v>
      </c>
      <c r="G25" s="10" t="n">
        <v>1.1139366037037</v>
      </c>
      <c r="H25" s="10" t="n">
        <v>1.10822758885531</v>
      </c>
      <c r="I25" s="10" t="n">
        <v>1.11580382348908</v>
      </c>
      <c r="J25" s="10" t="n">
        <v>1.23188183656023</v>
      </c>
      <c r="K25" s="10" t="n">
        <v>1.14960262543777</v>
      </c>
      <c r="L25" s="10" t="n">
        <v>1.09282377461449</v>
      </c>
      <c r="M25" s="10" t="n">
        <v>1.08015637585211</v>
      </c>
      <c r="N25" s="10" t="n">
        <v>0.989179894108027</v>
      </c>
    </row>
    <row r="26" customFormat="false" ht="12.75" hidden="false" customHeight="false" outlineLevel="0" collapsed="false">
      <c r="A26" s="8" t="n">
        <v>2100</v>
      </c>
      <c r="B26" s="9"/>
      <c r="C26" s="10" t="n">
        <v>1.11494949171642</v>
      </c>
      <c r="D26" s="10" t="n">
        <v>1.05045434182548</v>
      </c>
      <c r="E26" s="10" t="n">
        <v>1.15765876550967</v>
      </c>
      <c r="F26" s="10" t="n">
        <v>1.2430365308334</v>
      </c>
      <c r="G26" s="10" t="n">
        <v>1.22144965675217</v>
      </c>
      <c r="H26" s="10" t="n">
        <v>1.15499353213857</v>
      </c>
      <c r="I26" s="10" t="n">
        <v>1.16947676281333</v>
      </c>
      <c r="J26" s="10" t="n">
        <v>1.28645083546134</v>
      </c>
      <c r="K26" s="10" t="n">
        <v>1.08974000105514</v>
      </c>
      <c r="L26" s="10" t="n">
        <v>1.11302713512756</v>
      </c>
      <c r="M26" s="10" t="n">
        <v>1.06233424356128</v>
      </c>
      <c r="N26" s="10" t="n">
        <v>1.0315339666568</v>
      </c>
    </row>
    <row r="27" customFormat="false" ht="12.75" hidden="false" customHeight="false" outlineLevel="0" collapsed="false">
      <c r="A27" s="8" t="n">
        <v>2200</v>
      </c>
      <c r="B27" s="9"/>
      <c r="C27" s="10" t="n">
        <v>1.06588057900505</v>
      </c>
      <c r="D27" s="10" t="n">
        <v>1.04523894765625</v>
      </c>
      <c r="E27" s="10" t="n">
        <v>1.09647210095379</v>
      </c>
      <c r="F27" s="10" t="n">
        <v>1.17501538783221</v>
      </c>
      <c r="G27" s="10" t="n">
        <v>1.10845392851818</v>
      </c>
      <c r="H27" s="10" t="n">
        <v>1.06578531352505</v>
      </c>
      <c r="I27" s="10" t="n">
        <v>1.06600636595228</v>
      </c>
      <c r="J27" s="10" t="n">
        <v>1.15282022343275</v>
      </c>
      <c r="K27" s="10" t="n">
        <v>0.947940326670226</v>
      </c>
      <c r="L27" s="10" t="n">
        <v>1.0045670774308</v>
      </c>
      <c r="M27" s="10" t="n">
        <v>1.05259022061568</v>
      </c>
      <c r="N27" s="10" t="n">
        <v>1.09174406632782</v>
      </c>
    </row>
    <row r="28" customFormat="false" ht="12.75" hidden="false" customHeight="false" outlineLevel="0" collapsed="false">
      <c r="A28" s="8" t="n">
        <v>2300</v>
      </c>
      <c r="B28" s="9"/>
      <c r="C28" s="10" t="n">
        <v>1.00725002507683</v>
      </c>
      <c r="D28" s="10" t="n">
        <v>0.998189378500683</v>
      </c>
      <c r="E28" s="10" t="n">
        <v>1.06854278186792</v>
      </c>
      <c r="F28" s="10" t="n">
        <v>1.09083574542137</v>
      </c>
      <c r="G28" s="10" t="n">
        <v>1.09879514490544</v>
      </c>
      <c r="H28" s="10" t="n">
        <v>0.961365553292445</v>
      </c>
      <c r="I28" s="10" t="n">
        <v>0.958944156315437</v>
      </c>
      <c r="J28" s="10" t="n">
        <v>0.828310469971815</v>
      </c>
      <c r="K28" s="10" t="n">
        <v>0.990741241166885</v>
      </c>
      <c r="L28" s="10" t="n">
        <v>1.1342129662091</v>
      </c>
      <c r="M28" s="10" t="n">
        <v>1.02643852032297</v>
      </c>
      <c r="N28" s="10" t="n">
        <v>1.10722852617824</v>
      </c>
    </row>
    <row r="29" customFormat="false" ht="12.75" hidden="false" customHeight="false" outlineLevel="0" collapsed="false">
      <c r="A29" s="8" t="n">
        <v>2400</v>
      </c>
      <c r="B29" s="9"/>
      <c r="C29" s="10" t="n">
        <v>0.93372536272207</v>
      </c>
      <c r="D29" s="10" t="n">
        <v>0.938279657882906</v>
      </c>
      <c r="E29" s="10" t="n">
        <v>0.902128977497315</v>
      </c>
      <c r="F29" s="10" t="n">
        <v>0.857701679004874</v>
      </c>
      <c r="G29" s="10" t="n">
        <v>0.962079804560008</v>
      </c>
      <c r="H29" s="10" t="n">
        <v>0.829079613529529</v>
      </c>
      <c r="I29" s="10" t="n">
        <v>0.839563593286898</v>
      </c>
      <c r="J29" s="10" t="n">
        <v>0.778252106446192</v>
      </c>
      <c r="K29" s="10" t="n">
        <v>0.930737170725016</v>
      </c>
      <c r="L29" s="10" t="n">
        <v>1.01297548349033</v>
      </c>
      <c r="M29" s="10" t="n">
        <v>1.00258138027228</v>
      </c>
      <c r="N29" s="10" t="n">
        <v>1.09326806316573</v>
      </c>
    </row>
    <row r="31" customFormat="false" ht="12.75" hidden="false" customHeight="false" outlineLevel="0" collapsed="false">
      <c r="A31" s="14"/>
      <c r="B31" s="14"/>
      <c r="C31" s="14"/>
    </row>
    <row r="32" customFormat="false" ht="12.75" hidden="false" customHeight="false" outlineLevel="0" collapsed="false">
      <c r="C32" s="15"/>
    </row>
    <row r="35" customFormat="false" ht="13.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7" customFormat="false" ht="12.75" hidden="false" customHeight="false" outlineLevel="0" collapsed="false">
      <c r="C37" s="24" t="n">
        <v>36526</v>
      </c>
      <c r="D37" s="24" t="n">
        <v>36557</v>
      </c>
      <c r="E37" s="24" t="n">
        <v>36586</v>
      </c>
      <c r="F37" s="24" t="n">
        <v>36617</v>
      </c>
      <c r="G37" s="24" t="n">
        <v>36647</v>
      </c>
      <c r="H37" s="24" t="n">
        <v>36678</v>
      </c>
      <c r="I37" s="24" t="n">
        <v>36708</v>
      </c>
      <c r="J37" s="24" t="n">
        <v>36739</v>
      </c>
      <c r="K37" s="24" t="n">
        <v>36770</v>
      </c>
      <c r="L37" s="24" t="n">
        <v>36800</v>
      </c>
      <c r="M37" s="24" t="n">
        <v>36831</v>
      </c>
      <c r="N37" s="24" t="n">
        <v>36861</v>
      </c>
    </row>
    <row r="38" customFormat="false" ht="6.75" hidden="false" customHeight="true" outlineLevel="0" collapsed="false"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2.75" hidden="false" customHeight="false" outlineLevel="0" collapsed="false">
      <c r="A39" s="19" t="s">
        <v>22</v>
      </c>
      <c r="C39" s="10" t="n">
        <f aca="false">IF('Weekday 99 &amp; 00 vs AVG'!$J$2="East",AVERAGE(C6:C8,C29),AVERAGE(C6:C7,C28:C29))</f>
        <v>0.942152053147669</v>
      </c>
      <c r="D39" s="10" t="n">
        <f aca="false">IF('Weekday 99 &amp; 00 vs AVG'!$J$2="East",AVERAGE(D6:D8,D29),AVERAGE(D6:D7,D28:D29))</f>
        <v>0.967080811109186</v>
      </c>
      <c r="E39" s="10" t="n">
        <f aca="false">IF('Weekday 99 &amp; 00 vs AVG'!$J$2="East",AVERAGE(E6:E8,E29),AVERAGE(E6:E7,E28:E29))</f>
        <v>0.924290795502916</v>
      </c>
      <c r="F39" s="10" t="n">
        <f aca="false">IF('Weekday 99 &amp; 00 vs AVG'!$J$2="East",AVERAGE(F6:F8,F29),AVERAGE(F6:F7,F28:F29))</f>
        <v>0.878721390112447</v>
      </c>
      <c r="G39" s="10" t="n">
        <f aca="false">IF('Weekday 99 &amp; 00 vs AVG'!$J$2="East",AVERAGE(G6:G8,G29),AVERAGE(G6:G7,G28:G29))</f>
        <v>0.963499339547721</v>
      </c>
      <c r="H39" s="10" t="n">
        <f aca="false">IF('Weekday 99 &amp; 00 vs AVG'!$J$2="East",AVERAGE(H6:H8,H29),AVERAGE(H6:H7,H28:H29))</f>
        <v>0.847937311467122</v>
      </c>
      <c r="I39" s="10" t="n">
        <f aca="false">IF('Weekday 99 &amp; 00 vs AVG'!$J$2="East",AVERAGE(I6:I8,I29),AVERAGE(I6:I7,I28:I29))</f>
        <v>0.818056608302697</v>
      </c>
      <c r="J39" s="10" t="n">
        <f aca="false">IF('Weekday 99 &amp; 00 vs AVG'!$J$2="East",AVERAGE(J6:J8,J29),AVERAGE(J6:J7,J28:J29))</f>
        <v>0.770465128733826</v>
      </c>
      <c r="K39" s="10" t="n">
        <f aca="false">IF('Weekday 99 &amp; 00 vs AVG'!$J$2="East",AVERAGE(K6:K8,K29),AVERAGE(K6:K7,K28:K29))</f>
        <v>0.979768121102653</v>
      </c>
      <c r="L39" s="10" t="n">
        <f aca="false">IF('Weekday 99 &amp; 00 vs AVG'!$J$2="East",AVERAGE(L6:L8,L29),AVERAGE(L6:L7,L28:L29))</f>
        <v>1.04655323792074</v>
      </c>
      <c r="M39" s="10" t="n">
        <f aca="false">IF('Weekday 99 &amp; 00 vs AVG'!$J$2="East",AVERAGE(M6:M8,M29),AVERAGE(M6:M7,M28:M29))</f>
        <v>0.986342651710115</v>
      </c>
      <c r="N39" s="10" t="n">
        <f aca="false">IF('Weekday 99 &amp; 00 vs AVG'!$J$2="East",AVERAGE(N6:N8,N29),AVERAGE(N6:N7,N28:N29))</f>
        <v>1.06166142821051</v>
      </c>
    </row>
    <row r="40" customFormat="false" ht="12.75" hidden="false" customHeight="false" outlineLevel="0" collapsed="false">
      <c r="A40" s="19" t="s">
        <v>23</v>
      </c>
      <c r="C40" s="10" t="n">
        <f aca="false">IF('Weekday 99 &amp; 00 vs AVG'!$J$2="East",AVERAGE(C9:C12),AVERAGE(C8:C11))</f>
        <v>0.870323957702313</v>
      </c>
      <c r="D40" s="10" t="n">
        <f aca="false">IF('Weekday 99 &amp; 00 vs AVG'!$J$2="East",AVERAGE(D9:D12),AVERAGE(D8:D11))</f>
        <v>0.930528686980882</v>
      </c>
      <c r="E40" s="10" t="n">
        <f aca="false">IF('Weekday 99 &amp; 00 vs AVG'!$J$2="East",AVERAGE(E9:E12),AVERAGE(E8:E11))</f>
        <v>0.779842438307214</v>
      </c>
      <c r="F40" s="10" t="n">
        <f aca="false">IF('Weekday 99 &amp; 00 vs AVG'!$J$2="East",AVERAGE(F9:F12),AVERAGE(F8:F11))</f>
        <v>0.581454816836637</v>
      </c>
      <c r="G40" s="10" t="n">
        <f aca="false">IF('Weekday 99 &amp; 00 vs AVG'!$J$2="East",AVERAGE(G9:G12),AVERAGE(G8:G11))</f>
        <v>0.668309825897935</v>
      </c>
      <c r="H40" s="10" t="n">
        <f aca="false">IF('Weekday 99 &amp; 00 vs AVG'!$J$2="East",AVERAGE(H9:H12),AVERAGE(H8:H11))</f>
        <v>0.678684631031429</v>
      </c>
      <c r="I40" s="10" t="n">
        <f aca="false">IF('Weekday 99 &amp; 00 vs AVG'!$J$2="East",AVERAGE(I9:I12),AVERAGE(I8:I11))</f>
        <v>0.604189098066011</v>
      </c>
      <c r="J40" s="10" t="n">
        <f aca="false">IF('Weekday 99 &amp; 00 vs AVG'!$J$2="East",AVERAGE(J9:J12),AVERAGE(J8:J11))</f>
        <v>0.656229337110867</v>
      </c>
      <c r="K40" s="10" t="n">
        <f aca="false">IF('Weekday 99 &amp; 00 vs AVG'!$J$2="East",AVERAGE(K9:K12),AVERAGE(K8:K11))</f>
        <v>0.892756693725255</v>
      </c>
      <c r="L40" s="10" t="n">
        <f aca="false">IF('Weekday 99 &amp; 00 vs AVG'!$J$2="East",AVERAGE(L9:L12),AVERAGE(L8:L11))</f>
        <v>0.911145775222913</v>
      </c>
      <c r="M40" s="10" t="n">
        <f aca="false">IF('Weekday 99 &amp; 00 vs AVG'!$J$2="East",AVERAGE(M9:M12),AVERAGE(M8:M11))</f>
        <v>0.912594542561342</v>
      </c>
      <c r="N40" s="10" t="n">
        <f aca="false">IF('Weekday 99 &amp; 00 vs AVG'!$J$2="East",AVERAGE(N9:N12),AVERAGE(N8:N11))</f>
        <v>0.97663951905811</v>
      </c>
    </row>
    <row r="41" customFormat="false" ht="12.75" hidden="false" customHeight="false" outlineLevel="0" collapsed="false">
      <c r="A41" s="19" t="s">
        <v>24</v>
      </c>
      <c r="C41" s="10" t="n">
        <f aca="false">IF('Weekday 99 &amp; 00 vs AVG'!$J$2="East",AVERAGE(C13:C16),AVERAGE(C12:C15))</f>
        <v>1.0119050898494</v>
      </c>
      <c r="D41" s="10" t="n">
        <f aca="false">IF('Weekday 99 &amp; 00 vs AVG'!$J$2="East",AVERAGE(D13:D16),AVERAGE(D12:D15))</f>
        <v>1.0215474120832</v>
      </c>
      <c r="E41" s="10" t="n">
        <f aca="false">IF('Weekday 99 &amp; 00 vs AVG'!$J$2="East",AVERAGE(E13:E16),AVERAGE(E12:E15))</f>
        <v>1.00343445599793</v>
      </c>
      <c r="F41" s="10" t="n">
        <f aca="false">IF('Weekday 99 &amp; 00 vs AVG'!$J$2="East",AVERAGE(F13:F16),AVERAGE(F12:F15))</f>
        <v>1.03965848644543</v>
      </c>
      <c r="G41" s="10" t="n">
        <f aca="false">IF('Weekday 99 &amp; 00 vs AVG'!$J$2="East",AVERAGE(G13:G16),AVERAGE(G12:G15))</f>
        <v>0.942237529637515</v>
      </c>
      <c r="H41" s="10" t="n">
        <f aca="false">IF('Weekday 99 &amp; 00 vs AVG'!$J$2="East",AVERAGE(H13:H16),AVERAGE(H12:H15))</f>
        <v>0.775500268193804</v>
      </c>
      <c r="I41" s="10" t="n">
        <f aca="false">IF('Weekday 99 &amp; 00 vs AVG'!$J$2="East",AVERAGE(I13:I16),AVERAGE(I12:I15))</f>
        <v>0.697734864428855</v>
      </c>
      <c r="J41" s="10" t="n">
        <f aca="false">IF('Weekday 99 &amp; 00 vs AVG'!$J$2="East",AVERAGE(J13:J16),AVERAGE(J12:J15))</f>
        <v>0.686140541574487</v>
      </c>
      <c r="K41" s="10" t="n">
        <f aca="false">IF('Weekday 99 &amp; 00 vs AVG'!$J$2="East",AVERAGE(K13:K16),AVERAGE(K12:K15))</f>
        <v>0.763449579494034</v>
      </c>
      <c r="L41" s="10" t="n">
        <f aca="false">IF('Weekday 99 &amp; 00 vs AVG'!$J$2="East",AVERAGE(L13:L16),AVERAGE(L12:L15))</f>
        <v>0.932467090588144</v>
      </c>
      <c r="M41" s="10" t="n">
        <f aca="false">IF('Weekday 99 &amp; 00 vs AVG'!$J$2="East",AVERAGE(M13:M16),AVERAGE(M12:M15))</f>
        <v>0.968312280219241</v>
      </c>
      <c r="N41" s="10" t="n">
        <f aca="false">IF('Weekday 99 &amp; 00 vs AVG'!$J$2="East",AVERAGE(N13:N16),AVERAGE(N12:N15))</f>
        <v>0.972953810127923</v>
      </c>
    </row>
    <row r="42" customFormat="false" ht="12.75" hidden="false" customHeight="false" outlineLevel="0" collapsed="false">
      <c r="A42" s="19" t="s">
        <v>25</v>
      </c>
      <c r="C42" s="10" t="n">
        <f aca="false">IF('Weekday 99 &amp; 00 vs AVG'!$J$2="East",AVERAGE(C17:C20),AVERAGE(C16:C19))</f>
        <v>1.02511120165298</v>
      </c>
      <c r="D42" s="10" t="n">
        <f aca="false">IF('Weekday 99 &amp; 00 vs AVG'!$J$2="East",AVERAGE(D17:D20),AVERAGE(D16:D19))</f>
        <v>1.02226205920578</v>
      </c>
      <c r="E42" s="10" t="n">
        <f aca="false">IF('Weekday 99 &amp; 00 vs AVG'!$J$2="East",AVERAGE(E17:E20),AVERAGE(E16:E19))</f>
        <v>1.08288521929265</v>
      </c>
      <c r="F42" s="10" t="n">
        <f aca="false">IF('Weekday 99 &amp; 00 vs AVG'!$J$2="East",AVERAGE(F17:F20),AVERAGE(F16:F19))</f>
        <v>1.19958822775387</v>
      </c>
      <c r="G42" s="10" t="n">
        <f aca="false">IF('Weekday 99 &amp; 00 vs AVG'!$J$2="East",AVERAGE(G17:G20),AVERAGE(G16:G19))</f>
        <v>1.14682559430254</v>
      </c>
      <c r="H42" s="10" t="n">
        <f aca="false">IF('Weekday 99 &amp; 00 vs AVG'!$J$2="East",AVERAGE(H17:H20),AVERAGE(H16:H19))</f>
        <v>1.16929658784205</v>
      </c>
      <c r="I42" s="10" t="n">
        <f aca="false">IF('Weekday 99 &amp; 00 vs AVG'!$J$2="East",AVERAGE(I17:I20),AVERAGE(I16:I19))</f>
        <v>1.24686667589653</v>
      </c>
      <c r="J42" s="10" t="n">
        <f aca="false">IF('Weekday 99 &amp; 00 vs AVG'!$J$2="East",AVERAGE(J17:J20),AVERAGE(J16:J19))</f>
        <v>1.35395394543913</v>
      </c>
      <c r="K42" s="10" t="n">
        <f aca="false">IF('Weekday 99 &amp; 00 vs AVG'!$J$2="East",AVERAGE(K17:K20),AVERAGE(K16:K19))</f>
        <v>1.12640795807944</v>
      </c>
      <c r="L42" s="10" t="n">
        <f aca="false">IF('Weekday 99 &amp; 00 vs AVG'!$J$2="East",AVERAGE(L17:L20),AVERAGE(L16:L19))</f>
        <v>1.04958787636347</v>
      </c>
      <c r="M42" s="10" t="n">
        <f aca="false">IF('Weekday 99 &amp; 00 vs AVG'!$J$2="East",AVERAGE(M17:M20),AVERAGE(M16:M19))</f>
        <v>1.03427302909455</v>
      </c>
      <c r="N42" s="10" t="n">
        <f aca="false">IF('Weekday 99 &amp; 00 vs AVG'!$J$2="East",AVERAGE(N17:N20),AVERAGE(N16:N19))</f>
        <v>0.998649863763919</v>
      </c>
    </row>
    <row r="43" customFormat="false" ht="12.75" hidden="false" customHeight="false" outlineLevel="0" collapsed="false">
      <c r="A43" s="19" t="s">
        <v>26</v>
      </c>
      <c r="C43" s="10" t="n">
        <f aca="false">IF('Weekday 99 &amp; 00 vs AVG'!$J$2="East",AVERAGE(C21:C24),AVERAGE(C20:C23))</f>
        <v>1.02244496804814</v>
      </c>
      <c r="D43" s="10" t="n">
        <f aca="false">IF('Weekday 99 &amp; 00 vs AVG'!$J$2="East",AVERAGE(D21:D24),AVERAGE(D20:D23))</f>
        <v>0.98946762395385</v>
      </c>
      <c r="E43" s="10" t="n">
        <f aca="false">IF('Weekday 99 &amp; 00 vs AVG'!$J$2="East",AVERAGE(E21:E24),AVERAGE(E20:E23))</f>
        <v>1.03114507368971</v>
      </c>
      <c r="F43" s="10" t="n">
        <f aca="false">IF('Weekday 99 &amp; 00 vs AVG'!$J$2="East",AVERAGE(F21:F24),AVERAGE(F20:F23))</f>
        <v>1.11723940155573</v>
      </c>
      <c r="G43" s="10" t="n">
        <f aca="false">IF('Weekday 99 &amp; 00 vs AVG'!$J$2="East",AVERAGE(G21:G24),AVERAGE(G20:G23))</f>
        <v>1.15272223859181</v>
      </c>
      <c r="H43" s="10" t="n">
        <f aca="false">IF('Weekday 99 &amp; 00 vs AVG'!$J$2="East",AVERAGE(H21:H24),AVERAGE(H20:H23))</f>
        <v>1.39057547392375</v>
      </c>
      <c r="I43" s="10" t="n">
        <f aca="false">IF('Weekday 99 &amp; 00 vs AVG'!$J$2="East",AVERAGE(I21:I24),AVERAGE(I20:I23))</f>
        <v>1.46584879419089</v>
      </c>
      <c r="J43" s="10" t="n">
        <f aca="false">IF('Weekday 99 &amp; 00 vs AVG'!$J$2="East",AVERAGE(J21:J24),AVERAGE(J20:J23))</f>
        <v>1.28727494885231</v>
      </c>
      <c r="K43" s="10" t="n">
        <f aca="false">IF('Weekday 99 &amp; 00 vs AVG'!$J$2="East",AVERAGE(K21:K24),AVERAGE(K20:K23))</f>
        <v>1.1728735410624</v>
      </c>
      <c r="L43" s="10" t="n">
        <f aca="false">IF('Weekday 99 &amp; 00 vs AVG'!$J$2="East",AVERAGE(L21:L24),AVERAGE(L20:L23))</f>
        <v>0.987832254254556</v>
      </c>
      <c r="M43" s="10" t="n">
        <f aca="false">IF('Weekday 99 &amp; 00 vs AVG'!$J$2="East",AVERAGE(M21:M24),AVERAGE(M20:M23))</f>
        <v>1.01802251340785</v>
      </c>
      <c r="N43" s="10" t="n">
        <f aca="false">IF('Weekday 99 &amp; 00 vs AVG'!$J$2="East",AVERAGE(N21:N24),AVERAGE(N20:N23))</f>
        <v>0.959883703556807</v>
      </c>
    </row>
    <row r="44" customFormat="false" ht="12.75" hidden="false" customHeight="false" outlineLevel="0" collapsed="false">
      <c r="A44" s="19" t="s">
        <v>27</v>
      </c>
      <c r="C44" s="10" t="n">
        <f aca="false">IF('Weekday 99 &amp; 00 vs AVG'!$J$2="East",AVERAGE(C25:C28),AVERAGE(C24:C27))</f>
        <v>1.1280627295995</v>
      </c>
      <c r="D44" s="10" t="n">
        <f aca="false">IF('Weekday 99 &amp; 00 vs AVG'!$J$2="East",AVERAGE(D25:D28),AVERAGE(D24:D27))</f>
        <v>1.0691134066671</v>
      </c>
      <c r="E44" s="10" t="n">
        <f aca="false">IF('Weekday 99 &amp; 00 vs AVG'!$J$2="East",AVERAGE(E25:E28),AVERAGE(E24:E27))</f>
        <v>1.17840201720957</v>
      </c>
      <c r="F44" s="10" t="n">
        <f aca="false">IF('Weekday 99 &amp; 00 vs AVG'!$J$2="East",AVERAGE(F25:F28),AVERAGE(F24:F27))</f>
        <v>1.18333767729589</v>
      </c>
      <c r="G44" s="10" t="n">
        <f aca="false">IF('Weekday 99 &amp; 00 vs AVG'!$J$2="East",AVERAGE(G25:G28),AVERAGE(G24:G27))</f>
        <v>1.12640547202248</v>
      </c>
      <c r="H44" s="10" t="n">
        <f aca="false">IF('Weekday 99 &amp; 00 vs AVG'!$J$2="East",AVERAGE(H25:H28),AVERAGE(H24:H27))</f>
        <v>1.13800572754185</v>
      </c>
      <c r="I44" s="10" t="n">
        <f aca="false">IF('Weekday 99 &amp; 00 vs AVG'!$J$2="East",AVERAGE(I25:I28),AVERAGE(I24:I27))</f>
        <v>1.16730395911501</v>
      </c>
      <c r="J44" s="10" t="n">
        <f aca="false">IF('Weekday 99 &amp; 00 vs AVG'!$J$2="East",AVERAGE(J25:J28),AVERAGE(J24:J27))</f>
        <v>1.24593609828938</v>
      </c>
      <c r="K44" s="10" t="n">
        <f aca="false">IF('Weekday 99 &amp; 00 vs AVG'!$J$2="East",AVERAGE(K25:K28),AVERAGE(K24:K27))</f>
        <v>1.06474410653621</v>
      </c>
      <c r="L44" s="10" t="n">
        <f aca="false">IF('Weekday 99 &amp; 00 vs AVG'!$J$2="East",AVERAGE(L25:L28),AVERAGE(L24:L27))</f>
        <v>1.07241376565018</v>
      </c>
      <c r="M44" s="10" t="n">
        <f aca="false">IF('Weekday 99 &amp; 00 vs AVG'!$J$2="East",AVERAGE(M25:M28),AVERAGE(M24:M27))</f>
        <v>1.0804549830069</v>
      </c>
      <c r="N44" s="10" t="n">
        <f aca="false">IF('Weekday 99 &amp; 00 vs AVG'!$J$2="East",AVERAGE(N25:N28),AVERAGE(N24:N27))</f>
        <v>1.03021167528273</v>
      </c>
    </row>
    <row r="46" customFormat="false" ht="12.75" hidden="false" customHeight="false" outlineLevel="0" collapsed="false">
      <c r="A46" s="22" t="s">
        <v>28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3">
    <mergeCell ref="P4:R4"/>
    <mergeCell ref="A31:C31"/>
    <mergeCell ref="A46:N46"/>
  </mergeCells>
  <printOptions headings="false" gridLines="false" gridLinesSet="true" horizontalCentered="false" verticalCentered="tru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&amp;LDate - 06/10/01&amp;CFile - 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2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selection pane="topLeft" activeCell="A1" activeCellId="0" sqref="A1: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4" min="3" style="0" width="10.56"/>
    <col collapsed="false" customWidth="true" hidden="false" outlineLevel="0" max="8" min="5" style="0" width="10.41"/>
    <col collapsed="false" customWidth="true" hidden="false" outlineLevel="0" max="9" min="9" style="0" width="15.99"/>
    <col collapsed="false" customWidth="true" hidden="false" outlineLevel="0" max="10" min="10" style="0" width="24.28"/>
    <col collapsed="false" customWidth="true" hidden="false" outlineLevel="0" max="14" min="11" style="0" width="10.41"/>
  </cols>
  <sheetData>
    <row r="1" customFormat="false" ht="18.75" hidden="false" customHeight="false" outlineLevel="0" collapsed="false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1" t="str">
        <f aca="false">CONCATENATE("Justification for Weekend Scaler to Simulate an Hourly California Price Exchange - Using ",'Weekend 99 &amp; 00 vs AVG'!$J$3," block price quotes")</f>
        <v>Justification for Weekend Scaler to Simulate an Hourly California Price Exchange - Using NP 15 Dow Jones block price quotes</v>
      </c>
    </row>
    <row r="2" customFormat="false" ht="13.5" hidden="false" customHeight="false" outlineLevel="0" collapsed="false">
      <c r="I2" s="29" t="s">
        <v>36</v>
      </c>
      <c r="J2" s="30" t="s">
        <v>37</v>
      </c>
    </row>
    <row r="3" customFormat="false" ht="13.5" hidden="false" customHeight="false" outlineLevel="0" collapsed="false">
      <c r="I3" s="29" t="s">
        <v>38</v>
      </c>
      <c r="J3" s="30" t="s">
        <v>39</v>
      </c>
    </row>
    <row r="5" customFormat="false" ht="12.75" hidden="false" customHeight="true" outlineLevel="0" collapsed="false">
      <c r="A5" s="22" t="s">
        <v>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customFormat="false" ht="13.5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customFormat="false" ht="13.5" hidden="false" customHeight="false" outlineLevel="0" collapsed="false">
      <c r="A7" s="31"/>
      <c r="B7" s="32"/>
      <c r="C7" s="33" t="s">
        <v>41</v>
      </c>
      <c r="D7" s="33"/>
      <c r="E7" s="31"/>
      <c r="F7" s="31"/>
      <c r="G7" s="31"/>
      <c r="H7" s="31"/>
      <c r="I7" s="31"/>
      <c r="J7" s="31"/>
      <c r="K7" s="31"/>
      <c r="L7" s="31"/>
      <c r="M7" s="31"/>
      <c r="N7" s="31"/>
      <c r="Q7" s="0" t="s">
        <v>42</v>
      </c>
    </row>
    <row r="8" customFormat="false" ht="13.5" hidden="false" customHeight="false" outlineLevel="0" collapsed="false">
      <c r="A8" s="31"/>
      <c r="B8" s="34"/>
      <c r="C8" s="35" t="s">
        <v>0</v>
      </c>
      <c r="D8" s="36" t="s">
        <v>1</v>
      </c>
      <c r="E8" s="36" t="s">
        <v>2</v>
      </c>
      <c r="F8" s="36" t="s">
        <v>3</v>
      </c>
      <c r="G8" s="36" t="s">
        <v>4</v>
      </c>
      <c r="H8" s="36" t="s">
        <v>5</v>
      </c>
      <c r="I8" s="36" t="s">
        <v>6</v>
      </c>
      <c r="J8" s="36" t="s">
        <v>7</v>
      </c>
      <c r="K8" s="36" t="s">
        <v>8</v>
      </c>
      <c r="L8" s="36" t="s">
        <v>9</v>
      </c>
      <c r="M8" s="36" t="s">
        <v>10</v>
      </c>
      <c r="N8" s="37" t="s">
        <v>11</v>
      </c>
      <c r="Q8" s="0" t="s">
        <v>37</v>
      </c>
    </row>
    <row r="9" customFormat="false" ht="12.75" hidden="false" customHeight="false" outlineLevel="0" collapsed="false">
      <c r="A9" s="31"/>
      <c r="B9" s="35" t="s">
        <v>43</v>
      </c>
      <c r="C9" s="38" t="n">
        <v>80</v>
      </c>
      <c r="D9" s="39" t="n">
        <v>60</v>
      </c>
      <c r="E9" s="39" t="n">
        <v>60</v>
      </c>
      <c r="F9" s="39" t="n">
        <v>90</v>
      </c>
      <c r="G9" s="40" t="n">
        <v>90</v>
      </c>
      <c r="H9" s="40" t="n">
        <v>100</v>
      </c>
      <c r="I9" s="39" t="n">
        <v>100</v>
      </c>
      <c r="J9" s="39" t="n">
        <v>110</v>
      </c>
      <c r="K9" s="39" t="n">
        <v>90</v>
      </c>
      <c r="L9" s="39" t="n">
        <v>80</v>
      </c>
      <c r="M9" s="39" t="n">
        <v>80</v>
      </c>
      <c r="N9" s="41" t="n">
        <v>80</v>
      </c>
    </row>
    <row r="10" customFormat="false" ht="13.5" hidden="false" customHeight="false" outlineLevel="0" collapsed="false">
      <c r="A10" s="31"/>
      <c r="B10" s="42" t="s">
        <v>44</v>
      </c>
      <c r="C10" s="43" t="n">
        <v>70</v>
      </c>
      <c r="D10" s="44" t="n">
        <v>55</v>
      </c>
      <c r="E10" s="44" t="n">
        <v>50</v>
      </c>
      <c r="F10" s="44" t="n">
        <v>60</v>
      </c>
      <c r="G10" s="44" t="n">
        <v>60</v>
      </c>
      <c r="H10" s="44" t="n">
        <v>70</v>
      </c>
      <c r="I10" s="44" t="n">
        <v>70</v>
      </c>
      <c r="J10" s="44" t="n">
        <v>80</v>
      </c>
      <c r="K10" s="44" t="n">
        <v>60</v>
      </c>
      <c r="L10" s="44" t="n">
        <v>50</v>
      </c>
      <c r="M10" s="44" t="n">
        <v>50</v>
      </c>
      <c r="N10" s="45" t="n">
        <v>50</v>
      </c>
    </row>
    <row r="11" customFormat="false" ht="12.75" hidden="false" customHeight="false" outlineLevel="0" collapsed="false">
      <c r="A11" s="31"/>
      <c r="B11" s="46"/>
      <c r="C11" s="47"/>
      <c r="D11" s="47"/>
      <c r="E11" s="48"/>
      <c r="F11" s="31"/>
      <c r="G11" s="31"/>
      <c r="H11" s="31"/>
      <c r="I11" s="31"/>
      <c r="J11" s="31"/>
      <c r="K11" s="31"/>
      <c r="L11" s="31"/>
      <c r="M11" s="31"/>
      <c r="N11" s="31"/>
    </row>
    <row r="12" customFormat="false" ht="12.75" hidden="false" customHeight="false" outlineLevel="0" collapsed="false">
      <c r="A12" s="31"/>
      <c r="B12" s="46"/>
      <c r="C12" s="47"/>
      <c r="D12" s="47"/>
      <c r="E12" s="48"/>
      <c r="F12" s="31"/>
      <c r="G12" s="31"/>
      <c r="H12" s="31"/>
      <c r="I12" s="31"/>
      <c r="J12" s="31"/>
      <c r="K12" s="31"/>
      <c r="L12" s="31"/>
      <c r="M12" s="31"/>
      <c r="N12" s="31"/>
    </row>
    <row r="13" customFormat="false" ht="12.75" hidden="false" customHeight="false" outlineLevel="0" collapsed="false">
      <c r="A13" s="31"/>
      <c r="B13" s="46"/>
      <c r="C13" s="47"/>
      <c r="D13" s="47"/>
      <c r="E13" s="48"/>
      <c r="F13" s="31"/>
      <c r="G13" s="31"/>
      <c r="H13" s="31"/>
      <c r="I13" s="31"/>
      <c r="J13" s="31"/>
      <c r="K13" s="31"/>
      <c r="L13" s="31"/>
      <c r="M13" s="31"/>
      <c r="N13" s="31"/>
    </row>
    <row r="14" customFormat="false" ht="12.75" hidden="false" customHeight="false" outlineLevel="0" collapsed="false">
      <c r="A14" s="31"/>
      <c r="B14" s="46"/>
      <c r="C14" s="47"/>
      <c r="D14" s="47"/>
      <c r="E14" s="48"/>
      <c r="F14" s="31"/>
      <c r="G14" s="31"/>
      <c r="H14" s="31"/>
      <c r="I14" s="31"/>
      <c r="J14" s="31"/>
      <c r="K14" s="31"/>
      <c r="L14" s="31"/>
      <c r="M14" s="31"/>
      <c r="N14" s="31"/>
    </row>
    <row r="15" customFormat="false" ht="12.75" hidden="false" customHeight="false" outlineLevel="0" collapsed="false">
      <c r="A15" s="31"/>
      <c r="B15" s="46"/>
      <c r="C15" s="47"/>
      <c r="D15" s="47"/>
      <c r="E15" s="48"/>
      <c r="F15" s="31"/>
      <c r="G15" s="31"/>
      <c r="H15" s="31"/>
      <c r="I15" s="31"/>
      <c r="J15" s="31"/>
      <c r="K15" s="31"/>
      <c r="L15" s="31"/>
      <c r="M15" s="31"/>
      <c r="N15" s="31"/>
    </row>
    <row r="16" customFormat="false" ht="12.75" hidden="false" customHeight="false" outlineLevel="0" collapsed="false">
      <c r="A16" s="31"/>
      <c r="B16" s="46"/>
      <c r="C16" s="47"/>
      <c r="D16" s="47"/>
      <c r="E16" s="48"/>
      <c r="F16" s="31"/>
      <c r="G16" s="31"/>
      <c r="H16" s="31"/>
      <c r="I16" s="31"/>
      <c r="J16" s="31"/>
      <c r="K16" s="31"/>
      <c r="L16" s="31"/>
      <c r="M16" s="31"/>
      <c r="N16" s="31"/>
    </row>
    <row r="17" customFormat="false" ht="12.75" hidden="false" customHeight="false" outlineLevel="0" collapsed="false">
      <c r="A17" s="31"/>
      <c r="B17" s="46"/>
      <c r="C17" s="47"/>
      <c r="D17" s="47"/>
      <c r="E17" s="48"/>
      <c r="F17" s="31"/>
      <c r="G17" s="31"/>
      <c r="H17" s="31"/>
      <c r="I17" s="31"/>
      <c r="J17" s="31"/>
      <c r="K17" s="31"/>
      <c r="L17" s="31"/>
      <c r="M17" s="31"/>
      <c r="N17" s="31"/>
    </row>
    <row r="18" customFormat="false" ht="12.75" hidden="false" customHeight="false" outlineLevel="0" collapsed="false">
      <c r="A18" s="31"/>
      <c r="B18" s="46"/>
      <c r="C18" s="47"/>
      <c r="D18" s="47"/>
      <c r="E18" s="48"/>
      <c r="F18" s="31"/>
      <c r="G18" s="31"/>
      <c r="H18" s="31"/>
      <c r="I18" s="31"/>
      <c r="J18" s="31"/>
      <c r="K18" s="31"/>
      <c r="L18" s="31"/>
      <c r="M18" s="31"/>
      <c r="N18" s="31"/>
    </row>
    <row r="19" customFormat="false" ht="12.75" hidden="false" customHeight="false" outlineLevel="0" collapsed="false">
      <c r="A19" s="31"/>
      <c r="B19" s="46"/>
      <c r="C19" s="47"/>
      <c r="D19" s="47"/>
      <c r="E19" s="48"/>
      <c r="F19" s="31"/>
      <c r="G19" s="31"/>
      <c r="H19" s="31"/>
      <c r="I19" s="31"/>
      <c r="J19" s="31"/>
      <c r="K19" s="31"/>
      <c r="L19" s="31"/>
      <c r="M19" s="31"/>
      <c r="N19" s="31"/>
    </row>
    <row r="20" customFormat="false" ht="12.75" hidden="false" customHeight="false" outlineLevel="0" collapsed="false">
      <c r="A20" s="31"/>
      <c r="B20" s="46"/>
      <c r="C20" s="47"/>
      <c r="D20" s="47"/>
      <c r="E20" s="48"/>
      <c r="F20" s="31"/>
      <c r="G20" s="31"/>
      <c r="H20" s="31"/>
      <c r="I20" s="31"/>
      <c r="J20" s="31"/>
      <c r="K20" s="31"/>
      <c r="L20" s="31"/>
      <c r="M20" s="31"/>
      <c r="N20" s="31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customFormat="false" ht="12.75" hidden="false" customHeight="false" outlineLevel="0" collapsed="false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customFormat="false" ht="12.75" hidden="false" customHeight="false" outlineLevel="0" collapsed="false">
      <c r="A24" s="49"/>
      <c r="B24" s="49"/>
    </row>
    <row r="25" customFormat="false" ht="12.75" hidden="false" customHeight="false" outlineLevel="0" collapsed="false">
      <c r="A25" s="50"/>
      <c r="B25" s="50"/>
    </row>
    <row r="26" customFormat="false" ht="12.75" hidden="false" customHeight="false" outlineLevel="0" collapsed="false">
      <c r="A26" s="49"/>
      <c r="B26" s="49"/>
    </row>
    <row r="27" customFormat="false" ht="15.75" hidden="false" customHeight="false" outlineLevel="0" collapsed="false">
      <c r="A27" s="51" t="s">
        <v>45</v>
      </c>
      <c r="B27" s="2"/>
    </row>
    <row r="28" customFormat="false" ht="12.75" hidden="false" customHeight="false" outlineLevel="0" collapsed="false">
      <c r="A28" s="2"/>
      <c r="B28" s="2"/>
    </row>
    <row r="29" customFormat="false" ht="12.75" hidden="false" customHeight="false" outlineLevel="0" collapsed="false">
      <c r="A29" s="2"/>
      <c r="B29" s="2"/>
      <c r="C29" s="2" t="s">
        <v>0</v>
      </c>
      <c r="D29" s="2" t="s">
        <v>1</v>
      </c>
      <c r="E29" s="2" t="s">
        <v>2</v>
      </c>
      <c r="F29" s="2" t="s">
        <v>3</v>
      </c>
      <c r="G29" s="2" t="s">
        <v>4</v>
      </c>
      <c r="H29" s="2" t="s">
        <v>5</v>
      </c>
      <c r="I29" s="2" t="s">
        <v>6</v>
      </c>
      <c r="J29" s="2" t="s">
        <v>7</v>
      </c>
      <c r="K29" s="2" t="s">
        <v>8</v>
      </c>
      <c r="L29" s="2" t="s">
        <v>9</v>
      </c>
      <c r="M29" s="2" t="s">
        <v>10</v>
      </c>
      <c r="N29" s="2" t="s">
        <v>11</v>
      </c>
    </row>
    <row r="30" customFormat="false" ht="12.75" hidden="false" customHeight="false" outlineLevel="0" collapsed="false">
      <c r="A30" s="2" t="s">
        <v>13</v>
      </c>
    </row>
    <row r="31" customFormat="false" ht="12.75" hidden="false" customHeight="false" outlineLevel="0" collapsed="false">
      <c r="A31" s="2" t="n">
        <v>1</v>
      </c>
      <c r="C31" s="52" t="n">
        <f aca="false">'AVG WD'!C8*IF(J2="East",(IF(AND($A31&gt;7,$A31&lt;24),HLOOKUP(C$29,$C$8:$N$10,2,FALSE()),HLOOKUP(C$29,$C$8:$N$10,3,FALSE()))),IF(AND($A31&gt;6,$A31&lt;23),HLOOKUP(C$29,$C$8:$N$10,2,FALSE()),HLOOKUP(C$29,$C$8:$N$10,3,FALSE())))</f>
        <v>69.779297713335</v>
      </c>
      <c r="D31" s="52" t="n">
        <f aca="false">'AVG WD'!D8*IF(K2="East",(IF(AND($A31&gt;7,$A31&lt;24),HLOOKUP(D$29,$C$8:$N$10,2,FALSE()),HLOOKUP(D$29,$C$8:$N$10,3,FALSE()))),IF(AND($A31&gt;6,$A31&lt;23),HLOOKUP(D$29,$C$8:$N$10,2,FALSE()),HLOOKUP(D$29,$C$8:$N$10,3,FALSE())))</f>
        <v>53.2813422346555</v>
      </c>
      <c r="E31" s="52" t="n">
        <f aca="false">'AVG WD'!E8*IF(L2="East",(IF(AND($A31&gt;7,$A31&lt;24),HLOOKUP(E$29,$C$8:$N$10,2,FALSE()),HLOOKUP(E$29,$C$8:$N$10,3,FALSE()))),IF(AND($A31&gt;6,$A31&lt;23),HLOOKUP(E$29,$C$8:$N$10,2,FALSE()),HLOOKUP(E$29,$C$8:$N$10,3,FALSE())))</f>
        <v>49.8082959351335</v>
      </c>
      <c r="F31" s="52" t="n">
        <f aca="false">'AVG WD'!F8*IF(M2="East",(IF(AND($A31&gt;7,$A31&lt;24),HLOOKUP(F$29,$C$8:$N$10,2,FALSE()),HLOOKUP(F$29,$C$8:$N$10,3,FALSE()))),IF(AND($A31&gt;6,$A31&lt;23),HLOOKUP(F$29,$C$8:$N$10,2,FALSE()),HLOOKUP(F$29,$C$8:$N$10,3,FALSE())))</f>
        <v>61.8740293147237</v>
      </c>
      <c r="G31" s="52" t="n">
        <f aca="false">'AVG WD'!G8*IF(N2="East",(IF(AND($A31&gt;7,$A31&lt;24),HLOOKUP(G$29,$C$8:$N$10,2,FALSE()),HLOOKUP(G$29,$C$8:$N$10,3,FALSE()))),IF(AND($A31&gt;6,$A31&lt;23),HLOOKUP(G$29,$C$8:$N$10,2,FALSE()),HLOOKUP(G$29,$C$8:$N$10,3,FALSE())))</f>
        <v>65.4242455160236</v>
      </c>
      <c r="H31" s="52" t="n">
        <f aca="false">'AVG WD'!H8*IF(O2="East",(IF(AND($A31&gt;7,$A31&lt;24),HLOOKUP(H$29,$C$8:$N$10,2,FALSE()),HLOOKUP(H$29,$C$8:$N$10,3,FALSE()))),IF(AND($A31&gt;6,$A31&lt;23),HLOOKUP(H$29,$C$8:$N$10,2,FALSE()),HLOOKUP(H$29,$C$8:$N$10,3,FALSE())))</f>
        <v>73.5449917634469</v>
      </c>
      <c r="I31" s="52" t="n">
        <f aca="false">'AVG WD'!I8*IF(P2="East",(IF(AND($A31&gt;7,$A31&lt;24),HLOOKUP(I$29,$C$8:$N$10,2,FALSE()),HLOOKUP(I$29,$C$8:$N$10,3,FALSE()))),IF(AND($A31&gt;6,$A31&lt;23),HLOOKUP(I$29,$C$8:$N$10,2,FALSE()),HLOOKUP(I$29,$C$8:$N$10,3,FALSE())))</f>
        <v>73.8229947621403</v>
      </c>
      <c r="J31" s="52" t="n">
        <f aca="false">'AVG WD'!J8*IF(Q2="East",(IF(AND($A31&gt;7,$A31&lt;24),HLOOKUP(J$29,$C$8:$N$10,2,FALSE()),HLOOKUP(J$29,$C$8:$N$10,3,FALSE()))),IF(AND($A31&gt;6,$A31&lt;23),HLOOKUP(J$29,$C$8:$N$10,2,FALSE()),HLOOKUP(J$29,$C$8:$N$10,3,FALSE())))</f>
        <v>82.4634204286002</v>
      </c>
      <c r="K31" s="52" t="n">
        <f aca="false">'AVG WD'!K8*IF(R2="East",(IF(AND($A31&gt;7,$A31&lt;24),HLOOKUP(K$29,$C$8:$N$10,2,FALSE()),HLOOKUP(K$29,$C$8:$N$10,3,FALSE()))),IF(AND($A31&gt;6,$A31&lt;23),HLOOKUP(K$29,$C$8:$N$10,2,FALSE()),HLOOKUP(K$29,$C$8:$N$10,3,FALSE())))</f>
        <v>61.9428616079559</v>
      </c>
      <c r="L31" s="52" t="n">
        <f aca="false">'AVG WD'!L8*IF(S2="East",(IF(AND($A31&gt;7,$A31&lt;24),HLOOKUP(L$29,$C$8:$N$10,2,FALSE()),HLOOKUP(L$29,$C$8:$N$10,3,FALSE()))),IF(AND($A31&gt;6,$A31&lt;23),HLOOKUP(L$29,$C$8:$N$10,2,FALSE()),HLOOKUP(L$29,$C$8:$N$10,3,FALSE())))</f>
        <v>50.5091398058305</v>
      </c>
      <c r="M31" s="52" t="n">
        <f aca="false">'AVG WD'!M8*IF(T2="East",(IF(AND($A31&gt;7,$A31&lt;24),HLOOKUP(M$29,$C$8:$N$10,2,FALSE()),HLOOKUP(M$29,$C$8:$N$10,3,FALSE()))),IF(AND($A31&gt;6,$A31&lt;23),HLOOKUP(M$29,$C$8:$N$10,2,FALSE()),HLOOKUP(M$29,$C$8:$N$10,3,FALSE())))</f>
        <v>49.1591516143204</v>
      </c>
      <c r="N31" s="52" t="n">
        <f aca="false">'AVG WD'!N8*IF(U2="East",(IF(AND($A31&gt;7,$A31&lt;24),HLOOKUP(N$29,$C$8:$N$10,2,FALSE()),HLOOKUP(N$29,$C$8:$N$10,3,FALSE()))),IF(AND($A31&gt;6,$A31&lt;23),HLOOKUP(N$29,$C$8:$N$10,2,FALSE()),HLOOKUP(N$29,$C$8:$N$10,3,FALSE())))</f>
        <v>49.9816864066873</v>
      </c>
    </row>
    <row r="32" customFormat="false" ht="12.75" hidden="false" customHeight="false" outlineLevel="0" collapsed="false">
      <c r="A32" s="2" t="n">
        <v>2</v>
      </c>
      <c r="C32" s="52" t="n">
        <f aca="false">'AVG WD'!C9*IF(J3="East",(IF(AND($A32&gt;7,$A32&lt;24),HLOOKUP(C$29,$C$8:$N$10,2,FALSE()),HLOOKUP(C$29,$C$8:$N$10,3,FALSE()))),IF(AND($A32&gt;6,$A32&lt;23),HLOOKUP(C$29,$C$8:$N$10,2,FALSE()),HLOOKUP(C$29,$C$8:$N$10,3,FALSE())))</f>
        <v>64.4580181374987</v>
      </c>
      <c r="D32" s="52" t="n">
        <f aca="false">'AVG WD'!D9*IF(K3="East",(IF(AND($A32&gt;7,$A32&lt;24),HLOOKUP(D$29,$C$8:$N$10,2,FALSE()),HLOOKUP(D$29,$C$8:$N$10,3,FALSE()))),IF(AND($A32&gt;6,$A32&lt;23),HLOOKUP(D$29,$C$8:$N$10,2,FALSE()),HLOOKUP(D$29,$C$8:$N$10,3,FALSE())))</f>
        <v>50.7007226637412</v>
      </c>
      <c r="E32" s="52" t="n">
        <f aca="false">'AVG WD'!E9*IF(L3="East",(IF(AND($A32&gt;7,$A32&lt;24),HLOOKUP(E$29,$C$8:$N$10,2,FALSE()),HLOOKUP(E$29,$C$8:$N$10,3,FALSE()))),IF(AND($A32&gt;6,$A32&lt;23),HLOOKUP(E$29,$C$8:$N$10,2,FALSE()),HLOOKUP(E$29,$C$8:$N$10,3,FALSE())))</f>
        <v>44.7366762408974</v>
      </c>
      <c r="F32" s="52" t="n">
        <f aca="false">'AVG WD'!F9*IF(M3="East",(IF(AND($A32&gt;7,$A32&lt;24),HLOOKUP(F$29,$C$8:$N$10,2,FALSE()),HLOOKUP(F$29,$C$8:$N$10,3,FALSE()))),IF(AND($A32&gt;6,$A32&lt;23),HLOOKUP(F$29,$C$8:$N$10,2,FALSE()),HLOOKUP(F$29,$C$8:$N$10,3,FALSE())))</f>
        <v>53.0880748815766</v>
      </c>
      <c r="G32" s="52" t="n">
        <f aca="false">'AVG WD'!G9*IF(N3="East",(IF(AND($A32&gt;7,$A32&lt;24),HLOOKUP(G$29,$C$8:$N$10,2,FALSE()),HLOOKUP(G$29,$C$8:$N$10,3,FALSE()))),IF(AND($A32&gt;6,$A32&lt;23),HLOOKUP(G$29,$C$8:$N$10,2,FALSE()),HLOOKUP(G$29,$C$8:$N$10,3,FALSE())))</f>
        <v>54.6925506631114</v>
      </c>
      <c r="H32" s="52" t="n">
        <f aca="false">'AVG WD'!H9*IF(O3="East",(IF(AND($A32&gt;7,$A32&lt;24),HLOOKUP(H$29,$C$8:$N$10,2,FALSE()),HLOOKUP(H$29,$C$8:$N$10,3,FALSE()))),IF(AND($A32&gt;6,$A32&lt;23),HLOOKUP(H$29,$C$8:$N$10,2,FALSE()),HLOOKUP(H$29,$C$8:$N$10,3,FALSE())))</f>
        <v>63.0190727196836</v>
      </c>
      <c r="I32" s="52" t="n">
        <f aca="false">'AVG WD'!I9*IF(P3="East",(IF(AND($A32&gt;7,$A32&lt;24),HLOOKUP(I$29,$C$8:$N$10,2,FALSE()),HLOOKUP(I$29,$C$8:$N$10,3,FALSE()))),IF(AND($A32&gt;6,$A32&lt;23),HLOOKUP(I$29,$C$8:$N$10,2,FALSE()),HLOOKUP(I$29,$C$8:$N$10,3,FALSE())))</f>
        <v>63.3995346152391</v>
      </c>
      <c r="J32" s="52" t="n">
        <f aca="false">'AVG WD'!J9*IF(Q3="East",(IF(AND($A32&gt;7,$A32&lt;24),HLOOKUP(J$29,$C$8:$N$10,2,FALSE()),HLOOKUP(J$29,$C$8:$N$10,3,FALSE()))),IF(AND($A32&gt;6,$A32&lt;23),HLOOKUP(J$29,$C$8:$N$10,2,FALSE()),HLOOKUP(J$29,$C$8:$N$10,3,FALSE())))</f>
        <v>75.4481476963588</v>
      </c>
      <c r="K32" s="52" t="n">
        <f aca="false">'AVG WD'!K9*IF(R3="East",(IF(AND($A32&gt;7,$A32&lt;24),HLOOKUP(K$29,$C$8:$N$10,2,FALSE()),HLOOKUP(K$29,$C$8:$N$10,3,FALSE()))),IF(AND($A32&gt;6,$A32&lt;23),HLOOKUP(K$29,$C$8:$N$10,2,FALSE()),HLOOKUP(K$29,$C$8:$N$10,3,FALSE())))</f>
        <v>57.5220389845604</v>
      </c>
      <c r="L32" s="52" t="n">
        <f aca="false">'AVG WD'!L9*IF(S3="East",(IF(AND($A32&gt;7,$A32&lt;24),HLOOKUP(L$29,$C$8:$N$10,2,FALSE()),HLOOKUP(L$29,$C$8:$N$10,3,FALSE()))),IF(AND($A32&gt;6,$A32&lt;23),HLOOKUP(L$29,$C$8:$N$10,2,FALSE()),HLOOKUP(L$29,$C$8:$N$10,3,FALSE())))</f>
        <v>46.7972128064355</v>
      </c>
      <c r="M32" s="52" t="n">
        <f aca="false">'AVG WD'!M9*IF(T3="East",(IF(AND($A32&gt;7,$A32&lt;24),HLOOKUP(M$29,$C$8:$N$10,2,FALSE()),HLOOKUP(M$29,$C$8:$N$10,3,FALSE()))),IF(AND($A32&gt;6,$A32&lt;23),HLOOKUP(M$29,$C$8:$N$10,2,FALSE()),HLOOKUP(M$29,$C$8:$N$10,3,FALSE())))</f>
        <v>47.245353281558</v>
      </c>
      <c r="N32" s="52" t="n">
        <f aca="false">'AVG WD'!N9*IF(U3="East",(IF(AND($A32&gt;7,$A32&lt;24),HLOOKUP(N$29,$C$8:$N$10,2,FALSE()),HLOOKUP(N$29,$C$8:$N$10,3,FALSE()))),IF(AND($A32&gt;6,$A32&lt;23),HLOOKUP(N$29,$C$8:$N$10,2,FALSE()),HLOOKUP(N$29,$C$8:$N$10,3,FALSE())))</f>
        <v>47.7854933909976</v>
      </c>
    </row>
    <row r="33" customFormat="false" ht="12.75" hidden="false" customHeight="false" outlineLevel="0" collapsed="false">
      <c r="A33" s="2" t="n">
        <v>3</v>
      </c>
      <c r="C33" s="52" t="n">
        <f aca="false">'AVG WD'!C10*IF(J4="East",(IF(AND($A33&gt;7,$A33&lt;24),HLOOKUP(C$29,$C$8:$N$10,2,FALSE()),HLOOKUP(C$29,$C$8:$N$10,3,FALSE()))),IF(AND($A33&gt;6,$A33&lt;23),HLOOKUP(C$29,$C$8:$N$10,2,FALSE()),HLOOKUP(C$29,$C$8:$N$10,3,FALSE())))</f>
        <v>61.2425278244814</v>
      </c>
      <c r="D33" s="52" t="n">
        <f aca="false">'AVG WD'!D10*IF(K4="East",(IF(AND($A33&gt;7,$A33&lt;24),HLOOKUP(D$29,$C$8:$N$10,2,FALSE()),HLOOKUP(D$29,$C$8:$N$10,3,FALSE()))),IF(AND($A33&gt;6,$A33&lt;23),HLOOKUP(D$29,$C$8:$N$10,2,FALSE()),HLOOKUP(D$29,$C$8:$N$10,3,FALSE())))</f>
        <v>48.9434750786015</v>
      </c>
      <c r="E33" s="52" t="n">
        <f aca="false">'AVG WD'!E10*IF(L4="East",(IF(AND($A33&gt;7,$A33&lt;24),HLOOKUP(E$29,$C$8:$N$10,2,FALSE()),HLOOKUP(E$29,$C$8:$N$10,3,FALSE()))),IF(AND($A33&gt;6,$A33&lt;23),HLOOKUP(E$29,$C$8:$N$10,2,FALSE()),HLOOKUP(E$29,$C$8:$N$10,3,FALSE())))</f>
        <v>41.173468028521</v>
      </c>
      <c r="F33" s="52" t="n">
        <f aca="false">'AVG WD'!F10*IF(M4="East",(IF(AND($A33&gt;7,$A33&lt;24),HLOOKUP(F$29,$C$8:$N$10,2,FALSE()),HLOOKUP(F$29,$C$8:$N$10,3,FALSE()))),IF(AND($A33&gt;6,$A33&lt;23),HLOOKUP(F$29,$C$8:$N$10,2,FALSE()),HLOOKUP(F$29,$C$8:$N$10,3,FALSE())))</f>
        <v>45.326143551086</v>
      </c>
      <c r="G33" s="52" t="n">
        <f aca="false">'AVG WD'!G10*IF(N4="East",(IF(AND($A33&gt;7,$A33&lt;24),HLOOKUP(G$29,$C$8:$N$10,2,FALSE()),HLOOKUP(G$29,$C$8:$N$10,3,FALSE()))),IF(AND($A33&gt;6,$A33&lt;23),HLOOKUP(G$29,$C$8:$N$10,2,FALSE()),HLOOKUP(G$29,$C$8:$N$10,3,FALSE())))</f>
        <v>47.2065689780887</v>
      </c>
      <c r="H33" s="52" t="n">
        <f aca="false">'AVG WD'!H10*IF(O4="East",(IF(AND($A33&gt;7,$A33&lt;24),HLOOKUP(H$29,$C$8:$N$10,2,FALSE()),HLOOKUP(H$29,$C$8:$N$10,3,FALSE()))),IF(AND($A33&gt;6,$A33&lt;23),HLOOKUP(H$29,$C$8:$N$10,2,FALSE()),HLOOKUP(H$29,$C$8:$N$10,3,FALSE())))</f>
        <v>58.1668568225767</v>
      </c>
      <c r="I33" s="52" t="n">
        <f aca="false">'AVG WD'!I10*IF(P4="East",(IF(AND($A33&gt;7,$A33&lt;24),HLOOKUP(I$29,$C$8:$N$10,2,FALSE()),HLOOKUP(I$29,$C$8:$N$10,3,FALSE()))),IF(AND($A33&gt;6,$A33&lt;23),HLOOKUP(I$29,$C$8:$N$10,2,FALSE()),HLOOKUP(I$29,$C$8:$N$10,3,FALSE())))</f>
        <v>59.111933948636</v>
      </c>
      <c r="J33" s="52" t="n">
        <f aca="false">'AVG WD'!J10*IF(Q4="East",(IF(AND($A33&gt;7,$A33&lt;24),HLOOKUP(J$29,$C$8:$N$10,2,FALSE()),HLOOKUP(J$29,$C$8:$N$10,3,FALSE()))),IF(AND($A33&gt;6,$A33&lt;23),HLOOKUP(J$29,$C$8:$N$10,2,FALSE()),HLOOKUP(J$29,$C$8:$N$10,3,FALSE())))</f>
        <v>67.4570426253554</v>
      </c>
      <c r="K33" s="52" t="n">
        <f aca="false">'AVG WD'!K10*IF(R4="East",(IF(AND($A33&gt;7,$A33&lt;24),HLOOKUP(K$29,$C$8:$N$10,2,FALSE()),HLOOKUP(K$29,$C$8:$N$10,3,FALSE()))),IF(AND($A33&gt;6,$A33&lt;23),HLOOKUP(K$29,$C$8:$N$10,2,FALSE()),HLOOKUP(K$29,$C$8:$N$10,3,FALSE())))</f>
        <v>54.1774787538578</v>
      </c>
      <c r="L33" s="52" t="n">
        <f aca="false">'AVG WD'!L10*IF(S4="East",(IF(AND($A33&gt;7,$A33&lt;24),HLOOKUP(L$29,$C$8:$N$10,2,FALSE()),HLOOKUP(L$29,$C$8:$N$10,3,FALSE()))),IF(AND($A33&gt;6,$A33&lt;23),HLOOKUP(L$29,$C$8:$N$10,2,FALSE()),HLOOKUP(L$29,$C$8:$N$10,3,FALSE())))</f>
        <v>45.7951345227497</v>
      </c>
      <c r="M33" s="52" t="n">
        <f aca="false">'AVG WD'!M10*IF(T4="East",(IF(AND($A33&gt;7,$A33&lt;24),HLOOKUP(M$29,$C$8:$N$10,2,FALSE()),HLOOKUP(M$29,$C$8:$N$10,3,FALSE()))),IF(AND($A33&gt;6,$A33&lt;23),HLOOKUP(M$29,$C$8:$N$10,2,FALSE()),HLOOKUP(M$29,$C$8:$N$10,3,FALSE())))</f>
        <v>46.1866145670727</v>
      </c>
      <c r="N33" s="52" t="n">
        <f aca="false">'AVG WD'!N10*IF(U4="East",(IF(AND($A33&gt;7,$A33&lt;24),HLOOKUP(N$29,$C$8:$N$10,2,FALSE()),HLOOKUP(N$29,$C$8:$N$10,3,FALSE()))),IF(AND($A33&gt;6,$A33&lt;23),HLOOKUP(N$29,$C$8:$N$10,2,FALSE()),HLOOKUP(N$29,$C$8:$N$10,3,FALSE())))</f>
        <v>46.0709689007923</v>
      </c>
    </row>
    <row r="34" customFormat="false" ht="12.75" hidden="false" customHeight="false" outlineLevel="0" collapsed="false">
      <c r="A34" s="2" t="n">
        <v>4</v>
      </c>
      <c r="C34" s="52" t="n">
        <f aca="false">'AVG WD'!C11*IF(J5="East",(IF(AND($A34&gt;7,$A34&lt;24),HLOOKUP(C$29,$C$8:$N$10,2,FALSE()),HLOOKUP(C$29,$C$8:$N$10,3,FALSE()))),IF(AND($A34&gt;6,$A34&lt;23),HLOOKUP(C$29,$C$8:$N$10,2,FALSE()),HLOOKUP(C$29,$C$8:$N$10,3,FALSE())))</f>
        <v>61.9269400758451</v>
      </c>
      <c r="D34" s="52" t="n">
        <f aca="false">'AVG WD'!D11*IF(K5="East",(IF(AND($A34&gt;7,$A34&lt;24),HLOOKUP(D$29,$C$8:$N$10,2,FALSE()),HLOOKUP(D$29,$C$8:$N$10,3,FALSE()))),IF(AND($A34&gt;6,$A34&lt;23),HLOOKUP(D$29,$C$8:$N$10,2,FALSE()),HLOOKUP(D$29,$C$8:$N$10,3,FALSE())))</f>
        <v>49.2484082517554</v>
      </c>
      <c r="E34" s="52" t="n">
        <f aca="false">'AVG WD'!E11*IF(L5="East",(IF(AND($A34&gt;7,$A34&lt;24),HLOOKUP(E$29,$C$8:$N$10,2,FALSE()),HLOOKUP(E$29,$C$8:$N$10,3,FALSE()))),IF(AND($A34&gt;6,$A34&lt;23),HLOOKUP(E$29,$C$8:$N$10,2,FALSE()),HLOOKUP(E$29,$C$8:$N$10,3,FALSE())))</f>
        <v>41.5066202531748</v>
      </c>
      <c r="F34" s="52" t="n">
        <f aca="false">'AVG WD'!F11*IF(M5="East",(IF(AND($A34&gt;7,$A34&lt;24),HLOOKUP(F$29,$C$8:$N$10,2,FALSE()),HLOOKUP(F$29,$C$8:$N$10,3,FALSE()))),IF(AND($A34&gt;6,$A34&lt;23),HLOOKUP(F$29,$C$8:$N$10,2,FALSE()),HLOOKUP(F$29,$C$8:$N$10,3,FALSE())))</f>
        <v>46.7155059403082</v>
      </c>
      <c r="G34" s="52" t="n">
        <f aca="false">'AVG WD'!G11*IF(N5="East",(IF(AND($A34&gt;7,$A34&lt;24),HLOOKUP(G$29,$C$8:$N$10,2,FALSE()),HLOOKUP(G$29,$C$8:$N$10,3,FALSE()))),IF(AND($A34&gt;6,$A34&lt;23),HLOOKUP(G$29,$C$8:$N$10,2,FALSE()),HLOOKUP(G$29,$C$8:$N$10,3,FALSE())))</f>
        <v>45.1666693161271</v>
      </c>
      <c r="H34" s="52" t="n">
        <f aca="false">'AVG WD'!H11*IF(O5="East",(IF(AND($A34&gt;7,$A34&lt;24),HLOOKUP(H$29,$C$8:$N$10,2,FALSE()),HLOOKUP(H$29,$C$8:$N$10,3,FALSE()))),IF(AND($A34&gt;6,$A34&lt;23),HLOOKUP(H$29,$C$8:$N$10,2,FALSE()),HLOOKUP(H$29,$C$8:$N$10,3,FALSE())))</f>
        <v>54.8203760726233</v>
      </c>
      <c r="I34" s="52" t="n">
        <f aca="false">'AVG WD'!I11*IF(P5="East",(IF(AND($A34&gt;7,$A34&lt;24),HLOOKUP(I$29,$C$8:$N$10,2,FALSE()),HLOOKUP(I$29,$C$8:$N$10,3,FALSE()))),IF(AND($A34&gt;6,$A34&lt;23),HLOOKUP(I$29,$C$8:$N$10,2,FALSE()),HLOOKUP(I$29,$C$8:$N$10,3,FALSE())))</f>
        <v>59.4446751092091</v>
      </c>
      <c r="J34" s="52" t="n">
        <f aca="false">'AVG WD'!J11*IF(Q5="East",(IF(AND($A34&gt;7,$A34&lt;24),HLOOKUP(J$29,$C$8:$N$10,2,FALSE()),HLOOKUP(J$29,$C$8:$N$10,3,FALSE()))),IF(AND($A34&gt;6,$A34&lt;23),HLOOKUP(J$29,$C$8:$N$10,2,FALSE()),HLOOKUP(J$29,$C$8:$N$10,3,FALSE())))</f>
        <v>67.0720584474703</v>
      </c>
      <c r="K34" s="52" t="n">
        <f aca="false">'AVG WD'!K11*IF(R5="East",(IF(AND($A34&gt;7,$A34&lt;24),HLOOKUP(K$29,$C$8:$N$10,2,FALSE()),HLOOKUP(K$29,$C$8:$N$10,3,FALSE()))),IF(AND($A34&gt;6,$A34&lt;23),HLOOKUP(K$29,$C$8:$N$10,2,FALSE()),HLOOKUP(K$29,$C$8:$N$10,3,FALSE())))</f>
        <v>54.632978213837</v>
      </c>
      <c r="L34" s="52" t="n">
        <f aca="false">'AVG WD'!L11*IF(S5="East",(IF(AND($A34&gt;7,$A34&lt;24),HLOOKUP(L$29,$C$8:$N$10,2,FALSE()),HLOOKUP(L$29,$C$8:$N$10,3,FALSE()))),IF(AND($A34&gt;6,$A34&lt;23),HLOOKUP(L$29,$C$8:$N$10,2,FALSE()),HLOOKUP(L$29,$C$8:$N$10,3,FALSE())))</f>
        <v>44.888421072808</v>
      </c>
      <c r="M34" s="52" t="n">
        <f aca="false">'AVG WD'!M11*IF(T5="East",(IF(AND($A34&gt;7,$A34&lt;24),HLOOKUP(M$29,$C$8:$N$10,2,FALSE()),HLOOKUP(M$29,$C$8:$N$10,3,FALSE()))),IF(AND($A34&gt;6,$A34&lt;23),HLOOKUP(M$29,$C$8:$N$10,2,FALSE()),HLOOKUP(M$29,$C$8:$N$10,3,FALSE())))</f>
        <v>45.8096448459432</v>
      </c>
      <c r="N34" s="52" t="n">
        <f aca="false">'AVG WD'!N11*IF(U5="East",(IF(AND($A34&gt;7,$A34&lt;24),HLOOKUP(N$29,$C$8:$N$10,2,FALSE()),HLOOKUP(N$29,$C$8:$N$10,3,FALSE()))),IF(AND($A34&gt;6,$A34&lt;23),HLOOKUP(N$29,$C$8:$N$10,2,FALSE()),HLOOKUP(N$29,$C$8:$N$10,3,FALSE())))</f>
        <v>46.5101557373394</v>
      </c>
    </row>
    <row r="35" customFormat="false" ht="12.75" hidden="false" customHeight="false" outlineLevel="0" collapsed="false">
      <c r="A35" s="2" t="n">
        <v>5</v>
      </c>
      <c r="C35" s="52" t="n">
        <f aca="false">'AVG WD'!C12*IF(J6="East",(IF(AND($A35&gt;7,$A35&lt;24),HLOOKUP(C$29,$C$8:$N$10,2,FALSE()),HLOOKUP(C$29,$C$8:$N$10,3,FALSE()))),IF(AND($A35&gt;6,$A35&lt;23),HLOOKUP(C$29,$C$8:$N$10,2,FALSE()),HLOOKUP(C$29,$C$8:$N$10,3,FALSE())))</f>
        <v>66.4942724499561</v>
      </c>
      <c r="D35" s="52" t="n">
        <f aca="false">'AVG WD'!D12*IF(K6="East",(IF(AND($A35&gt;7,$A35&lt;24),HLOOKUP(D$29,$C$8:$N$10,2,FALSE()),HLOOKUP(D$29,$C$8:$N$10,3,FALSE()))),IF(AND($A35&gt;6,$A35&lt;23),HLOOKUP(D$29,$C$8:$N$10,2,FALSE()),HLOOKUP(D$29,$C$8:$N$10,3,FALSE())))</f>
        <v>52.2411643032701</v>
      </c>
      <c r="E35" s="52" t="n">
        <f aca="false">'AVG WD'!E12*IF(L6="East",(IF(AND($A35&gt;7,$A35&lt;24),HLOOKUP(E$29,$C$8:$N$10,2,FALSE()),HLOOKUP(E$29,$C$8:$N$10,3,FALSE()))),IF(AND($A35&gt;6,$A35&lt;23),HLOOKUP(E$29,$C$8:$N$10,2,FALSE()),HLOOKUP(E$29,$C$8:$N$10,3,FALSE())))</f>
        <v>47.4858151473176</v>
      </c>
      <c r="F35" s="52" t="n">
        <f aca="false">'AVG WD'!F12*IF(M6="East",(IF(AND($A35&gt;7,$A35&lt;24),HLOOKUP(F$29,$C$8:$N$10,2,FALSE()),HLOOKUP(F$29,$C$8:$N$10,3,FALSE()))),IF(AND($A35&gt;6,$A35&lt;23),HLOOKUP(F$29,$C$8:$N$10,2,FALSE()),HLOOKUP(F$29,$C$8:$N$10,3,FALSE())))</f>
        <v>49.9800145670438</v>
      </c>
      <c r="G35" s="52" t="n">
        <f aca="false">'AVG WD'!G12*IF(N6="East",(IF(AND($A35&gt;7,$A35&lt;24),HLOOKUP(G$29,$C$8:$N$10,2,FALSE()),HLOOKUP(G$29,$C$8:$N$10,3,FALSE()))),IF(AND($A35&gt;6,$A35&lt;23),HLOOKUP(G$29,$C$8:$N$10,2,FALSE()),HLOOKUP(G$29,$C$8:$N$10,3,FALSE())))</f>
        <v>47.9367192058942</v>
      </c>
      <c r="H35" s="52" t="n">
        <f aca="false">'AVG WD'!H12*IF(O6="East",(IF(AND($A35&gt;7,$A35&lt;24),HLOOKUP(H$29,$C$8:$N$10,2,FALSE()),HLOOKUP(H$29,$C$8:$N$10,3,FALSE()))),IF(AND($A35&gt;6,$A35&lt;23),HLOOKUP(H$29,$C$8:$N$10,2,FALSE()),HLOOKUP(H$29,$C$8:$N$10,3,FALSE())))</f>
        <v>54.2730419532704</v>
      </c>
      <c r="I35" s="52" t="n">
        <f aca="false">'AVG WD'!I12*IF(P6="East",(IF(AND($A35&gt;7,$A35&lt;24),HLOOKUP(I$29,$C$8:$N$10,2,FALSE()),HLOOKUP(I$29,$C$8:$N$10,3,FALSE()))),IF(AND($A35&gt;6,$A35&lt;23),HLOOKUP(I$29,$C$8:$N$10,2,FALSE()),HLOOKUP(I$29,$C$8:$N$10,3,FALSE())))</f>
        <v>60.3660413442842</v>
      </c>
      <c r="J35" s="52" t="n">
        <f aca="false">'AVG WD'!J12*IF(Q6="East",(IF(AND($A35&gt;7,$A35&lt;24),HLOOKUP(J$29,$C$8:$N$10,2,FALSE()),HLOOKUP(J$29,$C$8:$N$10,3,FALSE()))),IF(AND($A35&gt;6,$A35&lt;23),HLOOKUP(J$29,$C$8:$N$10,2,FALSE()),HLOOKUP(J$29,$C$8:$N$10,3,FALSE())))</f>
        <v>70.076750403705</v>
      </c>
      <c r="K35" s="52" t="n">
        <f aca="false">'AVG WD'!K12*IF(R6="East",(IF(AND($A35&gt;7,$A35&lt;24),HLOOKUP(K$29,$C$8:$N$10,2,FALSE()),HLOOKUP(K$29,$C$8:$N$10,3,FALSE()))),IF(AND($A35&gt;6,$A35&lt;23),HLOOKUP(K$29,$C$8:$N$10,2,FALSE()),HLOOKUP(K$29,$C$8:$N$10,3,FALSE())))</f>
        <v>56.1623852285176</v>
      </c>
      <c r="L35" s="52" t="n">
        <f aca="false">'AVG WD'!L12*IF(S6="East",(IF(AND($A35&gt;7,$A35&lt;24),HLOOKUP(L$29,$C$8:$N$10,2,FALSE()),HLOOKUP(L$29,$C$8:$N$10,3,FALSE()))),IF(AND($A35&gt;6,$A35&lt;23),HLOOKUP(L$29,$C$8:$N$10,2,FALSE()),HLOOKUP(L$29,$C$8:$N$10,3,FALSE())))</f>
        <v>46.7986067499156</v>
      </c>
      <c r="M35" s="52" t="n">
        <f aca="false">'AVG WD'!M12*IF(T6="East",(IF(AND($A35&gt;7,$A35&lt;24),HLOOKUP(M$29,$C$8:$N$10,2,FALSE()),HLOOKUP(M$29,$C$8:$N$10,3,FALSE()))),IF(AND($A35&gt;6,$A35&lt;23),HLOOKUP(M$29,$C$8:$N$10,2,FALSE()),HLOOKUP(M$29,$C$8:$N$10,3,FALSE())))</f>
        <v>48.6501766417291</v>
      </c>
      <c r="N35" s="52" t="n">
        <f aca="false">'AVG WD'!N12*IF(U6="East",(IF(AND($A35&gt;7,$A35&lt;24),HLOOKUP(N$29,$C$8:$N$10,2,FALSE()),HLOOKUP(N$29,$C$8:$N$10,3,FALSE()))),IF(AND($A35&gt;6,$A35&lt;23),HLOOKUP(N$29,$C$8:$N$10,2,FALSE()),HLOOKUP(N$29,$C$8:$N$10,3,FALSE())))</f>
        <v>47.9113073694993</v>
      </c>
    </row>
    <row r="36" customFormat="false" ht="12.75" hidden="false" customHeight="false" outlineLevel="0" collapsed="false">
      <c r="A36" s="2" t="n">
        <v>6</v>
      </c>
      <c r="C36" s="52" t="n">
        <f aca="false">'AVG WD'!C13*IF(J7="East",(IF(AND($A36&gt;7,$A36&lt;24),HLOOKUP(C$29,$C$8:$N$10,2,FALSE()),HLOOKUP(C$29,$C$8:$N$10,3,FALSE()))),IF(AND($A36&gt;6,$A36&lt;23),HLOOKUP(C$29,$C$8:$N$10,2,FALSE()),HLOOKUP(C$29,$C$8:$N$10,3,FALSE())))</f>
        <v>76.2885889982322</v>
      </c>
      <c r="D36" s="52" t="n">
        <f aca="false">'AVG WD'!D13*IF(K7="East",(IF(AND($A36&gt;7,$A36&lt;24),HLOOKUP(D$29,$C$8:$N$10,2,FALSE()),HLOOKUP(D$29,$C$8:$N$10,3,FALSE()))),IF(AND($A36&gt;6,$A36&lt;23),HLOOKUP(D$29,$C$8:$N$10,2,FALSE()),HLOOKUP(D$29,$C$8:$N$10,3,FALSE())))</f>
        <v>60.8441408795064</v>
      </c>
      <c r="E36" s="52" t="n">
        <f aca="false">'AVG WD'!E13*IF(L7="East",(IF(AND($A36&gt;7,$A36&lt;24),HLOOKUP(E$29,$C$8:$N$10,2,FALSE()),HLOOKUP(E$29,$C$8:$N$10,3,FALSE()))),IF(AND($A36&gt;6,$A36&lt;23),HLOOKUP(E$29,$C$8:$N$10,2,FALSE()),HLOOKUP(E$29,$C$8:$N$10,3,FALSE())))</f>
        <v>56.3880653147291</v>
      </c>
      <c r="F36" s="52" t="n">
        <f aca="false">'AVG WD'!F13*IF(M7="East",(IF(AND($A36&gt;7,$A36&lt;24),HLOOKUP(F$29,$C$8:$N$10,2,FALSE()),HLOOKUP(F$29,$C$8:$N$10,3,FALSE()))),IF(AND($A36&gt;6,$A36&lt;23),HLOOKUP(F$29,$C$8:$N$10,2,FALSE()),HLOOKUP(F$29,$C$8:$N$10,3,FALSE())))</f>
        <v>62.1944010532066</v>
      </c>
      <c r="G36" s="52" t="n">
        <f aca="false">'AVG WD'!G13*IF(N7="East",(IF(AND($A36&gt;7,$A36&lt;24),HLOOKUP(G$29,$C$8:$N$10,2,FALSE()),HLOOKUP(G$29,$C$8:$N$10,3,FALSE()))),IF(AND($A36&gt;6,$A36&lt;23),HLOOKUP(G$29,$C$8:$N$10,2,FALSE()),HLOOKUP(G$29,$C$8:$N$10,3,FALSE())))</f>
        <v>57.3055872643493</v>
      </c>
      <c r="H36" s="52" t="n">
        <f aca="false">'AVG WD'!H13*IF(O7="East",(IF(AND($A36&gt;7,$A36&lt;24),HLOOKUP(H$29,$C$8:$N$10,2,FALSE()),HLOOKUP(H$29,$C$8:$N$10,3,FALSE()))),IF(AND($A36&gt;6,$A36&lt;23),HLOOKUP(H$29,$C$8:$N$10,2,FALSE()),HLOOKUP(H$29,$C$8:$N$10,3,FALSE())))</f>
        <v>56.241316464266</v>
      </c>
      <c r="I36" s="52" t="n">
        <f aca="false">'AVG WD'!I13*IF(P7="East",(IF(AND($A36&gt;7,$A36&lt;24),HLOOKUP(I$29,$C$8:$N$10,2,FALSE()),HLOOKUP(I$29,$C$8:$N$10,3,FALSE()))),IF(AND($A36&gt;6,$A36&lt;23),HLOOKUP(I$29,$C$8:$N$10,2,FALSE()),HLOOKUP(I$29,$C$8:$N$10,3,FALSE())))</f>
        <v>61.3306444485714</v>
      </c>
      <c r="J36" s="52" t="n">
        <f aca="false">'AVG WD'!J13*IF(Q7="East",(IF(AND($A36&gt;7,$A36&lt;24),HLOOKUP(J$29,$C$8:$N$10,2,FALSE()),HLOOKUP(J$29,$C$8:$N$10,3,FALSE()))),IF(AND($A36&gt;6,$A36&lt;23),HLOOKUP(J$29,$C$8:$N$10,2,FALSE()),HLOOKUP(J$29,$C$8:$N$10,3,FALSE())))</f>
        <v>80.9604404086865</v>
      </c>
      <c r="K36" s="52" t="n">
        <f aca="false">'AVG WD'!K13*IF(R7="East",(IF(AND($A36&gt;7,$A36&lt;24),HLOOKUP(K$29,$C$8:$N$10,2,FALSE()),HLOOKUP(K$29,$C$8:$N$10,3,FALSE()))),IF(AND($A36&gt;6,$A36&lt;23),HLOOKUP(K$29,$C$8:$N$10,2,FALSE()),HLOOKUP(K$29,$C$8:$N$10,3,FALSE())))</f>
        <v>60.6278811179181</v>
      </c>
      <c r="L36" s="52" t="n">
        <f aca="false">'AVG WD'!L13*IF(S7="East",(IF(AND($A36&gt;7,$A36&lt;24),HLOOKUP(L$29,$C$8:$N$10,2,FALSE()),HLOOKUP(L$29,$C$8:$N$10,3,FALSE()))),IF(AND($A36&gt;6,$A36&lt;23),HLOOKUP(L$29,$C$8:$N$10,2,FALSE()),HLOOKUP(L$29,$C$8:$N$10,3,FALSE())))</f>
        <v>53.186498281971</v>
      </c>
      <c r="M36" s="52" t="n">
        <f aca="false">'AVG WD'!M13*IF(T7="East",(IF(AND($A36&gt;7,$A36&lt;24),HLOOKUP(M$29,$C$8:$N$10,2,FALSE()),HLOOKUP(M$29,$C$8:$N$10,3,FALSE()))),IF(AND($A36&gt;6,$A36&lt;23),HLOOKUP(M$29,$C$8:$N$10,2,FALSE()),HLOOKUP(M$29,$C$8:$N$10,3,FALSE())))</f>
        <v>54.6733079030556</v>
      </c>
      <c r="N36" s="52" t="n">
        <f aca="false">'AVG WD'!N13*IF(U7="East",(IF(AND($A36&gt;7,$A36&lt;24),HLOOKUP(N$29,$C$8:$N$10,2,FALSE()),HLOOKUP(N$29,$C$8:$N$10,3,FALSE()))),IF(AND($A36&gt;6,$A36&lt;23),HLOOKUP(N$29,$C$8:$N$10,2,FALSE()),HLOOKUP(N$29,$C$8:$N$10,3,FALSE())))</f>
        <v>51.8653985106948</v>
      </c>
    </row>
    <row r="37" customFormat="false" ht="12.75" hidden="false" customHeight="false" outlineLevel="0" collapsed="false">
      <c r="A37" s="2" t="n">
        <v>7</v>
      </c>
      <c r="C37" s="52" t="n">
        <f aca="false">'AVG WD'!C14*IF(J8="East",(IF(AND($A37&gt;7,$A37&lt;24),HLOOKUP(C$29,$C$8:$N$10,2,FALSE()),HLOOKUP(C$29,$C$8:$N$10,3,FALSE()))),IF(AND($A37&gt;6,$A37&lt;23),HLOOKUP(C$29,$C$8:$N$10,2,FALSE()),HLOOKUP(C$29,$C$8:$N$10,3,FALSE())))</f>
        <v>74.1363389275881</v>
      </c>
      <c r="D37" s="52" t="n">
        <f aca="false">'AVG WD'!D14*IF(K8="East",(IF(AND($A37&gt;7,$A37&lt;24),HLOOKUP(D$29,$C$8:$N$10,2,FALSE()),HLOOKUP(D$29,$C$8:$N$10,3,FALSE()))),IF(AND($A37&gt;6,$A37&lt;23),HLOOKUP(D$29,$C$8:$N$10,2,FALSE()),HLOOKUP(D$29,$C$8:$N$10,3,FALSE())))</f>
        <v>57.5385780068909</v>
      </c>
      <c r="E37" s="52" t="n">
        <f aca="false">'AVG WD'!E14*IF(L8="East",(IF(AND($A37&gt;7,$A37&lt;24),HLOOKUP(E$29,$C$8:$N$10,2,FALSE()),HLOOKUP(E$29,$C$8:$N$10,3,FALSE()))),IF(AND($A37&gt;6,$A37&lt;23),HLOOKUP(E$29,$C$8:$N$10,2,FALSE()),HLOOKUP(E$29,$C$8:$N$10,3,FALSE())))</f>
        <v>55.8985635785114</v>
      </c>
      <c r="F37" s="52" t="n">
        <f aca="false">'AVG WD'!F14*IF(M8="East",(IF(AND($A37&gt;7,$A37&lt;24),HLOOKUP(F$29,$C$8:$N$10,2,FALSE()),HLOOKUP(F$29,$C$8:$N$10,3,FALSE()))),IF(AND($A37&gt;6,$A37&lt;23),HLOOKUP(F$29,$C$8:$N$10,2,FALSE()),HLOOKUP(F$29,$C$8:$N$10,3,FALSE())))</f>
        <v>75.9378616966888</v>
      </c>
      <c r="G37" s="52" t="n">
        <f aca="false">'AVG WD'!G14*IF(N8="East",(IF(AND($A37&gt;7,$A37&lt;24),HLOOKUP(G$29,$C$8:$N$10,2,FALSE()),HLOOKUP(G$29,$C$8:$N$10,3,FALSE()))),IF(AND($A37&gt;6,$A37&lt;23),HLOOKUP(G$29,$C$8:$N$10,2,FALSE()),HLOOKUP(G$29,$C$8:$N$10,3,FALSE())))</f>
        <v>56.9195063978995</v>
      </c>
      <c r="H37" s="52" t="n">
        <f aca="false">'AVG WD'!H14*IF(O8="East",(IF(AND($A37&gt;7,$A37&lt;24),HLOOKUP(H$29,$C$8:$N$10,2,FALSE()),HLOOKUP(H$29,$C$8:$N$10,3,FALSE()))),IF(AND($A37&gt;6,$A37&lt;23),HLOOKUP(H$29,$C$8:$N$10,2,FALSE()),HLOOKUP(H$29,$C$8:$N$10,3,FALSE())))</f>
        <v>37.7601060190104</v>
      </c>
      <c r="I37" s="52" t="n">
        <f aca="false">'AVG WD'!I14*IF(P8="East",(IF(AND($A37&gt;7,$A37&lt;24),HLOOKUP(I$29,$C$8:$N$10,2,FALSE()),HLOOKUP(I$29,$C$8:$N$10,3,FALSE()))),IF(AND($A37&gt;6,$A37&lt;23),HLOOKUP(I$29,$C$8:$N$10,2,FALSE()),HLOOKUP(I$29,$C$8:$N$10,3,FALSE())))</f>
        <v>43.3312573253605</v>
      </c>
      <c r="J37" s="52" t="n">
        <f aca="false">'AVG WD'!J14*IF(Q8="East",(IF(AND($A37&gt;7,$A37&lt;24),HLOOKUP(J$29,$C$8:$N$10,2,FALSE()),HLOOKUP(J$29,$C$8:$N$10,3,FALSE()))),IF(AND($A37&gt;6,$A37&lt;23),HLOOKUP(J$29,$C$8:$N$10,2,FALSE()),HLOOKUP(J$29,$C$8:$N$10,3,FALSE())))</f>
        <v>63.2794486947188</v>
      </c>
      <c r="K37" s="52" t="n">
        <f aca="false">'AVG WD'!K14*IF(R8="East",(IF(AND($A37&gt;7,$A37&lt;24),HLOOKUP(K$29,$C$8:$N$10,2,FALSE()),HLOOKUP(K$29,$C$8:$N$10,3,FALSE()))),IF(AND($A37&gt;6,$A37&lt;23),HLOOKUP(K$29,$C$8:$N$10,2,FALSE()),HLOOKUP(K$29,$C$8:$N$10,3,FALSE())))</f>
        <v>64.3744647283288</v>
      </c>
      <c r="L37" s="52" t="n">
        <f aca="false">'AVG WD'!L14*IF(S8="East",(IF(AND($A37&gt;7,$A37&lt;24),HLOOKUP(L$29,$C$8:$N$10,2,FALSE()),HLOOKUP(L$29,$C$8:$N$10,3,FALSE()))),IF(AND($A37&gt;6,$A37&lt;23),HLOOKUP(L$29,$C$8:$N$10,2,FALSE()),HLOOKUP(L$29,$C$8:$N$10,3,FALSE())))</f>
        <v>64.6551418887958</v>
      </c>
      <c r="M37" s="52" t="n">
        <f aca="false">'AVG WD'!M14*IF(T8="East",(IF(AND($A37&gt;7,$A37&lt;24),HLOOKUP(M$29,$C$8:$N$10,2,FALSE()),HLOOKUP(M$29,$C$8:$N$10,3,FALSE()))),IF(AND($A37&gt;6,$A37&lt;23),HLOOKUP(M$29,$C$8:$N$10,2,FALSE()),HLOOKUP(M$29,$C$8:$N$10,3,FALSE())))</f>
        <v>73.4231800572896</v>
      </c>
      <c r="N37" s="52" t="n">
        <f aca="false">'AVG WD'!N14*IF(U8="East",(IF(AND($A37&gt;7,$A37&lt;24),HLOOKUP(N$29,$C$8:$N$10,2,FALSE()),HLOOKUP(N$29,$C$8:$N$10,3,FALSE()))),IF(AND($A37&gt;6,$A37&lt;23),HLOOKUP(N$29,$C$8:$N$10,2,FALSE()),HLOOKUP(N$29,$C$8:$N$10,3,FALSE())))</f>
        <v>74.0015988858155</v>
      </c>
    </row>
    <row r="38" customFormat="false" ht="12.75" hidden="false" customHeight="false" outlineLevel="0" collapsed="false">
      <c r="A38" s="2" t="n">
        <v>8</v>
      </c>
      <c r="C38" s="52" t="n">
        <f aca="false">'AVG WD'!C15*IF(J9="East",(IF(AND($A38&gt;7,$A38&lt;24),HLOOKUP(C$29,$C$8:$N$10,2,FALSE()),HLOOKUP(C$29,$C$8:$N$10,3,FALSE()))),IF(AND($A38&gt;6,$A38&lt;23),HLOOKUP(C$29,$C$8:$N$10,2,FALSE()),HLOOKUP(C$29,$C$8:$N$10,3,FALSE())))</f>
        <v>79.7377787826267</v>
      </c>
      <c r="D38" s="52" t="n">
        <f aca="false">'AVG WD'!D15*IF(K9="East",(IF(AND($A38&gt;7,$A38&lt;24),HLOOKUP(D$29,$C$8:$N$10,2,FALSE()),HLOOKUP(D$29,$C$8:$N$10,3,FALSE()))),IF(AND($A38&gt;6,$A38&lt;23),HLOOKUP(D$29,$C$8:$N$10,2,FALSE()),HLOOKUP(D$29,$C$8:$N$10,3,FALSE())))</f>
        <v>60.0522045495299</v>
      </c>
      <c r="E38" s="52" t="n">
        <f aca="false">'AVG WD'!E15*IF(L9="East",(IF(AND($A38&gt;7,$A38&lt;24),HLOOKUP(E$29,$C$8:$N$10,2,FALSE()),HLOOKUP(E$29,$C$8:$N$10,3,FALSE()))),IF(AND($A38&gt;6,$A38&lt;23),HLOOKUP(E$29,$C$8:$N$10,2,FALSE()),HLOOKUP(E$29,$C$8:$N$10,3,FALSE())))</f>
        <v>59.2317672099466</v>
      </c>
      <c r="F38" s="52" t="n">
        <f aca="false">'AVG WD'!F15*IF(M9="East",(IF(AND($A38&gt;7,$A38&lt;24),HLOOKUP(F$29,$C$8:$N$10,2,FALSE()),HLOOKUP(F$29,$C$8:$N$10,3,FALSE()))),IF(AND($A38&gt;6,$A38&lt;23),HLOOKUP(F$29,$C$8:$N$10,2,FALSE()),HLOOKUP(F$29,$C$8:$N$10,3,FALSE())))</f>
        <v>84.5845677469635</v>
      </c>
      <c r="G38" s="52" t="n">
        <f aca="false">'AVG WD'!G15*IF(N9="East",(IF(AND($A38&gt;7,$A38&lt;24),HLOOKUP(G$29,$C$8:$N$10,2,FALSE()),HLOOKUP(G$29,$C$8:$N$10,3,FALSE()))),IF(AND($A38&gt;6,$A38&lt;23),HLOOKUP(G$29,$C$8:$N$10,2,FALSE()),HLOOKUP(G$29,$C$8:$N$10,3,FALSE())))</f>
        <v>67.5489323803865</v>
      </c>
      <c r="H38" s="52" t="n">
        <f aca="false">'AVG WD'!H15*IF(O9="East",(IF(AND($A38&gt;7,$A38&lt;24),HLOOKUP(H$29,$C$8:$N$10,2,FALSE()),HLOOKUP(H$29,$C$8:$N$10,3,FALSE()))),IF(AND($A38&gt;6,$A38&lt;23),HLOOKUP(H$29,$C$8:$N$10,2,FALSE()),HLOOKUP(H$29,$C$8:$N$10,3,FALSE())))</f>
        <v>53.3216568096175</v>
      </c>
      <c r="I38" s="52" t="n">
        <f aca="false">'AVG WD'!I15*IF(P9="East",(IF(AND($A38&gt;7,$A38&lt;24),HLOOKUP(I$29,$C$8:$N$10,2,FALSE()),HLOOKUP(I$29,$C$8:$N$10,3,FALSE()))),IF(AND($A38&gt;6,$A38&lt;23),HLOOKUP(I$29,$C$8:$N$10,2,FALSE()),HLOOKUP(I$29,$C$8:$N$10,3,FALSE())))</f>
        <v>55.8171564325379</v>
      </c>
      <c r="J38" s="52" t="n">
        <f aca="false">'AVG WD'!J15*IF(Q9="East",(IF(AND($A38&gt;7,$A38&lt;24),HLOOKUP(J$29,$C$8:$N$10,2,FALSE()),HLOOKUP(J$29,$C$8:$N$10,3,FALSE()))),IF(AND($A38&gt;6,$A38&lt;23),HLOOKUP(J$29,$C$8:$N$10,2,FALSE()),HLOOKUP(J$29,$C$8:$N$10,3,FALSE())))</f>
        <v>73.3518954170429</v>
      </c>
      <c r="K38" s="52" t="n">
        <f aca="false">'AVG WD'!K15*IF(R9="East",(IF(AND($A38&gt;7,$A38&lt;24),HLOOKUP(K$29,$C$8:$N$10,2,FALSE()),HLOOKUP(K$29,$C$8:$N$10,3,FALSE()))),IF(AND($A38&gt;6,$A38&lt;23),HLOOKUP(K$29,$C$8:$N$10,2,FALSE()),HLOOKUP(K$29,$C$8:$N$10,3,FALSE())))</f>
        <v>73.04394602163</v>
      </c>
      <c r="L38" s="52" t="n">
        <f aca="false">'AVG WD'!L15*IF(S9="East",(IF(AND($A38&gt;7,$A38&lt;24),HLOOKUP(L$29,$C$8:$N$10,2,FALSE()),HLOOKUP(L$29,$C$8:$N$10,3,FALSE()))),IF(AND($A38&gt;6,$A38&lt;23),HLOOKUP(L$29,$C$8:$N$10,2,FALSE()),HLOOKUP(L$29,$C$8:$N$10,3,FALSE())))</f>
        <v>67.9759001763603</v>
      </c>
      <c r="M38" s="52" t="n">
        <f aca="false">'AVG WD'!M15*IF(T9="East",(IF(AND($A38&gt;7,$A38&lt;24),HLOOKUP(M$29,$C$8:$N$10,2,FALSE()),HLOOKUP(M$29,$C$8:$N$10,3,FALSE()))),IF(AND($A38&gt;6,$A38&lt;23),HLOOKUP(M$29,$C$8:$N$10,2,FALSE()),HLOOKUP(M$29,$C$8:$N$10,3,FALSE())))</f>
        <v>79.8963576510423</v>
      </c>
      <c r="N38" s="52" t="n">
        <f aca="false">'AVG WD'!N15*IF(U9="East",(IF(AND($A38&gt;7,$A38&lt;24),HLOOKUP(N$29,$C$8:$N$10,2,FALSE()),HLOOKUP(N$29,$C$8:$N$10,3,FALSE()))),IF(AND($A38&gt;6,$A38&lt;23),HLOOKUP(N$29,$C$8:$N$10,2,FALSE()),HLOOKUP(N$29,$C$8:$N$10,3,FALSE())))</f>
        <v>79.6363605090069</v>
      </c>
    </row>
    <row r="39" customFormat="false" ht="12.75" hidden="false" customHeight="false" outlineLevel="0" collapsed="false">
      <c r="A39" s="2" t="n">
        <v>9</v>
      </c>
      <c r="C39" s="52" t="n">
        <f aca="false">'AVG WD'!C16*IF(J10="East",(IF(AND($A39&gt;7,$A39&lt;24),HLOOKUP(C$29,$C$8:$N$10,2,FALSE()),HLOOKUP(C$29,$C$8:$N$10,3,FALSE()))),IF(AND($A39&gt;6,$A39&lt;23),HLOOKUP(C$29,$C$8:$N$10,2,FALSE()),HLOOKUP(C$29,$C$8:$N$10,3,FALSE())))</f>
        <v>79.6629341673466</v>
      </c>
      <c r="D39" s="52" t="n">
        <f aca="false">'AVG WD'!D16*IF(K10="East",(IF(AND($A39&gt;7,$A39&lt;24),HLOOKUP(D$29,$C$8:$N$10,2,FALSE()),HLOOKUP(D$29,$C$8:$N$10,3,FALSE()))),IF(AND($A39&gt;6,$A39&lt;23),HLOOKUP(D$29,$C$8:$N$10,2,FALSE()),HLOOKUP(D$29,$C$8:$N$10,3,FALSE())))</f>
        <v>60.3485014528794</v>
      </c>
      <c r="E39" s="52" t="n">
        <f aca="false">'AVG WD'!E16*IF(L10="East",(IF(AND($A39&gt;7,$A39&lt;24),HLOOKUP(E$29,$C$8:$N$10,2,FALSE()),HLOOKUP(E$29,$C$8:$N$10,3,FALSE()))),IF(AND($A39&gt;6,$A39&lt;23),HLOOKUP(E$29,$C$8:$N$10,2,FALSE()),HLOOKUP(E$29,$C$8:$N$10,3,FALSE())))</f>
        <v>59.3611225697687</v>
      </c>
      <c r="F39" s="52" t="n">
        <f aca="false">'AVG WD'!F16*IF(M10="East",(IF(AND($A39&gt;7,$A39&lt;24),HLOOKUP(F$29,$C$8:$N$10,2,FALSE()),HLOOKUP(F$29,$C$8:$N$10,3,FALSE()))),IF(AND($A39&gt;6,$A39&lt;23),HLOOKUP(F$29,$C$8:$N$10,2,FALSE()),HLOOKUP(F$29,$C$8:$N$10,3,FALSE())))</f>
        <v>87.6764924387343</v>
      </c>
      <c r="G39" s="52" t="n">
        <f aca="false">'AVG WD'!G16*IF(N10="East",(IF(AND($A39&gt;7,$A39&lt;24),HLOOKUP(G$29,$C$8:$N$10,2,FALSE()),HLOOKUP(G$29,$C$8:$N$10,3,FALSE()))),IF(AND($A39&gt;6,$A39&lt;23),HLOOKUP(G$29,$C$8:$N$10,2,FALSE()),HLOOKUP(G$29,$C$8:$N$10,3,FALSE())))</f>
        <v>73.8760817240071</v>
      </c>
      <c r="H39" s="52" t="n">
        <f aca="false">'AVG WD'!H16*IF(O10="East",(IF(AND($A39&gt;7,$A39&lt;24),HLOOKUP(H$29,$C$8:$N$10,2,FALSE()),HLOOKUP(H$29,$C$8:$N$10,3,FALSE()))),IF(AND($A39&gt;6,$A39&lt;23),HLOOKUP(H$29,$C$8:$N$10,2,FALSE()),HLOOKUP(H$29,$C$8:$N$10,3,FALSE())))</f>
        <v>61.0609831891754</v>
      </c>
      <c r="I39" s="52" t="n">
        <f aca="false">'AVG WD'!I16*IF(P10="East",(IF(AND($A39&gt;7,$A39&lt;24),HLOOKUP(I$29,$C$8:$N$10,2,FALSE()),HLOOKUP(I$29,$C$8:$N$10,3,FALSE()))),IF(AND($A39&gt;6,$A39&lt;23),HLOOKUP(I$29,$C$8:$N$10,2,FALSE()),HLOOKUP(I$29,$C$8:$N$10,3,FALSE())))</f>
        <v>63.3671658151277</v>
      </c>
      <c r="J39" s="52" t="n">
        <f aca="false">'AVG WD'!J16*IF(Q10="East",(IF(AND($A39&gt;7,$A39&lt;24),HLOOKUP(J$29,$C$8:$N$10,2,FALSE()),HLOOKUP(J$29,$C$8:$N$10,3,FALSE()))),IF(AND($A39&gt;6,$A39&lt;23),HLOOKUP(J$29,$C$8:$N$10,2,FALSE()),HLOOKUP(J$29,$C$8:$N$10,3,FALSE())))</f>
        <v>80.6785543493658</v>
      </c>
      <c r="K39" s="52" t="n">
        <f aca="false">'AVG WD'!K16*IF(R10="East",(IF(AND($A39&gt;7,$A39&lt;24),HLOOKUP(K$29,$C$8:$N$10,2,FALSE()),HLOOKUP(K$29,$C$8:$N$10,3,FALSE()))),IF(AND($A39&gt;6,$A39&lt;23),HLOOKUP(K$29,$C$8:$N$10,2,FALSE()),HLOOKUP(K$29,$C$8:$N$10,3,FALSE())))</f>
        <v>84.5672696810764</v>
      </c>
      <c r="L39" s="52" t="n">
        <f aca="false">'AVG WD'!L16*IF(S10="East",(IF(AND($A39&gt;7,$A39&lt;24),HLOOKUP(L$29,$C$8:$N$10,2,FALSE()),HLOOKUP(L$29,$C$8:$N$10,3,FALSE()))),IF(AND($A39&gt;6,$A39&lt;23),HLOOKUP(L$29,$C$8:$N$10,2,FALSE()),HLOOKUP(L$29,$C$8:$N$10,3,FALSE())))</f>
        <v>71.9841730591963</v>
      </c>
      <c r="M39" s="52" t="n">
        <f aca="false">'AVG WD'!M16*IF(T10="East",(IF(AND($A39&gt;7,$A39&lt;24),HLOOKUP(M$29,$C$8:$N$10,2,FALSE()),HLOOKUP(M$29,$C$8:$N$10,3,FALSE()))),IF(AND($A39&gt;6,$A39&lt;23),HLOOKUP(M$29,$C$8:$N$10,2,FALSE()),HLOOKUP(M$29,$C$8:$N$10,3,FALSE())))</f>
        <v>80.0468003091777</v>
      </c>
      <c r="N39" s="52" t="n">
        <f aca="false">'AVG WD'!N16*IF(U10="East",(IF(AND($A39&gt;7,$A39&lt;24),HLOOKUP(N$29,$C$8:$N$10,2,FALSE()),HLOOKUP(N$29,$C$8:$N$10,3,FALSE()))),IF(AND($A39&gt;6,$A39&lt;23),HLOOKUP(N$29,$C$8:$N$10,2,FALSE()),HLOOKUP(N$29,$C$8:$N$10,3,FALSE())))</f>
        <v>79.7527614048755</v>
      </c>
    </row>
    <row r="40" customFormat="false" ht="12.75" hidden="false" customHeight="false" outlineLevel="0" collapsed="false">
      <c r="A40" s="2" t="n">
        <v>10</v>
      </c>
      <c r="C40" s="52" t="n">
        <f aca="false">'AVG WD'!C17*IF(J11="East",(IF(AND($A40&gt;7,$A40&lt;24),HLOOKUP(C$29,$C$8:$N$10,2,FALSE()),HLOOKUP(C$29,$C$8:$N$10,3,FALSE()))),IF(AND($A40&gt;6,$A40&lt;23),HLOOKUP(C$29,$C$8:$N$10,2,FALSE()),HLOOKUP(C$29,$C$8:$N$10,3,FALSE())))</f>
        <v>82.848274489396</v>
      </c>
      <c r="D40" s="52" t="n">
        <f aca="false">'AVG WD'!D17*IF(K11="East",(IF(AND($A40&gt;7,$A40&lt;24),HLOOKUP(D$29,$C$8:$N$10,2,FALSE()),HLOOKUP(D$29,$C$8:$N$10,3,FALSE()))),IF(AND($A40&gt;6,$A40&lt;23),HLOOKUP(D$29,$C$8:$N$10,2,FALSE()),HLOOKUP(D$29,$C$8:$N$10,3,FALSE())))</f>
        <v>60.0472104745143</v>
      </c>
      <c r="E40" s="52" t="n">
        <f aca="false">'AVG WD'!E17*IF(L11="East",(IF(AND($A40&gt;7,$A40&lt;24),HLOOKUP(E$29,$C$8:$N$10,2,FALSE()),HLOOKUP(E$29,$C$8:$N$10,3,FALSE()))),IF(AND($A40&gt;6,$A40&lt;23),HLOOKUP(E$29,$C$8:$N$10,2,FALSE()),HLOOKUP(E$29,$C$8:$N$10,3,FALSE())))</f>
        <v>60.4800621924877</v>
      </c>
      <c r="F40" s="52" t="n">
        <f aca="false">'AVG WD'!F17*IF(M11="East",(IF(AND($A40&gt;7,$A40&lt;24),HLOOKUP(F$29,$C$8:$N$10,2,FALSE()),HLOOKUP(F$29,$C$8:$N$10,3,FALSE()))),IF(AND($A40&gt;6,$A40&lt;23),HLOOKUP(F$29,$C$8:$N$10,2,FALSE()),HLOOKUP(F$29,$C$8:$N$10,3,FALSE())))</f>
        <v>90.2540606553572</v>
      </c>
      <c r="G40" s="52" t="n">
        <f aca="false">'AVG WD'!G17*IF(N11="East",(IF(AND($A40&gt;7,$A40&lt;24),HLOOKUP(G$29,$C$8:$N$10,2,FALSE()),HLOOKUP(G$29,$C$8:$N$10,3,FALSE()))),IF(AND($A40&gt;6,$A40&lt;23),HLOOKUP(G$29,$C$8:$N$10,2,FALSE()),HLOOKUP(G$29,$C$8:$N$10,3,FALSE())))</f>
        <v>81.3150263316092</v>
      </c>
      <c r="H40" s="52" t="n">
        <f aca="false">'AVG WD'!H17*IF(O11="East",(IF(AND($A40&gt;7,$A40&lt;24),HLOOKUP(H$29,$C$8:$N$10,2,FALSE()),HLOOKUP(H$29,$C$8:$N$10,3,FALSE()))),IF(AND($A40&gt;6,$A40&lt;23),HLOOKUP(H$29,$C$8:$N$10,2,FALSE()),HLOOKUP(H$29,$C$8:$N$10,3,FALSE())))</f>
        <v>73.8219922553467</v>
      </c>
      <c r="I40" s="52" t="n">
        <f aca="false">'AVG WD'!I17*IF(P11="East",(IF(AND($A40&gt;7,$A40&lt;24),HLOOKUP(I$29,$C$8:$N$10,2,FALSE()),HLOOKUP(I$29,$C$8:$N$10,3,FALSE()))),IF(AND($A40&gt;6,$A40&lt;23),HLOOKUP(I$29,$C$8:$N$10,2,FALSE()),HLOOKUP(I$29,$C$8:$N$10,3,FALSE())))</f>
        <v>74.5766422022828</v>
      </c>
      <c r="J40" s="52" t="n">
        <f aca="false">'AVG WD'!J17*IF(Q11="East",(IF(AND($A40&gt;7,$A40&lt;24),HLOOKUP(J$29,$C$8:$N$10,2,FALSE()),HLOOKUP(J$29,$C$8:$N$10,3,FALSE()))),IF(AND($A40&gt;6,$A40&lt;23),HLOOKUP(J$29,$C$8:$N$10,2,FALSE()),HLOOKUP(J$29,$C$8:$N$10,3,FALSE())))</f>
        <v>89.5131658528124</v>
      </c>
      <c r="K40" s="52" t="n">
        <f aca="false">'AVG WD'!K17*IF(R11="East",(IF(AND($A40&gt;7,$A40&lt;24),HLOOKUP(K$29,$C$8:$N$10,2,FALSE()),HLOOKUP(K$29,$C$8:$N$10,3,FALSE()))),IF(AND($A40&gt;6,$A40&lt;23),HLOOKUP(K$29,$C$8:$N$10,2,FALSE()),HLOOKUP(K$29,$C$8:$N$10,3,FALSE())))</f>
        <v>88.9916322792112</v>
      </c>
      <c r="L40" s="52" t="n">
        <f aca="false">'AVG WD'!L17*IF(S11="East",(IF(AND($A40&gt;7,$A40&lt;24),HLOOKUP(L$29,$C$8:$N$10,2,FALSE()),HLOOKUP(L$29,$C$8:$N$10,3,FALSE()))),IF(AND($A40&gt;6,$A40&lt;23),HLOOKUP(L$29,$C$8:$N$10,2,FALSE()),HLOOKUP(L$29,$C$8:$N$10,3,FALSE())))</f>
        <v>85.4192088051615</v>
      </c>
      <c r="M40" s="52" t="n">
        <f aca="false">'AVG WD'!M17*IF(T11="East",(IF(AND($A40&gt;7,$A40&lt;24),HLOOKUP(M$29,$C$8:$N$10,2,FALSE()),HLOOKUP(M$29,$C$8:$N$10,3,FALSE()))),IF(AND($A40&gt;6,$A40&lt;23),HLOOKUP(M$29,$C$8:$N$10,2,FALSE()),HLOOKUP(M$29,$C$8:$N$10,3,FALSE())))</f>
        <v>81.4448493600793</v>
      </c>
      <c r="N40" s="52" t="n">
        <f aca="false">'AVG WD'!N17*IF(U11="East",(IF(AND($A40&gt;7,$A40&lt;24),HLOOKUP(N$29,$C$8:$N$10,2,FALSE()),HLOOKUP(N$29,$C$8:$N$10,3,FALSE()))),IF(AND($A40&gt;6,$A40&lt;23),HLOOKUP(N$29,$C$8:$N$10,2,FALSE()),HLOOKUP(N$29,$C$8:$N$10,3,FALSE())))</f>
        <v>80.4713940820901</v>
      </c>
    </row>
    <row r="41" customFormat="false" ht="12.75" hidden="false" customHeight="false" outlineLevel="0" collapsed="false">
      <c r="A41" s="2" t="n">
        <v>11</v>
      </c>
      <c r="C41" s="52" t="n">
        <f aca="false">'AVG WD'!C18*IF(J12="East",(IF(AND($A41&gt;7,$A41&lt;24),HLOOKUP(C$29,$C$8:$N$10,2,FALSE()),HLOOKUP(C$29,$C$8:$N$10,3,FALSE()))),IF(AND($A41&gt;6,$A41&lt;23),HLOOKUP(C$29,$C$8:$N$10,2,FALSE()),HLOOKUP(C$29,$C$8:$N$10,3,FALSE())))</f>
        <v>80.0452724650402</v>
      </c>
      <c r="D41" s="52" t="n">
        <f aca="false">'AVG WD'!D18*IF(K12="East",(IF(AND($A41&gt;7,$A41&lt;24),HLOOKUP(D$29,$C$8:$N$10,2,FALSE()),HLOOKUP(D$29,$C$8:$N$10,3,FALSE()))),IF(AND($A41&gt;6,$A41&lt;23),HLOOKUP(D$29,$C$8:$N$10,2,FALSE()),HLOOKUP(D$29,$C$8:$N$10,3,FALSE())))</f>
        <v>60.0449805319284</v>
      </c>
      <c r="E41" s="52" t="n">
        <f aca="false">'AVG WD'!E18*IF(L12="East",(IF(AND($A41&gt;7,$A41&lt;24),HLOOKUP(E$29,$C$8:$N$10,2,FALSE()),HLOOKUP(E$29,$C$8:$N$10,3,FALSE()))),IF(AND($A41&gt;6,$A41&lt;23),HLOOKUP(E$29,$C$8:$N$10,2,FALSE()),HLOOKUP(E$29,$C$8:$N$10,3,FALSE())))</f>
        <v>61.3343774545199</v>
      </c>
      <c r="F41" s="52" t="n">
        <f aca="false">'AVG WD'!F18*IF(M12="East",(IF(AND($A41&gt;7,$A41&lt;24),HLOOKUP(F$29,$C$8:$N$10,2,FALSE()),HLOOKUP(F$29,$C$8:$N$10,3,FALSE()))),IF(AND($A41&gt;6,$A41&lt;23),HLOOKUP(F$29,$C$8:$N$10,2,FALSE()),HLOOKUP(F$29,$C$8:$N$10,3,FALSE())))</f>
        <v>92.6137108096141</v>
      </c>
      <c r="G41" s="52" t="n">
        <f aca="false">'AVG WD'!G18*IF(N12="East",(IF(AND($A41&gt;7,$A41&lt;24),HLOOKUP(G$29,$C$8:$N$10,2,FALSE()),HLOOKUP(G$29,$C$8:$N$10,3,FALSE()))),IF(AND($A41&gt;6,$A41&lt;23),HLOOKUP(G$29,$C$8:$N$10,2,FALSE()),HLOOKUP(G$29,$C$8:$N$10,3,FALSE())))</f>
        <v>91.9777024198863</v>
      </c>
      <c r="H41" s="52" t="n">
        <f aca="false">'AVG WD'!H18*IF(O12="East",(IF(AND($A41&gt;7,$A41&lt;24),HLOOKUP(H$29,$C$8:$N$10,2,FALSE()),HLOOKUP(H$29,$C$8:$N$10,3,FALSE()))),IF(AND($A41&gt;6,$A41&lt;23),HLOOKUP(H$29,$C$8:$N$10,2,FALSE()),HLOOKUP(H$29,$C$8:$N$10,3,FALSE())))</f>
        <v>86.4862788483483</v>
      </c>
      <c r="I41" s="52" t="n">
        <f aca="false">'AVG WD'!I18*IF(P12="East",(IF(AND($A41&gt;7,$A41&lt;24),HLOOKUP(I$29,$C$8:$N$10,2,FALSE()),HLOOKUP(I$29,$C$8:$N$10,3,FALSE()))),IF(AND($A41&gt;6,$A41&lt;23),HLOOKUP(I$29,$C$8:$N$10,2,FALSE()),HLOOKUP(I$29,$C$8:$N$10,3,FALSE())))</f>
        <v>88.2378916615342</v>
      </c>
      <c r="J41" s="52" t="n">
        <f aca="false">'AVG WD'!J18*IF(Q12="East",(IF(AND($A41&gt;7,$A41&lt;24),HLOOKUP(J$29,$C$8:$N$10,2,FALSE()),HLOOKUP(J$29,$C$8:$N$10,3,FALSE()))),IF(AND($A41&gt;6,$A41&lt;23),HLOOKUP(J$29,$C$8:$N$10,2,FALSE()),HLOOKUP(J$29,$C$8:$N$10,3,FALSE())))</f>
        <v>103.094085378185</v>
      </c>
      <c r="K41" s="52" t="n">
        <f aca="false">'AVG WD'!K18*IF(R12="East",(IF(AND($A41&gt;7,$A41&lt;24),HLOOKUP(K$29,$C$8:$N$10,2,FALSE()),HLOOKUP(K$29,$C$8:$N$10,3,FALSE()))),IF(AND($A41&gt;6,$A41&lt;23),HLOOKUP(K$29,$C$8:$N$10,2,FALSE()),HLOOKUP(K$29,$C$8:$N$10,3,FALSE())))</f>
        <v>93.1879575776463</v>
      </c>
      <c r="L41" s="52" t="n">
        <f aca="false">'AVG WD'!L18*IF(S12="East",(IF(AND($A41&gt;7,$A41&lt;24),HLOOKUP(L$29,$C$8:$N$10,2,FALSE()),HLOOKUP(L$29,$C$8:$N$10,3,FALSE()))),IF(AND($A41&gt;6,$A41&lt;23),HLOOKUP(L$29,$C$8:$N$10,2,FALSE()),HLOOKUP(L$29,$C$8:$N$10,3,FALSE())))</f>
        <v>79.6477862446686</v>
      </c>
      <c r="M41" s="52" t="n">
        <f aca="false">'AVG WD'!M18*IF(T12="East",(IF(AND($A41&gt;7,$A41&lt;24),HLOOKUP(M$29,$C$8:$N$10,2,FALSE()),HLOOKUP(M$29,$C$8:$N$10,3,FALSE()))),IF(AND($A41&gt;6,$A41&lt;23),HLOOKUP(M$29,$C$8:$N$10,2,FALSE()),HLOOKUP(M$29,$C$8:$N$10,3,FALSE())))</f>
        <v>81.9134472944292</v>
      </c>
      <c r="N41" s="52" t="n">
        <f aca="false">'AVG WD'!N18*IF(U12="East",(IF(AND($A41&gt;7,$A41&lt;24),HLOOKUP(N$29,$C$8:$N$10,2,FALSE()),HLOOKUP(N$29,$C$8:$N$10,3,FALSE()))),IF(AND($A41&gt;6,$A41&lt;23),HLOOKUP(N$29,$C$8:$N$10,2,FALSE()),HLOOKUP(N$29,$C$8:$N$10,3,FALSE())))</f>
        <v>76.6956368327963</v>
      </c>
    </row>
    <row r="42" customFormat="false" ht="12.75" hidden="false" customHeight="false" outlineLevel="0" collapsed="false">
      <c r="A42" s="2" t="n">
        <v>12</v>
      </c>
      <c r="C42" s="52" t="n">
        <f aca="false">'AVG WD'!C19*IF(J13="East",(IF(AND($A42&gt;7,$A42&lt;24),HLOOKUP(C$29,$C$8:$N$10,2,FALSE()),HLOOKUP(C$29,$C$8:$N$10,3,FALSE()))),IF(AND($A42&gt;6,$A42&lt;23),HLOOKUP(C$29,$C$8:$N$10,2,FALSE()),HLOOKUP(C$29,$C$8:$N$10,3,FALSE())))</f>
        <v>78.0507314877093</v>
      </c>
      <c r="D42" s="52" t="n">
        <f aca="false">'AVG WD'!D19*IF(K13="East",(IF(AND($A42&gt;7,$A42&lt;24),HLOOKUP(D$29,$C$8:$N$10,2,FALSE()),HLOOKUP(D$29,$C$8:$N$10,3,FALSE()))),IF(AND($A42&gt;6,$A42&lt;23),HLOOKUP(D$29,$C$8:$N$10,2,FALSE()),HLOOKUP(D$29,$C$8:$N$10,3,FALSE())))</f>
        <v>59.3245896477051</v>
      </c>
      <c r="E42" s="52" t="n">
        <f aca="false">'AVG WD'!E19*IF(L13="East",(IF(AND($A42&gt;7,$A42&lt;24),HLOOKUP(E$29,$C$8:$N$10,2,FALSE()),HLOOKUP(E$29,$C$8:$N$10,3,FALSE()))),IF(AND($A42&gt;6,$A42&lt;23),HLOOKUP(E$29,$C$8:$N$10,2,FALSE()),HLOOKUP(E$29,$C$8:$N$10,3,FALSE())))</f>
        <v>60.5995148682889</v>
      </c>
      <c r="F42" s="52" t="n">
        <f aca="false">'AVG WD'!F19*IF(M13="East",(IF(AND($A42&gt;7,$A42&lt;24),HLOOKUP(F$29,$C$8:$N$10,2,FALSE()),HLOOKUP(F$29,$C$8:$N$10,3,FALSE()))),IF(AND($A42&gt;6,$A42&lt;23),HLOOKUP(F$29,$C$8:$N$10,2,FALSE()),HLOOKUP(F$29,$C$8:$N$10,3,FALSE())))</f>
        <v>93.1570802026368</v>
      </c>
      <c r="G42" s="52" t="n">
        <f aca="false">'AVG WD'!G19*IF(N13="East",(IF(AND($A42&gt;7,$A42&lt;24),HLOOKUP(G$29,$C$8:$N$10,2,FALSE()),HLOOKUP(G$29,$C$8:$N$10,3,FALSE()))),IF(AND($A42&gt;6,$A42&lt;23),HLOOKUP(G$29,$C$8:$N$10,2,FALSE()),HLOOKUP(G$29,$C$8:$N$10,3,FALSE())))</f>
        <v>94.3823464621903</v>
      </c>
      <c r="H42" s="52" t="n">
        <f aca="false">'AVG WD'!H19*IF(O13="East",(IF(AND($A42&gt;7,$A42&lt;24),HLOOKUP(H$29,$C$8:$N$10,2,FALSE()),HLOOKUP(H$29,$C$8:$N$10,3,FALSE()))),IF(AND($A42&gt;6,$A42&lt;23),HLOOKUP(H$29,$C$8:$N$10,2,FALSE()),HLOOKUP(H$29,$C$8:$N$10,3,FALSE())))</f>
        <v>100.605761543381</v>
      </c>
      <c r="I42" s="52" t="n">
        <f aca="false">'AVG WD'!I19*IF(P13="East",(IF(AND($A42&gt;7,$A42&lt;24),HLOOKUP(I$29,$C$8:$N$10,2,FALSE()),HLOOKUP(I$29,$C$8:$N$10,3,FALSE()))),IF(AND($A42&gt;6,$A42&lt;23),HLOOKUP(I$29,$C$8:$N$10,2,FALSE()),HLOOKUP(I$29,$C$8:$N$10,3,FALSE())))</f>
        <v>102.77090781098</v>
      </c>
      <c r="J42" s="52" t="n">
        <f aca="false">'AVG WD'!J19*IF(Q13="East",(IF(AND($A42&gt;7,$A42&lt;24),HLOOKUP(J$29,$C$8:$N$10,2,FALSE()),HLOOKUP(J$29,$C$8:$N$10,3,FALSE()))),IF(AND($A42&gt;6,$A42&lt;23),HLOOKUP(J$29,$C$8:$N$10,2,FALSE()),HLOOKUP(J$29,$C$8:$N$10,3,FALSE())))</f>
        <v>113.143481170436</v>
      </c>
      <c r="K42" s="52" t="n">
        <f aca="false">'AVG WD'!K19*IF(R13="East",(IF(AND($A42&gt;7,$A42&lt;24),HLOOKUP(K$29,$C$8:$N$10,2,FALSE()),HLOOKUP(K$29,$C$8:$N$10,3,FALSE()))),IF(AND($A42&gt;6,$A42&lt;23),HLOOKUP(K$29,$C$8:$N$10,2,FALSE()),HLOOKUP(K$29,$C$8:$N$10,3,FALSE())))</f>
        <v>91.804442503792</v>
      </c>
      <c r="L42" s="52" t="n">
        <f aca="false">'AVG WD'!L19*IF(S13="East",(IF(AND($A42&gt;7,$A42&lt;24),HLOOKUP(L$29,$C$8:$N$10,2,FALSE()),HLOOKUP(L$29,$C$8:$N$10,3,FALSE()))),IF(AND($A42&gt;6,$A42&lt;23),HLOOKUP(L$29,$C$8:$N$10,2,FALSE()),HLOOKUP(L$29,$C$8:$N$10,3,FALSE())))</f>
        <v>79.6793359949105</v>
      </c>
      <c r="M42" s="52" t="n">
        <f aca="false">'AVG WD'!M19*IF(T13="East",(IF(AND($A42&gt;7,$A42&lt;24),HLOOKUP(M$29,$C$8:$N$10,2,FALSE()),HLOOKUP(M$29,$C$8:$N$10,3,FALSE()))),IF(AND($A42&gt;6,$A42&lt;23),HLOOKUP(M$29,$C$8:$N$10,2,FALSE()),HLOOKUP(M$29,$C$8:$N$10,3,FALSE())))</f>
        <v>78.2159461006157</v>
      </c>
      <c r="N42" s="52" t="n">
        <f aca="false">'AVG WD'!N19*IF(U13="East",(IF(AND($A42&gt;7,$A42&lt;24),HLOOKUP(N$29,$C$8:$N$10,2,FALSE()),HLOOKUP(N$29,$C$8:$N$10,3,FALSE()))),IF(AND($A42&gt;6,$A42&lt;23),HLOOKUP(N$29,$C$8:$N$10,2,FALSE()),HLOOKUP(N$29,$C$8:$N$10,3,FALSE())))</f>
        <v>75.4791420291376</v>
      </c>
    </row>
    <row r="43" customFormat="false" ht="12.75" hidden="false" customHeight="false" outlineLevel="0" collapsed="false">
      <c r="A43" s="2" t="n">
        <v>13</v>
      </c>
      <c r="C43" s="52" t="n">
        <f aca="false">'AVG WD'!C20*IF(J14="East",(IF(AND($A43&gt;7,$A43&lt;24),HLOOKUP(C$29,$C$8:$N$10,2,FALSE()),HLOOKUP(C$29,$C$8:$N$10,3,FALSE()))),IF(AND($A43&gt;6,$A43&lt;23),HLOOKUP(C$29,$C$8:$N$10,2,FALSE()),HLOOKUP(C$29,$C$8:$N$10,3,FALSE())))</f>
        <v>76.9585611344121</v>
      </c>
      <c r="D43" s="52" t="n">
        <f aca="false">'AVG WD'!D20*IF(K14="East",(IF(AND($A43&gt;7,$A43&lt;24),HLOOKUP(D$29,$C$8:$N$10,2,FALSE()),HLOOKUP(D$29,$C$8:$N$10,3,FALSE()))),IF(AND($A43&gt;6,$A43&lt;23),HLOOKUP(D$29,$C$8:$N$10,2,FALSE()),HLOOKUP(D$29,$C$8:$N$10,3,FALSE())))</f>
        <v>58.8473046544826</v>
      </c>
      <c r="E43" s="52" t="n">
        <f aca="false">'AVG WD'!E20*IF(L14="East",(IF(AND($A43&gt;7,$A43&lt;24),HLOOKUP(E$29,$C$8:$N$10,2,FALSE()),HLOOKUP(E$29,$C$8:$N$10,3,FALSE()))),IF(AND($A43&gt;6,$A43&lt;23),HLOOKUP(E$29,$C$8:$N$10,2,FALSE()),HLOOKUP(E$29,$C$8:$N$10,3,FALSE())))</f>
        <v>59.9935444185747</v>
      </c>
      <c r="F43" s="52" t="n">
        <f aca="false">'AVG WD'!F20*IF(M14="East",(IF(AND($A43&gt;7,$A43&lt;24),HLOOKUP(F$29,$C$8:$N$10,2,FALSE()),HLOOKUP(F$29,$C$8:$N$10,3,FALSE()))),IF(AND($A43&gt;6,$A43&lt;23),HLOOKUP(F$29,$C$8:$N$10,2,FALSE()),HLOOKUP(F$29,$C$8:$N$10,3,FALSE())))</f>
        <v>92.7635511752508</v>
      </c>
      <c r="G43" s="52" t="n">
        <f aca="false">'AVG WD'!G20*IF(N14="East",(IF(AND($A43&gt;7,$A43&lt;24),HLOOKUP(G$29,$C$8:$N$10,2,FALSE()),HLOOKUP(G$29,$C$8:$N$10,3,FALSE()))),IF(AND($A43&gt;6,$A43&lt;23),HLOOKUP(G$29,$C$8:$N$10,2,FALSE()),HLOOKUP(G$29,$C$8:$N$10,3,FALSE())))</f>
        <v>97.3587203304404</v>
      </c>
      <c r="H43" s="52" t="n">
        <f aca="false">'AVG WD'!H20*IF(O14="East",(IF(AND($A43&gt;7,$A43&lt;24),HLOOKUP(H$29,$C$8:$N$10,2,FALSE()),HLOOKUP(H$29,$C$8:$N$10,3,FALSE()))),IF(AND($A43&gt;6,$A43&lt;23),HLOOKUP(H$29,$C$8:$N$10,2,FALSE()),HLOOKUP(H$29,$C$8:$N$10,3,FALSE())))</f>
        <v>113.654581583434</v>
      </c>
      <c r="I43" s="52" t="n">
        <f aca="false">'AVG WD'!I20*IF(P14="East",(IF(AND($A43&gt;7,$A43&lt;24),HLOOKUP(I$29,$C$8:$N$10,2,FALSE()),HLOOKUP(I$29,$C$8:$N$10,3,FALSE()))),IF(AND($A43&gt;6,$A43&lt;23),HLOOKUP(I$29,$C$8:$N$10,2,FALSE()),HLOOKUP(I$29,$C$8:$N$10,3,FALSE())))</f>
        <v>113.594912289092</v>
      </c>
      <c r="J43" s="52" t="n">
        <f aca="false">'AVG WD'!J20*IF(Q14="East",(IF(AND($A43&gt;7,$A43&lt;24),HLOOKUP(J$29,$C$8:$N$10,2,FALSE()),HLOOKUP(J$29,$C$8:$N$10,3,FALSE()))),IF(AND($A43&gt;6,$A43&lt;23),HLOOKUP(J$29,$C$8:$N$10,2,FALSE()),HLOOKUP(J$29,$C$8:$N$10,3,FALSE())))</f>
        <v>113.173563542738</v>
      </c>
      <c r="K43" s="52" t="n">
        <f aca="false">'AVG WD'!K20*IF(R14="East",(IF(AND($A43&gt;7,$A43&lt;24),HLOOKUP(K$29,$C$8:$N$10,2,FALSE()),HLOOKUP(K$29,$C$8:$N$10,3,FALSE()))),IF(AND($A43&gt;6,$A43&lt;23),HLOOKUP(K$29,$C$8:$N$10,2,FALSE()),HLOOKUP(K$29,$C$8:$N$10,3,FALSE())))</f>
        <v>92.3892077735256</v>
      </c>
      <c r="L43" s="52" t="n">
        <f aca="false">'AVG WD'!L20*IF(S14="East",(IF(AND($A43&gt;7,$A43&lt;24),HLOOKUP(L$29,$C$8:$N$10,2,FALSE()),HLOOKUP(L$29,$C$8:$N$10,3,FALSE()))),IF(AND($A43&gt;6,$A43&lt;23),HLOOKUP(L$29,$C$8:$N$10,2,FALSE()),HLOOKUP(L$29,$C$8:$N$10,3,FALSE())))</f>
        <v>78.8915317596588</v>
      </c>
      <c r="M43" s="52" t="n">
        <f aca="false">'AVG WD'!M20*IF(T14="East",(IF(AND($A43&gt;7,$A43&lt;24),HLOOKUP(M$29,$C$8:$N$10,2,FALSE()),HLOOKUP(M$29,$C$8:$N$10,3,FALSE()))),IF(AND($A43&gt;6,$A43&lt;23),HLOOKUP(M$29,$C$8:$N$10,2,FALSE()),HLOOKUP(M$29,$C$8:$N$10,3,FALSE())))</f>
        <v>76.8455482398227</v>
      </c>
      <c r="N43" s="52" t="n">
        <f aca="false">'AVG WD'!N20*IF(U14="East",(IF(AND($A43&gt;7,$A43&lt;24),HLOOKUP(N$29,$C$8:$N$10,2,FALSE()),HLOOKUP(N$29,$C$8:$N$10,3,FALSE()))),IF(AND($A43&gt;6,$A43&lt;23),HLOOKUP(N$29,$C$8:$N$10,2,FALSE()),HLOOKUP(N$29,$C$8:$N$10,3,FALSE())))</f>
        <v>75.2879230053206</v>
      </c>
    </row>
    <row r="44" customFormat="false" ht="12.75" hidden="false" customHeight="false" outlineLevel="0" collapsed="false">
      <c r="A44" s="2" t="n">
        <v>14</v>
      </c>
      <c r="C44" s="52" t="n">
        <f aca="false">'AVG WD'!C21*IF(J15="East",(IF(AND($A44&gt;7,$A44&lt;24),HLOOKUP(C$29,$C$8:$N$10,2,FALSE()),HLOOKUP(C$29,$C$8:$N$10,3,FALSE()))),IF(AND($A44&gt;6,$A44&lt;23),HLOOKUP(C$29,$C$8:$N$10,2,FALSE()),HLOOKUP(C$29,$C$8:$N$10,3,FALSE())))</f>
        <v>75.5527068302042</v>
      </c>
      <c r="D44" s="52" t="n">
        <f aca="false">'AVG WD'!D21*IF(K15="East",(IF(AND($A44&gt;7,$A44&lt;24),HLOOKUP(D$29,$C$8:$N$10,2,FALSE()),HLOOKUP(D$29,$C$8:$N$10,3,FALSE()))),IF(AND($A44&gt;6,$A44&lt;23),HLOOKUP(D$29,$C$8:$N$10,2,FALSE()),HLOOKUP(D$29,$C$8:$N$10,3,FALSE())))</f>
        <v>58.2058388041359</v>
      </c>
      <c r="E44" s="52" t="n">
        <f aca="false">'AVG WD'!E21*IF(L15="East",(IF(AND($A44&gt;7,$A44&lt;24),HLOOKUP(E$29,$C$8:$N$10,2,FALSE()),HLOOKUP(E$29,$C$8:$N$10,3,FALSE()))),IF(AND($A44&gt;6,$A44&lt;23),HLOOKUP(E$29,$C$8:$N$10,2,FALSE()),HLOOKUP(E$29,$C$8:$N$10,3,FALSE())))</f>
        <v>59.6187038505148</v>
      </c>
      <c r="F44" s="52" t="n">
        <f aca="false">'AVG WD'!F21*IF(M15="East",(IF(AND($A44&gt;7,$A44&lt;24),HLOOKUP(F$29,$C$8:$N$10,2,FALSE()),HLOOKUP(F$29,$C$8:$N$10,3,FALSE()))),IF(AND($A44&gt;6,$A44&lt;23),HLOOKUP(F$29,$C$8:$N$10,2,FALSE()),HLOOKUP(F$29,$C$8:$N$10,3,FALSE())))</f>
        <v>93.4048342487328</v>
      </c>
      <c r="G44" s="52" t="n">
        <f aca="false">'AVG WD'!G21*IF(N15="East",(IF(AND($A44&gt;7,$A44&lt;24),HLOOKUP(G$29,$C$8:$N$10,2,FALSE()),HLOOKUP(G$29,$C$8:$N$10,3,FALSE()))),IF(AND($A44&gt;6,$A44&lt;23),HLOOKUP(G$29,$C$8:$N$10,2,FALSE()),HLOOKUP(G$29,$C$8:$N$10,3,FALSE())))</f>
        <v>103.53038836361</v>
      </c>
      <c r="H44" s="52" t="n">
        <f aca="false">'AVG WD'!H21*IF(O15="East",(IF(AND($A44&gt;7,$A44&lt;24),HLOOKUP(H$29,$C$8:$N$10,2,FALSE()),HLOOKUP(H$29,$C$8:$N$10,3,FALSE()))),IF(AND($A44&gt;6,$A44&lt;23),HLOOKUP(H$29,$C$8:$N$10,2,FALSE()),HLOOKUP(H$29,$C$8:$N$10,3,FALSE())))</f>
        <v>127.919654734873</v>
      </c>
      <c r="I44" s="52" t="n">
        <f aca="false">'AVG WD'!I21*IF(P15="East",(IF(AND($A44&gt;7,$A44&lt;24),HLOOKUP(I$29,$C$8:$N$10,2,FALSE()),HLOOKUP(I$29,$C$8:$N$10,3,FALSE()))),IF(AND($A44&gt;6,$A44&lt;23),HLOOKUP(I$29,$C$8:$N$10,2,FALSE()),HLOOKUP(I$29,$C$8:$N$10,3,FALSE())))</f>
        <v>127.130159290302</v>
      </c>
      <c r="J44" s="52" t="n">
        <f aca="false">'AVG WD'!J21*IF(Q15="East",(IF(AND($A44&gt;7,$A44&lt;24),HLOOKUP(J$29,$C$8:$N$10,2,FALSE()),HLOOKUP(J$29,$C$8:$N$10,3,FALSE()))),IF(AND($A44&gt;6,$A44&lt;23),HLOOKUP(J$29,$C$8:$N$10,2,FALSE()),HLOOKUP(J$29,$C$8:$N$10,3,FALSE())))</f>
        <v>126.242691009025</v>
      </c>
      <c r="K44" s="52" t="n">
        <f aca="false">'AVG WD'!K21*IF(R15="East",(IF(AND($A44&gt;7,$A44&lt;24),HLOOKUP(K$29,$C$8:$N$10,2,FALSE()),HLOOKUP(K$29,$C$8:$N$10,3,FALSE()))),IF(AND($A44&gt;6,$A44&lt;23),HLOOKUP(K$29,$C$8:$N$10,2,FALSE()),HLOOKUP(K$29,$C$8:$N$10,3,FALSE())))</f>
        <v>94.6961126857282</v>
      </c>
      <c r="L44" s="52" t="n">
        <f aca="false">'AVG WD'!L21*IF(S15="East",(IF(AND($A44&gt;7,$A44&lt;24),HLOOKUP(L$29,$C$8:$N$10,2,FALSE()),HLOOKUP(L$29,$C$8:$N$10,3,FALSE()))),IF(AND($A44&gt;6,$A44&lt;23),HLOOKUP(L$29,$C$8:$N$10,2,FALSE()),HLOOKUP(L$29,$C$8:$N$10,3,FALSE())))</f>
        <v>79.6209040416828</v>
      </c>
      <c r="M44" s="52" t="n">
        <f aca="false">'AVG WD'!M21*IF(T15="East",(IF(AND($A44&gt;7,$A44&lt;24),HLOOKUP(M$29,$C$8:$N$10,2,FALSE()),HLOOKUP(M$29,$C$8:$N$10,3,FALSE()))),IF(AND($A44&gt;6,$A44&lt;23),HLOOKUP(M$29,$C$8:$N$10,2,FALSE()),HLOOKUP(M$29,$C$8:$N$10,3,FALSE())))</f>
        <v>77.3270606257213</v>
      </c>
      <c r="N44" s="52" t="n">
        <f aca="false">'AVG WD'!N21*IF(U15="East",(IF(AND($A44&gt;7,$A44&lt;24),HLOOKUP(N$29,$C$8:$N$10,2,FALSE()),HLOOKUP(N$29,$C$8:$N$10,3,FALSE()))),IF(AND($A44&gt;6,$A44&lt;23),HLOOKUP(N$29,$C$8:$N$10,2,FALSE()),HLOOKUP(N$29,$C$8:$N$10,3,FALSE())))</f>
        <v>74.3404814765501</v>
      </c>
    </row>
    <row r="45" customFormat="false" ht="12.75" hidden="false" customHeight="false" outlineLevel="0" collapsed="false">
      <c r="A45" s="2" t="n">
        <v>15</v>
      </c>
      <c r="C45" s="52" t="n">
        <f aca="false">'AVG WD'!C22*IF(J16="East",(IF(AND($A45&gt;7,$A45&lt;24),HLOOKUP(C$29,$C$8:$N$10,2,FALSE()),HLOOKUP(C$29,$C$8:$N$10,3,FALSE()))),IF(AND($A45&gt;6,$A45&lt;23),HLOOKUP(C$29,$C$8:$N$10,2,FALSE()),HLOOKUP(C$29,$C$8:$N$10,3,FALSE())))</f>
        <v>73.6906948471778</v>
      </c>
      <c r="D45" s="52" t="n">
        <f aca="false">'AVG WD'!D22*IF(K16="East",(IF(AND($A45&gt;7,$A45&lt;24),HLOOKUP(D$29,$C$8:$N$10,2,FALSE()),HLOOKUP(D$29,$C$8:$N$10,3,FALSE()))),IF(AND($A45&gt;6,$A45&lt;23),HLOOKUP(D$29,$C$8:$N$10,2,FALSE()),HLOOKUP(D$29,$C$8:$N$10,3,FALSE())))</f>
        <v>57.2401203818962</v>
      </c>
      <c r="E45" s="52" t="n">
        <f aca="false">'AVG WD'!E22*IF(L16="East",(IF(AND($A45&gt;7,$A45&lt;24),HLOOKUP(E$29,$C$8:$N$10,2,FALSE()),HLOOKUP(E$29,$C$8:$N$10,3,FALSE()))),IF(AND($A45&gt;6,$A45&lt;23),HLOOKUP(E$29,$C$8:$N$10,2,FALSE()),HLOOKUP(E$29,$C$8:$N$10,3,FALSE())))</f>
        <v>58.4596754213734</v>
      </c>
      <c r="F45" s="52" t="n">
        <f aca="false">'AVG WD'!F22*IF(M16="East",(IF(AND($A45&gt;7,$A45&lt;24),HLOOKUP(F$29,$C$8:$N$10,2,FALSE()),HLOOKUP(F$29,$C$8:$N$10,3,FALSE()))),IF(AND($A45&gt;6,$A45&lt;23),HLOOKUP(F$29,$C$8:$N$10,2,FALSE()),HLOOKUP(F$29,$C$8:$N$10,3,FALSE())))</f>
        <v>92.6273447297138</v>
      </c>
      <c r="G45" s="52" t="n">
        <f aca="false">'AVG WD'!G22*IF(N16="East",(IF(AND($A45&gt;7,$A45&lt;24),HLOOKUP(G$29,$C$8:$N$10,2,FALSE()),HLOOKUP(G$29,$C$8:$N$10,3,FALSE()))),IF(AND($A45&gt;6,$A45&lt;23),HLOOKUP(G$29,$C$8:$N$10,2,FALSE()),HLOOKUP(G$29,$C$8:$N$10,3,FALSE())))</f>
        <v>105.336886006879</v>
      </c>
      <c r="H45" s="52" t="n">
        <f aca="false">'AVG WD'!H22*IF(O16="East",(IF(AND($A45&gt;7,$A45&lt;24),HLOOKUP(H$29,$C$8:$N$10,2,FALSE()),HLOOKUP(H$29,$C$8:$N$10,3,FALSE()))),IF(AND($A45&gt;6,$A45&lt;23),HLOOKUP(H$29,$C$8:$N$10,2,FALSE()),HLOOKUP(H$29,$C$8:$N$10,3,FALSE())))</f>
        <v>140.313570041909</v>
      </c>
      <c r="I45" s="52" t="n">
        <f aca="false">'AVG WD'!I22*IF(P16="East",(IF(AND($A45&gt;7,$A45&lt;24),HLOOKUP(I$29,$C$8:$N$10,2,FALSE()),HLOOKUP(I$29,$C$8:$N$10,3,FALSE()))),IF(AND($A45&gt;6,$A45&lt;23),HLOOKUP(I$29,$C$8:$N$10,2,FALSE()),HLOOKUP(I$29,$C$8:$N$10,3,FALSE())))</f>
        <v>135.079104141581</v>
      </c>
      <c r="J45" s="52" t="n">
        <f aca="false">'AVG WD'!J22*IF(Q16="East",(IF(AND($A45&gt;7,$A45&lt;24),HLOOKUP(J$29,$C$8:$N$10,2,FALSE()),HLOOKUP(J$29,$C$8:$N$10,3,FALSE()))),IF(AND($A45&gt;6,$A45&lt;23),HLOOKUP(J$29,$C$8:$N$10,2,FALSE()),HLOOKUP(J$29,$C$8:$N$10,3,FALSE())))</f>
        <v>140.281525492526</v>
      </c>
      <c r="K45" s="52" t="n">
        <f aca="false">'AVG WD'!K22*IF(R16="East",(IF(AND($A45&gt;7,$A45&lt;24),HLOOKUP(K$29,$C$8:$N$10,2,FALSE()),HLOOKUP(K$29,$C$8:$N$10,3,FALSE()))),IF(AND($A45&gt;6,$A45&lt;23),HLOOKUP(K$29,$C$8:$N$10,2,FALSE()),HLOOKUP(K$29,$C$8:$N$10,3,FALSE())))</f>
        <v>96.1858623773543</v>
      </c>
      <c r="L45" s="52" t="n">
        <f aca="false">'AVG WD'!L22*IF(S16="East",(IF(AND($A45&gt;7,$A45&lt;24),HLOOKUP(L$29,$C$8:$N$10,2,FALSE()),HLOOKUP(L$29,$C$8:$N$10,3,FALSE()))),IF(AND($A45&gt;6,$A45&lt;23),HLOOKUP(L$29,$C$8:$N$10,2,FALSE()),HLOOKUP(L$29,$C$8:$N$10,3,FALSE())))</f>
        <v>80.8641070511122</v>
      </c>
      <c r="M45" s="52" t="n">
        <f aca="false">'AVG WD'!M22*IF(T16="East",(IF(AND($A45&gt;7,$A45&lt;24),HLOOKUP(M$29,$C$8:$N$10,2,FALSE()),HLOOKUP(M$29,$C$8:$N$10,3,FALSE()))),IF(AND($A45&gt;6,$A45&lt;23),HLOOKUP(M$29,$C$8:$N$10,2,FALSE()),HLOOKUP(M$29,$C$8:$N$10,3,FALSE())))</f>
        <v>74.81449440414</v>
      </c>
      <c r="N45" s="52" t="n">
        <f aca="false">'AVG WD'!N22*IF(U16="East",(IF(AND($A45&gt;7,$A45&lt;24),HLOOKUP(N$29,$C$8:$N$10,2,FALSE()),HLOOKUP(N$29,$C$8:$N$10,3,FALSE()))),IF(AND($A45&gt;6,$A45&lt;23),HLOOKUP(N$29,$C$8:$N$10,2,FALSE()),HLOOKUP(N$29,$C$8:$N$10,3,FALSE())))</f>
        <v>72.8514123441453</v>
      </c>
    </row>
    <row r="46" customFormat="false" ht="12.75" hidden="false" customHeight="false" outlineLevel="0" collapsed="false">
      <c r="A46" s="2" t="n">
        <v>16</v>
      </c>
      <c r="C46" s="52" t="n">
        <f aca="false">'AVG WD'!C23*IF(J17="East",(IF(AND($A46&gt;7,$A46&lt;24),HLOOKUP(C$29,$C$8:$N$10,2,FALSE()),HLOOKUP(C$29,$C$8:$N$10,3,FALSE()))),IF(AND($A46&gt;6,$A46&lt;23),HLOOKUP(C$29,$C$8:$N$10,2,FALSE()),HLOOKUP(C$29,$C$8:$N$10,3,FALSE())))</f>
        <v>72.2198244665176</v>
      </c>
      <c r="D46" s="52" t="n">
        <f aca="false">'AVG WD'!D23*IF(K17="East",(IF(AND($A46&gt;7,$A46&lt;24),HLOOKUP(D$29,$C$8:$N$10,2,FALSE()),HLOOKUP(D$29,$C$8:$N$10,3,FALSE()))),IF(AND($A46&gt;6,$A46&lt;23),HLOOKUP(D$29,$C$8:$N$10,2,FALSE()),HLOOKUP(D$29,$C$8:$N$10,3,FALSE())))</f>
        <v>56.5036877260662</v>
      </c>
      <c r="E46" s="52" t="n">
        <f aca="false">'AVG WD'!E23*IF(L17="East",(IF(AND($A46&gt;7,$A46&lt;24),HLOOKUP(E$29,$C$8:$N$10,2,FALSE()),HLOOKUP(E$29,$C$8:$N$10,3,FALSE()))),IF(AND($A46&gt;6,$A46&lt;23),HLOOKUP(E$29,$C$8:$N$10,2,FALSE()),HLOOKUP(E$29,$C$8:$N$10,3,FALSE())))</f>
        <v>57.5715202387612</v>
      </c>
      <c r="F46" s="52" t="n">
        <f aca="false">'AVG WD'!F23*IF(M17="East",(IF(AND($A46&gt;7,$A46&lt;24),HLOOKUP(F$29,$C$8:$N$10,2,FALSE()),HLOOKUP(F$29,$C$8:$N$10,3,FALSE()))),IF(AND($A46&gt;6,$A46&lt;23),HLOOKUP(F$29,$C$8:$N$10,2,FALSE()),HLOOKUP(F$29,$C$8:$N$10,3,FALSE())))</f>
        <v>91.27849036657</v>
      </c>
      <c r="G46" s="52" t="n">
        <f aca="false">'AVG WD'!G23*IF(N17="East",(IF(AND($A46&gt;7,$A46&lt;24),HLOOKUP(G$29,$C$8:$N$10,2,FALSE()),HLOOKUP(G$29,$C$8:$N$10,3,FALSE()))),IF(AND($A46&gt;6,$A46&lt;23),HLOOKUP(G$29,$C$8:$N$10,2,FALSE()),HLOOKUP(G$29,$C$8:$N$10,3,FALSE())))</f>
        <v>106.558147189919</v>
      </c>
      <c r="H46" s="52" t="n">
        <f aca="false">'AVG WD'!H23*IF(O17="East",(IF(AND($A46&gt;7,$A46&lt;24),HLOOKUP(H$29,$C$8:$N$10,2,FALSE()),HLOOKUP(H$29,$C$8:$N$10,3,FALSE()))),IF(AND($A46&gt;6,$A46&lt;23),HLOOKUP(H$29,$C$8:$N$10,2,FALSE()),HLOOKUP(H$29,$C$8:$N$10,3,FALSE())))</f>
        <v>146.629667886886</v>
      </c>
      <c r="I46" s="52" t="n">
        <f aca="false">'AVG WD'!I23*IF(P17="East",(IF(AND($A46&gt;7,$A46&lt;24),HLOOKUP(I$29,$C$8:$N$10,2,FALSE()),HLOOKUP(I$29,$C$8:$N$10,3,FALSE()))),IF(AND($A46&gt;6,$A46&lt;23),HLOOKUP(I$29,$C$8:$N$10,2,FALSE()),HLOOKUP(I$29,$C$8:$N$10,3,FALSE())))</f>
        <v>139.649533102772</v>
      </c>
      <c r="J46" s="52" t="n">
        <f aca="false">'AVG WD'!J23*IF(Q17="East",(IF(AND($A46&gt;7,$A46&lt;24),HLOOKUP(J$29,$C$8:$N$10,2,FALSE()),HLOOKUP(J$29,$C$8:$N$10,3,FALSE()))),IF(AND($A46&gt;6,$A46&lt;23),HLOOKUP(J$29,$C$8:$N$10,2,FALSE()),HLOOKUP(J$29,$C$8:$N$10,3,FALSE())))</f>
        <v>147.249163434691</v>
      </c>
      <c r="K46" s="52" t="n">
        <f aca="false">'AVG WD'!K23*IF(R17="East",(IF(AND($A46&gt;7,$A46&lt;24),HLOOKUP(K$29,$C$8:$N$10,2,FALSE()),HLOOKUP(K$29,$C$8:$N$10,3,FALSE()))),IF(AND($A46&gt;6,$A46&lt;23),HLOOKUP(K$29,$C$8:$N$10,2,FALSE()),HLOOKUP(K$29,$C$8:$N$10,3,FALSE())))</f>
        <v>96.882343583429</v>
      </c>
      <c r="L46" s="52" t="n">
        <f aca="false">'AVG WD'!L23*IF(S17="East",(IF(AND($A46&gt;7,$A46&lt;24),HLOOKUP(L$29,$C$8:$N$10,2,FALSE()),HLOOKUP(L$29,$C$8:$N$10,3,FALSE()))),IF(AND($A46&gt;6,$A46&lt;23),HLOOKUP(L$29,$C$8:$N$10,2,FALSE()),HLOOKUP(L$29,$C$8:$N$10,3,FALSE())))</f>
        <v>83.2923861558331</v>
      </c>
      <c r="M46" s="52" t="n">
        <f aca="false">'AVG WD'!M23*IF(T17="East",(IF(AND($A46&gt;7,$A46&lt;24),HLOOKUP(M$29,$C$8:$N$10,2,FALSE()),HLOOKUP(M$29,$C$8:$N$10,3,FALSE()))),IF(AND($A46&gt;6,$A46&lt;23),HLOOKUP(M$29,$C$8:$N$10,2,FALSE()),HLOOKUP(M$29,$C$8:$N$10,3,FALSE())))</f>
        <v>74.1439116464503</v>
      </c>
      <c r="N46" s="52" t="n">
        <f aca="false">'AVG WD'!N23*IF(U17="East",(IF(AND($A46&gt;7,$A46&lt;24),HLOOKUP(N$29,$C$8:$N$10,2,FALSE()),HLOOKUP(N$29,$C$8:$N$10,3,FALSE()))),IF(AND($A46&gt;6,$A46&lt;23),HLOOKUP(N$29,$C$8:$N$10,2,FALSE()),HLOOKUP(N$29,$C$8:$N$10,3,FALSE())))</f>
        <v>71.5503755372863</v>
      </c>
    </row>
    <row r="47" customFormat="false" ht="12.75" hidden="false" customHeight="false" outlineLevel="0" collapsed="false">
      <c r="A47" s="2" t="n">
        <v>17</v>
      </c>
      <c r="C47" s="52" t="n">
        <f aca="false">'AVG WD'!C24*IF(J18="East",(IF(AND($A47&gt;7,$A47&lt;24),HLOOKUP(C$29,$C$8:$N$10,2,FALSE()),HLOOKUP(C$29,$C$8:$N$10,3,FALSE()))),IF(AND($A47&gt;6,$A47&lt;23),HLOOKUP(C$29,$C$8:$N$10,2,FALSE()),HLOOKUP(C$29,$C$8:$N$10,3,FALSE())))</f>
        <v>76.5575204546014</v>
      </c>
      <c r="D47" s="52" t="n">
        <f aca="false">'AVG WD'!D24*IF(K18="East",(IF(AND($A47&gt;7,$A47&lt;24),HLOOKUP(D$29,$C$8:$N$10,2,FALSE()),HLOOKUP(D$29,$C$8:$N$10,3,FALSE()))),IF(AND($A47&gt;6,$A47&lt;23),HLOOKUP(D$29,$C$8:$N$10,2,FALSE()),HLOOKUP(D$29,$C$8:$N$10,3,FALSE())))</f>
        <v>57.2643526201769</v>
      </c>
      <c r="E47" s="52" t="n">
        <f aca="false">'AVG WD'!E24*IF(L18="East",(IF(AND($A47&gt;7,$A47&lt;24),HLOOKUP(E$29,$C$8:$N$10,2,FALSE()),HLOOKUP(E$29,$C$8:$N$10,3,FALSE()))),IF(AND($A47&gt;6,$A47&lt;23),HLOOKUP(E$29,$C$8:$N$10,2,FALSE()),HLOOKUP(E$29,$C$8:$N$10,3,FALSE())))</f>
        <v>57.1181195469767</v>
      </c>
      <c r="F47" s="52" t="n">
        <f aca="false">'AVG WD'!F24*IF(M18="East",(IF(AND($A47&gt;7,$A47&lt;24),HLOOKUP(F$29,$C$8:$N$10,2,FALSE()),HLOOKUP(F$29,$C$8:$N$10,3,FALSE()))),IF(AND($A47&gt;6,$A47&lt;23),HLOOKUP(F$29,$C$8:$N$10,2,FALSE()),HLOOKUP(F$29,$C$8:$N$10,3,FALSE())))</f>
        <v>89.046378302742</v>
      </c>
      <c r="G47" s="52" t="n">
        <f aca="false">'AVG WD'!G24*IF(N18="East",(IF(AND($A47&gt;7,$A47&lt;24),HLOOKUP(G$29,$C$8:$N$10,2,FALSE()),HLOOKUP(G$29,$C$8:$N$10,3,FALSE()))),IF(AND($A47&gt;6,$A47&lt;23),HLOOKUP(G$29,$C$8:$N$10,2,FALSE()),HLOOKUP(G$29,$C$8:$N$10,3,FALSE())))</f>
        <v>102.029015003788</v>
      </c>
      <c r="H47" s="52" t="n">
        <f aca="false">'AVG WD'!H24*IF(O18="East",(IF(AND($A47&gt;7,$A47&lt;24),HLOOKUP(H$29,$C$8:$N$10,2,FALSE()),HLOOKUP(H$29,$C$8:$N$10,3,FALSE()))),IF(AND($A47&gt;6,$A47&lt;23),HLOOKUP(H$29,$C$8:$N$10,2,FALSE()),HLOOKUP(H$29,$C$8:$N$10,3,FALSE())))</f>
        <v>143.268625478084</v>
      </c>
      <c r="I47" s="52" t="n">
        <f aca="false">'AVG WD'!I24*IF(P18="East",(IF(AND($A47&gt;7,$A47&lt;24),HLOOKUP(I$29,$C$8:$N$10,2,FALSE()),HLOOKUP(I$29,$C$8:$N$10,3,FALSE()))),IF(AND($A47&gt;6,$A47&lt;23),HLOOKUP(I$29,$C$8:$N$10,2,FALSE()),HLOOKUP(I$29,$C$8:$N$10,3,FALSE())))</f>
        <v>138.8570557773</v>
      </c>
      <c r="J47" s="52" t="n">
        <f aca="false">'AVG WD'!J24*IF(Q18="East",(IF(AND($A47&gt;7,$A47&lt;24),HLOOKUP(J$29,$C$8:$N$10,2,FALSE()),HLOOKUP(J$29,$C$8:$N$10,3,FALSE()))),IF(AND($A47&gt;6,$A47&lt;23),HLOOKUP(J$29,$C$8:$N$10,2,FALSE()),HLOOKUP(J$29,$C$8:$N$10,3,FALSE())))</f>
        <v>145.379395074645</v>
      </c>
      <c r="K47" s="52" t="n">
        <f aca="false">'AVG WD'!K24*IF(R18="East",(IF(AND($A47&gt;7,$A47&lt;24),HLOOKUP(K$29,$C$8:$N$10,2,FALSE()),HLOOKUP(K$29,$C$8:$N$10,3,FALSE()))),IF(AND($A47&gt;6,$A47&lt;23),HLOOKUP(K$29,$C$8:$N$10,2,FALSE()),HLOOKUP(K$29,$C$8:$N$10,3,FALSE())))</f>
        <v>95.0650463543817</v>
      </c>
      <c r="L47" s="52" t="n">
        <f aca="false">'AVG WD'!L24*IF(S18="East",(IF(AND($A47&gt;7,$A47&lt;24),HLOOKUP(L$29,$C$8:$N$10,2,FALSE()),HLOOKUP(L$29,$C$8:$N$10,3,FALSE()))),IF(AND($A47&gt;6,$A47&lt;23),HLOOKUP(L$29,$C$8:$N$10,2,FALSE()),HLOOKUP(L$29,$C$8:$N$10,3,FALSE())))</f>
        <v>80.6077557859061</v>
      </c>
      <c r="M47" s="52" t="n">
        <f aca="false">'AVG WD'!M24*IF(T18="East",(IF(AND($A47&gt;7,$A47&lt;24),HLOOKUP(M$29,$C$8:$N$10,2,FALSE()),HLOOKUP(M$29,$C$8:$N$10,3,FALSE()))),IF(AND($A47&gt;6,$A47&lt;23),HLOOKUP(M$29,$C$8:$N$10,2,FALSE()),HLOOKUP(M$29,$C$8:$N$10,3,FALSE())))</f>
        <v>78.1394455610838</v>
      </c>
      <c r="N47" s="52" t="n">
        <f aca="false">'AVG WD'!N24*IF(U18="East",(IF(AND($A47&gt;7,$A47&lt;24),HLOOKUP(N$29,$C$8:$N$10,2,FALSE()),HLOOKUP(N$29,$C$8:$N$10,3,FALSE()))),IF(AND($A47&gt;6,$A47&lt;23),HLOOKUP(N$29,$C$8:$N$10,2,FALSE()),HLOOKUP(N$29,$C$8:$N$10,3,FALSE())))</f>
        <v>79.0593226735588</v>
      </c>
    </row>
    <row r="48" customFormat="false" ht="12.75" hidden="false" customHeight="false" outlineLevel="0" collapsed="false">
      <c r="A48" s="2" t="n">
        <v>18</v>
      </c>
      <c r="C48" s="52" t="n">
        <f aca="false">'AVG WD'!C25*IF(J19="East",(IF(AND($A48&gt;7,$A48&lt;24),HLOOKUP(C$29,$C$8:$N$10,2,FALSE()),HLOOKUP(C$29,$C$8:$N$10,3,FALSE()))),IF(AND($A48&gt;6,$A48&lt;23),HLOOKUP(C$29,$C$8:$N$10,2,FALSE()),HLOOKUP(C$29,$C$8:$N$10,3,FALSE())))</f>
        <v>93.5782469080417</v>
      </c>
      <c r="D48" s="52" t="n">
        <f aca="false">'AVG WD'!D25*IF(K19="East",(IF(AND($A48&gt;7,$A48&lt;24),HLOOKUP(D$29,$C$8:$N$10,2,FALSE()),HLOOKUP(D$29,$C$8:$N$10,3,FALSE()))),IF(AND($A48&gt;6,$A48&lt;23),HLOOKUP(D$29,$C$8:$N$10,2,FALSE()),HLOOKUP(D$29,$C$8:$N$10,3,FALSE())))</f>
        <v>63.6669465981542</v>
      </c>
      <c r="E48" s="52" t="n">
        <f aca="false">'AVG WD'!E25*IF(L19="East",(IF(AND($A48&gt;7,$A48&lt;24),HLOOKUP(E$29,$C$8:$N$10,2,FALSE()),HLOOKUP(E$29,$C$8:$N$10,3,FALSE()))),IF(AND($A48&gt;6,$A48&lt;23),HLOOKUP(E$29,$C$8:$N$10,2,FALSE()),HLOOKUP(E$29,$C$8:$N$10,3,FALSE())))</f>
        <v>58.7729855749764</v>
      </c>
      <c r="F48" s="52" t="n">
        <f aca="false">'AVG WD'!F25*IF(M19="East",(IF(AND($A48&gt;7,$A48&lt;24),HLOOKUP(F$29,$C$8:$N$10,2,FALSE()),HLOOKUP(F$29,$C$8:$N$10,3,FALSE()))),IF(AND($A48&gt;6,$A48&lt;23),HLOOKUP(F$29,$C$8:$N$10,2,FALSE()),HLOOKUP(F$29,$C$8:$N$10,3,FALSE())))</f>
        <v>86.5490065397498</v>
      </c>
      <c r="G48" s="52" t="n">
        <f aca="false">'AVG WD'!G25*IF(N19="East",(IF(AND($A48&gt;7,$A48&lt;24),HLOOKUP(G$29,$C$8:$N$10,2,FALSE()),HLOOKUP(G$29,$C$8:$N$10,3,FALSE()))),IF(AND($A48&gt;6,$A48&lt;23),HLOOKUP(G$29,$C$8:$N$10,2,FALSE()),HLOOKUP(G$29,$C$8:$N$10,3,FALSE())))</f>
        <v>94.6106112609576</v>
      </c>
      <c r="H48" s="52" t="n">
        <f aca="false">'AVG WD'!H25*IF(O19="East",(IF(AND($A48&gt;7,$A48&lt;24),HLOOKUP(H$29,$C$8:$N$10,2,FALSE()),HLOOKUP(H$29,$C$8:$N$10,3,FALSE()))),IF(AND($A48&gt;6,$A48&lt;23),HLOOKUP(H$29,$C$8:$N$10,2,FALSE()),HLOOKUP(H$29,$C$8:$N$10,3,FALSE())))</f>
        <v>127.976932506218</v>
      </c>
      <c r="I48" s="52" t="n">
        <f aca="false">'AVG WD'!I25*IF(P19="East",(IF(AND($A48&gt;7,$A48&lt;24),HLOOKUP(I$29,$C$8:$N$10,2,FALSE()),HLOOKUP(I$29,$C$8:$N$10,3,FALSE()))),IF(AND($A48&gt;6,$A48&lt;23),HLOOKUP(I$29,$C$8:$N$10,2,FALSE()),HLOOKUP(I$29,$C$8:$N$10,3,FALSE())))</f>
        <v>126.81165206663</v>
      </c>
      <c r="J48" s="52" t="n">
        <f aca="false">'AVG WD'!J25*IF(Q19="East",(IF(AND($A48&gt;7,$A48&lt;24),HLOOKUP(J$29,$C$8:$N$10,2,FALSE()),HLOOKUP(J$29,$C$8:$N$10,3,FALSE()))),IF(AND($A48&gt;6,$A48&lt;23),HLOOKUP(J$29,$C$8:$N$10,2,FALSE()),HLOOKUP(J$29,$C$8:$N$10,3,FALSE())))</f>
        <v>131.770142605824</v>
      </c>
      <c r="K48" s="52" t="n">
        <f aca="false">'AVG WD'!K25*IF(R19="East",(IF(AND($A48&gt;7,$A48&lt;24),HLOOKUP(K$29,$C$8:$N$10,2,FALSE()),HLOOKUP(K$29,$C$8:$N$10,3,FALSE()))),IF(AND($A48&gt;6,$A48&lt;23),HLOOKUP(K$29,$C$8:$N$10,2,FALSE()),HLOOKUP(K$29,$C$8:$N$10,3,FALSE())))</f>
        <v>96.1272332209481</v>
      </c>
      <c r="L48" s="52" t="n">
        <f aca="false">'AVG WD'!L25*IF(S19="East",(IF(AND($A48&gt;7,$A48&lt;24),HLOOKUP(L$29,$C$8:$N$10,2,FALSE()),HLOOKUP(L$29,$C$8:$N$10,3,FALSE()))),IF(AND($A48&gt;6,$A48&lt;23),HLOOKUP(L$29,$C$8:$N$10,2,FALSE()),HLOOKUP(L$29,$C$8:$N$10,3,FALSE())))</f>
        <v>77.1342060387605</v>
      </c>
      <c r="M48" s="52" t="n">
        <f aca="false">'AVG WD'!M25*IF(T19="East",(IF(AND($A48&gt;7,$A48&lt;24),HLOOKUP(M$29,$C$8:$N$10,2,FALSE()),HLOOKUP(M$29,$C$8:$N$10,3,FALSE()))),IF(AND($A48&gt;6,$A48&lt;23),HLOOKUP(M$29,$C$8:$N$10,2,FALSE()),HLOOKUP(M$29,$C$8:$N$10,3,FALSE())))</f>
        <v>93.3596291851004</v>
      </c>
      <c r="N48" s="52" t="n">
        <f aca="false">'AVG WD'!N25*IF(U19="East",(IF(AND($A48&gt;7,$A48&lt;24),HLOOKUP(N$29,$C$8:$N$10,2,FALSE()),HLOOKUP(N$29,$C$8:$N$10,3,FALSE()))),IF(AND($A48&gt;6,$A48&lt;23),HLOOKUP(N$29,$C$8:$N$10,2,FALSE()),HLOOKUP(N$29,$C$8:$N$10,3,FALSE())))</f>
        <v>92.453389192252</v>
      </c>
    </row>
    <row r="49" customFormat="false" ht="12.75" hidden="false" customHeight="false" outlineLevel="0" collapsed="false">
      <c r="A49" s="2" t="n">
        <v>19</v>
      </c>
      <c r="C49" s="52" t="n">
        <f aca="false">'AVG WD'!C26*IF(J20="East",(IF(AND($A49&gt;7,$A49&lt;24),HLOOKUP(C$29,$C$8:$N$10,2,FALSE()),HLOOKUP(C$29,$C$8:$N$10,3,FALSE()))),IF(AND($A49&gt;6,$A49&lt;23),HLOOKUP(C$29,$C$8:$N$10,2,FALSE()),HLOOKUP(C$29,$C$8:$N$10,3,FALSE())))</f>
        <v>93.1625031679824</v>
      </c>
      <c r="D49" s="52" t="n">
        <f aca="false">'AVG WD'!D26*IF(K20="East",(IF(AND($A49&gt;7,$A49&lt;24),HLOOKUP(D$29,$C$8:$N$10,2,FALSE()),HLOOKUP(D$29,$C$8:$N$10,3,FALSE()))),IF(AND($A49&gt;6,$A49&lt;23),HLOOKUP(D$29,$C$8:$N$10,2,FALSE()),HLOOKUP(D$29,$C$8:$N$10,3,FALSE())))</f>
        <v>67.0775621857396</v>
      </c>
      <c r="E49" s="52" t="n">
        <f aca="false">'AVG WD'!E26*IF(L20="East",(IF(AND($A49&gt;7,$A49&lt;24),HLOOKUP(E$29,$C$8:$N$10,2,FALSE()),HLOOKUP(E$29,$C$8:$N$10,3,FALSE()))),IF(AND($A49&gt;6,$A49&lt;23),HLOOKUP(E$29,$C$8:$N$10,2,FALSE()),HLOOKUP(E$29,$C$8:$N$10,3,FALSE())))</f>
        <v>67.8151473773091</v>
      </c>
      <c r="F49" s="52" t="n">
        <f aca="false">'AVG WD'!F26*IF(M20="East",(IF(AND($A49&gt;7,$A49&lt;24),HLOOKUP(F$29,$C$8:$N$10,2,FALSE()),HLOOKUP(F$29,$C$8:$N$10,3,FALSE()))),IF(AND($A49&gt;6,$A49&lt;23),HLOOKUP(F$29,$C$8:$N$10,2,FALSE()),HLOOKUP(F$29,$C$8:$N$10,3,FALSE())))</f>
        <v>87.1610695664958</v>
      </c>
      <c r="G49" s="52" t="n">
        <f aca="false">'AVG WD'!G26*IF(N20="East",(IF(AND($A49&gt;7,$A49&lt;24),HLOOKUP(G$29,$C$8:$N$10,2,FALSE()),HLOOKUP(G$29,$C$8:$N$10,3,FALSE()))),IF(AND($A49&gt;6,$A49&lt;23),HLOOKUP(G$29,$C$8:$N$10,2,FALSE()),HLOOKUP(G$29,$C$8:$N$10,3,FALSE())))</f>
        <v>88.5915951003265</v>
      </c>
      <c r="H49" s="52" t="n">
        <f aca="false">'AVG WD'!H26*IF(O20="East",(IF(AND($A49&gt;7,$A49&lt;24),HLOOKUP(H$29,$C$8:$N$10,2,FALSE()),HLOOKUP(H$29,$C$8:$N$10,3,FALSE()))),IF(AND($A49&gt;6,$A49&lt;23),HLOOKUP(H$29,$C$8:$N$10,2,FALSE()),HLOOKUP(H$29,$C$8:$N$10,3,FALSE())))</f>
        <v>112.20201931566</v>
      </c>
      <c r="I49" s="52" t="n">
        <f aca="false">'AVG WD'!I26*IF(P20="East",(IF(AND($A49&gt;7,$A49&lt;24),HLOOKUP(I$29,$C$8:$N$10,2,FALSE()),HLOOKUP(I$29,$C$8:$N$10,3,FALSE()))),IF(AND($A49&gt;6,$A49&lt;23),HLOOKUP(I$29,$C$8:$N$10,2,FALSE()),HLOOKUP(I$29,$C$8:$N$10,3,FALSE())))</f>
        <v>107.442791130599</v>
      </c>
      <c r="J49" s="52" t="n">
        <f aca="false">'AVG WD'!J26*IF(Q20="East",(IF(AND($A49&gt;7,$A49&lt;24),HLOOKUP(J$29,$C$8:$N$10,2,FALSE()),HLOOKUP(J$29,$C$8:$N$10,3,FALSE()))),IF(AND($A49&gt;6,$A49&lt;23),HLOOKUP(J$29,$C$8:$N$10,2,FALSE()),HLOOKUP(J$29,$C$8:$N$10,3,FALSE())))</f>
        <v>117.153680925956</v>
      </c>
      <c r="K49" s="52" t="n">
        <f aca="false">'AVG WD'!K26*IF(R20="East",(IF(AND($A49&gt;7,$A49&lt;24),HLOOKUP(K$29,$C$8:$N$10,2,FALSE()),HLOOKUP(K$29,$C$8:$N$10,3,FALSE()))),IF(AND($A49&gt;6,$A49&lt;23),HLOOKUP(K$29,$C$8:$N$10,2,FALSE()),HLOOKUP(K$29,$C$8:$N$10,3,FALSE())))</f>
        <v>93.9510707811754</v>
      </c>
      <c r="L49" s="52" t="n">
        <f aca="false">'AVG WD'!L26*IF(S20="East",(IF(AND($A49&gt;7,$A49&lt;24),HLOOKUP(L$29,$C$8:$N$10,2,FALSE()),HLOOKUP(L$29,$C$8:$N$10,3,FALSE()))),IF(AND($A49&gt;6,$A49&lt;23),HLOOKUP(L$29,$C$8:$N$10,2,FALSE()),HLOOKUP(L$29,$C$8:$N$10,3,FALSE())))</f>
        <v>94.8542682218734</v>
      </c>
      <c r="M49" s="52" t="n">
        <f aca="false">'AVG WD'!M26*IF(T20="East",(IF(AND($A49&gt;7,$A49&lt;24),HLOOKUP(M$29,$C$8:$N$10,2,FALSE()),HLOOKUP(M$29,$C$8:$N$10,3,FALSE()))),IF(AND($A49&gt;6,$A49&lt;23),HLOOKUP(M$29,$C$8:$N$10,2,FALSE()),HLOOKUP(M$29,$C$8:$N$10,3,FALSE())))</f>
        <v>93.5232979169239</v>
      </c>
      <c r="N49" s="52" t="n">
        <f aca="false">'AVG WD'!N26*IF(U20="East",(IF(AND($A49&gt;7,$A49&lt;24),HLOOKUP(N$29,$C$8:$N$10,2,FALSE()),HLOOKUP(N$29,$C$8:$N$10,3,FALSE()))),IF(AND($A49&gt;6,$A49&lt;23),HLOOKUP(N$29,$C$8:$N$10,2,FALSE()),HLOOKUP(N$29,$C$8:$N$10,3,FALSE())))</f>
        <v>92.7964889047985</v>
      </c>
    </row>
    <row r="50" customFormat="false" ht="12.75" hidden="false" customHeight="false" outlineLevel="0" collapsed="false">
      <c r="A50" s="2" t="n">
        <v>20</v>
      </c>
      <c r="C50" s="52" t="n">
        <f aca="false">'AVG WD'!C27*IF(J21="East",(IF(AND($A50&gt;7,$A50&lt;24),HLOOKUP(C$29,$C$8:$N$10,2,FALSE()),HLOOKUP(C$29,$C$8:$N$10,3,FALSE()))),IF(AND($A50&gt;6,$A50&lt;23),HLOOKUP(C$29,$C$8:$N$10,2,FALSE()),HLOOKUP(C$29,$C$8:$N$10,3,FALSE())))</f>
        <v>86.6684641009532</v>
      </c>
      <c r="D50" s="52" t="n">
        <f aca="false">'AVG WD'!D27*IF(K21="East",(IF(AND($A50&gt;7,$A50&lt;24),HLOOKUP(D$29,$C$8:$N$10,2,FALSE()),HLOOKUP(D$29,$C$8:$N$10,3,FALSE()))),IF(AND($A50&gt;6,$A50&lt;23),HLOOKUP(D$29,$C$8:$N$10,2,FALSE()),HLOOKUP(D$29,$C$8:$N$10,3,FALSE())))</f>
        <v>64.5129097147832</v>
      </c>
      <c r="E50" s="52" t="n">
        <f aca="false">'AVG WD'!E27*IF(L21="East",(IF(AND($A50&gt;7,$A50&lt;24),HLOOKUP(E$29,$C$8:$N$10,2,FALSE()),HLOOKUP(E$29,$C$8:$N$10,3,FALSE()))),IF(AND($A50&gt;6,$A50&lt;23),HLOOKUP(E$29,$C$8:$N$10,2,FALSE()),HLOOKUP(E$29,$C$8:$N$10,3,FALSE())))</f>
        <v>64.8080740984605</v>
      </c>
      <c r="F50" s="52" t="n">
        <f aca="false">'AVG WD'!F27*IF(M21="East",(IF(AND($A50&gt;7,$A50&lt;24),HLOOKUP(F$29,$C$8:$N$10,2,FALSE()),HLOOKUP(F$29,$C$8:$N$10,3,FALSE()))),IF(AND($A50&gt;6,$A50&lt;23),HLOOKUP(F$29,$C$8:$N$10,2,FALSE()),HLOOKUP(F$29,$C$8:$N$10,3,FALSE())))</f>
        <v>93.9487053421966</v>
      </c>
      <c r="G50" s="52" t="n">
        <f aca="false">'AVG WD'!G27*IF(N21="East",(IF(AND($A50&gt;7,$A50&lt;24),HLOOKUP(G$29,$C$8:$N$10,2,FALSE()),HLOOKUP(G$29,$C$8:$N$10,3,FALSE()))),IF(AND($A50&gt;6,$A50&lt;23),HLOOKUP(G$29,$C$8:$N$10,2,FALSE()),HLOOKUP(G$29,$C$8:$N$10,3,FALSE())))</f>
        <v>89.665667575442</v>
      </c>
      <c r="H50" s="52" t="n">
        <f aca="false">'AVG WD'!H27*IF(O21="East",(IF(AND($A50&gt;7,$A50&lt;24),HLOOKUP(H$29,$C$8:$N$10,2,FALSE()),HLOOKUP(H$29,$C$8:$N$10,3,FALSE()))),IF(AND($A50&gt;6,$A50&lt;23),HLOOKUP(H$29,$C$8:$N$10,2,FALSE()),HLOOKUP(H$29,$C$8:$N$10,3,FALSE())))</f>
        <v>97.1937892953885</v>
      </c>
      <c r="I50" s="52" t="n">
        <f aca="false">'AVG WD'!I27*IF(P21="East",(IF(AND($A50&gt;7,$A50&lt;24),HLOOKUP(I$29,$C$8:$N$10,2,FALSE()),HLOOKUP(I$29,$C$8:$N$10,3,FALSE()))),IF(AND($A50&gt;6,$A50&lt;23),HLOOKUP(I$29,$C$8:$N$10,2,FALSE()),HLOOKUP(I$29,$C$8:$N$10,3,FALSE())))</f>
        <v>99.398938304421</v>
      </c>
      <c r="J50" s="52" t="n">
        <f aca="false">'AVG WD'!J27*IF(Q21="East",(IF(AND($A50&gt;7,$A50&lt;24),HLOOKUP(J$29,$C$8:$N$10,2,FALSE()),HLOOKUP(J$29,$C$8:$N$10,3,FALSE()))),IF(AND($A50&gt;6,$A50&lt;23),HLOOKUP(J$29,$C$8:$N$10,2,FALSE()),HLOOKUP(J$29,$C$8:$N$10,3,FALSE())))</f>
        <v>108.166788741975</v>
      </c>
      <c r="K50" s="52" t="n">
        <f aca="false">'AVG WD'!K27*IF(R21="East",(IF(AND($A50&gt;7,$A50&lt;24),HLOOKUP(K$29,$C$8:$N$10,2,FALSE()),HLOOKUP(K$29,$C$8:$N$10,3,FALSE()))),IF(AND($A50&gt;6,$A50&lt;23),HLOOKUP(K$29,$C$8:$N$10,2,FALSE()),HLOOKUP(K$29,$C$8:$N$10,3,FALSE())))</f>
        <v>100.607784858219</v>
      </c>
      <c r="L50" s="52" t="n">
        <f aca="false">'AVG WD'!L27*IF(S21="East",(IF(AND($A50&gt;7,$A50&lt;24),HLOOKUP(L$29,$C$8:$N$10,2,FALSE()),HLOOKUP(L$29,$C$8:$N$10,3,FALSE()))),IF(AND($A50&gt;6,$A50&lt;23),HLOOKUP(L$29,$C$8:$N$10,2,FALSE()),HLOOKUP(L$29,$C$8:$N$10,3,FALSE())))</f>
        <v>98.5649574187082</v>
      </c>
      <c r="M50" s="52" t="n">
        <f aca="false">'AVG WD'!M27*IF(T21="East",(IF(AND($A50&gt;7,$A50&lt;24),HLOOKUP(M$29,$C$8:$N$10,2,FALSE()),HLOOKUP(M$29,$C$8:$N$10,3,FALSE()))),IF(AND($A50&gt;6,$A50&lt;23),HLOOKUP(M$29,$C$8:$N$10,2,FALSE()),HLOOKUP(M$29,$C$8:$N$10,3,FALSE())))</f>
        <v>86.3424822328715</v>
      </c>
      <c r="N50" s="52" t="n">
        <f aca="false">'AVG WD'!N27*IF(U21="East",(IF(AND($A50&gt;7,$A50&lt;24),HLOOKUP(N$29,$C$8:$N$10,2,FALSE()),HLOOKUP(N$29,$C$8:$N$10,3,FALSE()))),IF(AND($A50&gt;6,$A50&lt;23),HLOOKUP(N$29,$C$8:$N$10,2,FALSE()),HLOOKUP(N$29,$C$8:$N$10,3,FALSE())))</f>
        <v>88.6472047439284</v>
      </c>
    </row>
    <row r="51" customFormat="false" ht="12.75" hidden="false" customHeight="false" outlineLevel="0" collapsed="false">
      <c r="A51" s="2" t="n">
        <v>21</v>
      </c>
      <c r="C51" s="52" t="n">
        <f aca="false">'AVG WD'!C28*IF(J22="East",(IF(AND($A51&gt;7,$A51&lt;24),HLOOKUP(C$29,$C$8:$N$10,2,FALSE()),HLOOKUP(C$29,$C$8:$N$10,3,FALSE()))),IF(AND($A51&gt;6,$A51&lt;23),HLOOKUP(C$29,$C$8:$N$10,2,FALSE()),HLOOKUP(C$29,$C$8:$N$10,3,FALSE())))</f>
        <v>81.9625431775611</v>
      </c>
      <c r="D51" s="52" t="n">
        <f aca="false">'AVG WD'!D28*IF(K22="East",(IF(AND($A51&gt;7,$A51&lt;24),HLOOKUP(D$29,$C$8:$N$10,2,FALSE()),HLOOKUP(D$29,$C$8:$N$10,3,FALSE()))),IF(AND($A51&gt;6,$A51&lt;23),HLOOKUP(D$29,$C$8:$N$10,2,FALSE()),HLOOKUP(D$29,$C$8:$N$10,3,FALSE())))</f>
        <v>61.4312151384269</v>
      </c>
      <c r="E51" s="52" t="n">
        <f aca="false">'AVG WD'!E28*IF(L22="East",(IF(AND($A51&gt;7,$A51&lt;24),HLOOKUP(E$29,$C$8:$N$10,2,FALSE()),HLOOKUP(E$29,$C$8:$N$10,3,FALSE()))),IF(AND($A51&gt;6,$A51&lt;23),HLOOKUP(E$29,$C$8:$N$10,2,FALSE()),HLOOKUP(E$29,$C$8:$N$10,3,FALSE())))</f>
        <v>60.2849799683194</v>
      </c>
      <c r="F51" s="52" t="n">
        <f aca="false">'AVG WD'!F28*IF(M22="East",(IF(AND($A51&gt;7,$A51&lt;24),HLOOKUP(F$29,$C$8:$N$10,2,FALSE()),HLOOKUP(F$29,$C$8:$N$10,3,FALSE()))),IF(AND($A51&gt;6,$A51&lt;23),HLOOKUP(F$29,$C$8:$N$10,2,FALSE()),HLOOKUP(F$29,$C$8:$N$10,3,FALSE())))</f>
        <v>97.9598261342872</v>
      </c>
      <c r="G51" s="52" t="n">
        <f aca="false">'AVG WD'!G28*IF(N22="East",(IF(AND($A51&gt;7,$A51&lt;24),HLOOKUP(G$29,$C$8:$N$10,2,FALSE()),HLOOKUP(G$29,$C$8:$N$10,3,FALSE()))),IF(AND($A51&gt;6,$A51&lt;23),HLOOKUP(G$29,$C$8:$N$10,2,FALSE()),HLOOKUP(G$29,$C$8:$N$10,3,FALSE())))</f>
        <v>100.366966645942</v>
      </c>
      <c r="H51" s="52" t="n">
        <f aca="false">'AVG WD'!H28*IF(O22="East",(IF(AND($A51&gt;7,$A51&lt;24),HLOOKUP(H$29,$C$8:$N$10,2,FALSE()),HLOOKUP(H$29,$C$8:$N$10,3,FALSE()))),IF(AND($A51&gt;6,$A51&lt;23),HLOOKUP(H$29,$C$8:$N$10,2,FALSE()),HLOOKUP(H$29,$C$8:$N$10,3,FALSE())))</f>
        <v>96.7857108287834</v>
      </c>
      <c r="I51" s="52" t="n">
        <f aca="false">'AVG WD'!I28*IF(P22="East",(IF(AND($A51&gt;7,$A51&lt;24),HLOOKUP(I$29,$C$8:$N$10,2,FALSE()),HLOOKUP(I$29,$C$8:$N$10,3,FALSE()))),IF(AND($A51&gt;6,$A51&lt;23),HLOOKUP(I$29,$C$8:$N$10,2,FALSE()),HLOOKUP(I$29,$C$8:$N$10,3,FALSE())))</f>
        <v>102.217656947676</v>
      </c>
      <c r="J51" s="52" t="n">
        <f aca="false">'AVG WD'!J28*IF(Q22="East",(IF(AND($A51&gt;7,$A51&lt;24),HLOOKUP(J$29,$C$8:$N$10,2,FALSE()),HLOOKUP(J$29,$C$8:$N$10,3,FALSE()))),IF(AND($A51&gt;6,$A51&lt;23),HLOOKUP(J$29,$C$8:$N$10,2,FALSE()),HLOOKUP(J$29,$C$8:$N$10,3,FALSE())))</f>
        <v>115.716294169865</v>
      </c>
      <c r="K51" s="52" t="n">
        <f aca="false">'AVG WD'!K28*IF(R22="East",(IF(AND($A51&gt;7,$A51&lt;24),HLOOKUP(K$29,$C$8:$N$10,2,FALSE()),HLOOKUP(K$29,$C$8:$N$10,3,FALSE()))),IF(AND($A51&gt;6,$A51&lt;23),HLOOKUP(K$29,$C$8:$N$10,2,FALSE()),HLOOKUP(K$29,$C$8:$N$10,3,FALSE())))</f>
        <v>94.2459355836545</v>
      </c>
      <c r="L51" s="52" t="n">
        <f aca="false">'AVG WD'!L28*IF(S22="East",(IF(AND($A51&gt;7,$A51&lt;24),HLOOKUP(L$29,$C$8:$N$10,2,FALSE()),HLOOKUP(L$29,$C$8:$N$10,3,FALSE()))),IF(AND($A51&gt;6,$A51&lt;23),HLOOKUP(L$29,$C$8:$N$10,2,FALSE()),HLOOKUP(L$29,$C$8:$N$10,3,FALSE())))</f>
        <v>91.9134376558624</v>
      </c>
      <c r="M51" s="52" t="n">
        <f aca="false">'AVG WD'!M28*IF(T22="East",(IF(AND($A51&gt;7,$A51&lt;24),HLOOKUP(M$29,$C$8:$N$10,2,FALSE()),HLOOKUP(M$29,$C$8:$N$10,3,FALSE()))),IF(AND($A51&gt;6,$A51&lt;23),HLOOKUP(M$29,$C$8:$N$10,2,FALSE()),HLOOKUP(M$29,$C$8:$N$10,3,FALSE())))</f>
        <v>78.9626219700799</v>
      </c>
      <c r="N51" s="52" t="n">
        <f aca="false">'AVG WD'!N28*IF(U22="East",(IF(AND($A51&gt;7,$A51&lt;24),HLOOKUP(N$29,$C$8:$N$10,2,FALSE()),HLOOKUP(N$29,$C$8:$N$10,3,FALSE()))),IF(AND($A51&gt;6,$A51&lt;23),HLOOKUP(N$29,$C$8:$N$10,2,FALSE()),HLOOKUP(N$29,$C$8:$N$10,3,FALSE())))</f>
        <v>84.7450884281557</v>
      </c>
    </row>
    <row r="52" customFormat="false" ht="12.75" hidden="false" customHeight="false" outlineLevel="0" collapsed="false">
      <c r="A52" s="2" t="n">
        <v>22</v>
      </c>
      <c r="C52" s="52" t="n">
        <f aca="false">'AVG WD'!C29*IF(J23="East",(IF(AND($A52&gt;7,$A52&lt;24),HLOOKUP(C$29,$C$8:$N$10,2,FALSE()),HLOOKUP(C$29,$C$8:$N$10,3,FALSE()))),IF(AND($A52&gt;6,$A52&lt;23),HLOOKUP(C$29,$C$8:$N$10,2,FALSE()),HLOOKUP(C$29,$C$8:$N$10,3,FALSE())))</f>
        <v>75.1676045928423</v>
      </c>
      <c r="D52" s="52" t="n">
        <f aca="false">'AVG WD'!D29*IF(K23="East",(IF(AND($A52&gt;7,$A52&lt;24),HLOOKUP(D$29,$C$8:$N$10,2,FALSE()),HLOOKUP(D$29,$C$8:$N$10,3,FALSE()))),IF(AND($A52&gt;6,$A52&lt;23),HLOOKUP(D$29,$C$8:$N$10,2,FALSE()),HLOOKUP(D$29,$C$8:$N$10,3,FALSE())))</f>
        <v>57.8939975126908</v>
      </c>
      <c r="E52" s="52" t="n">
        <f aca="false">'AVG WD'!E29*IF(L23="East",(IF(AND($A52&gt;7,$A52&lt;24),HLOOKUP(E$29,$C$8:$N$10,2,FALSE()),HLOOKUP(E$29,$C$8:$N$10,3,FALSE()))),IF(AND($A52&gt;6,$A52&lt;23),HLOOKUP(E$29,$C$8:$N$10,2,FALSE()),HLOOKUP(E$29,$C$8:$N$10,3,FALSE())))</f>
        <v>58.6518416312107</v>
      </c>
      <c r="F52" s="52" t="n">
        <f aca="false">'AVG WD'!F29*IF(M23="East",(IF(AND($A52&gt;7,$A52&lt;24),HLOOKUP(F$29,$C$8:$N$10,2,FALSE()),HLOOKUP(F$29,$C$8:$N$10,3,FALSE()))),IF(AND($A52&gt;6,$A52&lt;23),HLOOKUP(F$29,$C$8:$N$10,2,FALSE()),HLOOKUP(F$29,$C$8:$N$10,3,FALSE())))</f>
        <v>91.0370200442657</v>
      </c>
      <c r="G52" s="52" t="n">
        <f aca="false">'AVG WD'!G29*IF(N23="East",(IF(AND($A52&gt;7,$A52&lt;24),HLOOKUP(G$29,$C$8:$N$10,2,FALSE()),HLOOKUP(G$29,$C$8:$N$10,3,FALSE()))),IF(AND($A52&gt;6,$A52&lt;23),HLOOKUP(G$29,$C$8:$N$10,2,FALSE()),HLOOKUP(G$29,$C$8:$N$10,3,FALSE())))</f>
        <v>85.9324068067174</v>
      </c>
      <c r="H52" s="52" t="n">
        <f aca="false">'AVG WD'!H29*IF(O23="East",(IF(AND($A52&gt;7,$A52&lt;24),HLOOKUP(H$29,$C$8:$N$10,2,FALSE()),HLOOKUP(H$29,$C$8:$N$10,3,FALSE()))),IF(AND($A52&gt;6,$A52&lt;23),HLOOKUP(H$29,$C$8:$N$10,2,FALSE()),HLOOKUP(H$29,$C$8:$N$10,3,FALSE())))</f>
        <v>80.9986696638855</v>
      </c>
      <c r="I52" s="52" t="n">
        <f aca="false">'AVG WD'!I29*IF(P23="East",(IF(AND($A52&gt;7,$A52&lt;24),HLOOKUP(I$29,$C$8:$N$10,2,FALSE()),HLOOKUP(I$29,$C$8:$N$10,3,FALSE()))),IF(AND($A52&gt;6,$A52&lt;23),HLOOKUP(I$29,$C$8:$N$10,2,FALSE()),HLOOKUP(I$29,$C$8:$N$10,3,FALSE())))</f>
        <v>81.7171757018024</v>
      </c>
      <c r="J52" s="52" t="n">
        <f aca="false">'AVG WD'!J29*IF(Q23="East",(IF(AND($A52&gt;7,$A52&lt;24),HLOOKUP(J$29,$C$8:$N$10,2,FALSE()),HLOOKUP(J$29,$C$8:$N$10,3,FALSE()))),IF(AND($A52&gt;6,$A52&lt;23),HLOOKUP(J$29,$C$8:$N$10,2,FALSE()),HLOOKUP(J$29,$C$8:$N$10,3,FALSE())))</f>
        <v>91.8061241401941</v>
      </c>
      <c r="K52" s="52" t="n">
        <f aca="false">'AVG WD'!K29*IF(R23="East",(IF(AND($A52&gt;7,$A52&lt;24),HLOOKUP(K$29,$C$8:$N$10,2,FALSE()),HLOOKUP(K$29,$C$8:$N$10,3,FALSE()))),IF(AND($A52&gt;6,$A52&lt;23),HLOOKUP(K$29,$C$8:$N$10,2,FALSE()),HLOOKUP(K$29,$C$8:$N$10,3,FALSE())))</f>
        <v>83.8796899898998</v>
      </c>
      <c r="L52" s="52" t="n">
        <f aca="false">'AVG WD'!L29*IF(S23="East",(IF(AND($A52&gt;7,$A52&lt;24),HLOOKUP(L$29,$C$8:$N$10,2,FALSE()),HLOOKUP(L$29,$C$8:$N$10,3,FALSE()))),IF(AND($A52&gt;6,$A52&lt;23),HLOOKUP(L$29,$C$8:$N$10,2,FALSE()),HLOOKUP(L$29,$C$8:$N$10,3,FALSE())))</f>
        <v>64.89489970151</v>
      </c>
      <c r="M52" s="52" t="n">
        <f aca="false">'AVG WD'!M29*IF(T23="East",(IF(AND($A52&gt;7,$A52&lt;24),HLOOKUP(M$29,$C$8:$N$10,2,FALSE()),HLOOKUP(M$29,$C$8:$N$10,3,FALSE()))),IF(AND($A52&gt;6,$A52&lt;23),HLOOKUP(M$29,$C$8:$N$10,2,FALSE()),HLOOKUP(M$29,$C$8:$N$10,3,FALSE())))</f>
        <v>71.6009274451721</v>
      </c>
      <c r="N52" s="52" t="n">
        <f aca="false">'AVG WD'!N29*IF(U23="East",(IF(AND($A52&gt;7,$A52&lt;24),HLOOKUP(N$29,$C$8:$N$10,2,FALSE()),HLOOKUP(N$29,$C$8:$N$10,3,FALSE()))),IF(AND($A52&gt;6,$A52&lt;23),HLOOKUP(N$29,$C$8:$N$10,2,FALSE()),HLOOKUP(N$29,$C$8:$N$10,3,FALSE())))</f>
        <v>82.2314199502824</v>
      </c>
    </row>
    <row r="53" customFormat="false" ht="12.75" hidden="false" customHeight="false" outlineLevel="0" collapsed="false">
      <c r="A53" s="2" t="n">
        <v>23</v>
      </c>
      <c r="C53" s="52" t="n">
        <f aca="false">'AVG WD'!C30*IF(J24="East",(IF(AND($A53&gt;7,$A53&lt;24),HLOOKUP(C$29,$C$8:$N$10,2,FALSE()),HLOOKUP(C$29,$C$8:$N$10,3,FALSE()))),IF(AND($A53&gt;6,$A53&lt;23),HLOOKUP(C$29,$C$8:$N$10,2,FALSE()),HLOOKUP(C$29,$C$8:$N$10,3,FALSE())))</f>
        <v>84.3949236543462</v>
      </c>
      <c r="D53" s="52" t="n">
        <f aca="false">'AVG WD'!D30*IF(K24="East",(IF(AND($A53&gt;7,$A53&lt;24),HLOOKUP(D$29,$C$8:$N$10,2,FALSE()),HLOOKUP(D$29,$C$8:$N$10,3,FALSE()))),IF(AND($A53&gt;6,$A53&lt;23),HLOOKUP(D$29,$C$8:$N$10,2,FALSE()),HLOOKUP(D$29,$C$8:$N$10,3,FALSE())))</f>
        <v>66.7046604279491</v>
      </c>
      <c r="E53" s="52" t="n">
        <f aca="false">'AVG WD'!E30*IF(L24="East",(IF(AND($A53&gt;7,$A53&lt;24),HLOOKUP(E$29,$C$8:$N$10,2,FALSE()),HLOOKUP(E$29,$C$8:$N$10,3,FALSE()))),IF(AND($A53&gt;6,$A53&lt;23),HLOOKUP(E$29,$C$8:$N$10,2,FALSE()),HLOOKUP(E$29,$C$8:$N$10,3,FALSE())))</f>
        <v>64.2314915430724</v>
      </c>
      <c r="F53" s="52" t="n">
        <f aca="false">'AVG WD'!F30*IF(M24="East",(IF(AND($A53&gt;7,$A53&lt;24),HLOOKUP(F$29,$C$8:$N$10,2,FALSE()),HLOOKUP(F$29,$C$8:$N$10,3,FALSE()))),IF(AND($A53&gt;6,$A53&lt;23),HLOOKUP(F$29,$C$8:$N$10,2,FALSE()),HLOOKUP(F$29,$C$8:$N$10,3,FALSE())))</f>
        <v>89.6365201057041</v>
      </c>
      <c r="G53" s="52" t="n">
        <f aca="false">'AVG WD'!G30*IF(N24="East",(IF(AND($A53&gt;7,$A53&lt;24),HLOOKUP(G$29,$C$8:$N$10,2,FALSE()),HLOOKUP(G$29,$C$8:$N$10,3,FALSE()))),IF(AND($A53&gt;6,$A53&lt;23),HLOOKUP(G$29,$C$8:$N$10,2,FALSE()),HLOOKUP(G$29,$C$8:$N$10,3,FALSE())))</f>
        <v>89.5001548420264</v>
      </c>
      <c r="H53" s="52" t="n">
        <f aca="false">'AVG WD'!H30*IF(O24="East",(IF(AND($A53&gt;7,$A53&lt;24),HLOOKUP(H$29,$C$8:$N$10,2,FALSE()),HLOOKUP(H$29,$C$8:$N$10,3,FALSE()))),IF(AND($A53&gt;6,$A53&lt;23),HLOOKUP(H$29,$C$8:$N$10,2,FALSE()),HLOOKUP(H$29,$C$8:$N$10,3,FALSE())))</f>
        <v>112.747326281164</v>
      </c>
      <c r="I53" s="52" t="n">
        <f aca="false">'AVG WD'!I30*IF(P24="East",(IF(AND($A53&gt;7,$A53&lt;24),HLOOKUP(I$29,$C$8:$N$10,2,FALSE()),HLOOKUP(I$29,$C$8:$N$10,3,FALSE()))),IF(AND($A53&gt;6,$A53&lt;23),HLOOKUP(I$29,$C$8:$N$10,2,FALSE()),HLOOKUP(I$29,$C$8:$N$10,3,FALSE())))</f>
        <v>102.343073531806</v>
      </c>
      <c r="J53" s="52" t="n">
        <f aca="false">'AVG WD'!J30*IF(Q24="East",(IF(AND($A53&gt;7,$A53&lt;24),HLOOKUP(J$29,$C$8:$N$10,2,FALSE()),HLOOKUP(J$29,$C$8:$N$10,3,FALSE()))),IF(AND($A53&gt;6,$A53&lt;23),HLOOKUP(J$29,$C$8:$N$10,2,FALSE()),HLOOKUP(J$29,$C$8:$N$10,3,FALSE())))</f>
        <v>103.60810585987</v>
      </c>
      <c r="K53" s="52" t="n">
        <f aca="false">'AVG WD'!K30*IF(R24="East",(IF(AND($A53&gt;7,$A53&lt;24),HLOOKUP(K$29,$C$8:$N$10,2,FALSE()),HLOOKUP(K$29,$C$8:$N$10,3,FALSE()))),IF(AND($A53&gt;6,$A53&lt;23),HLOOKUP(K$29,$C$8:$N$10,2,FALSE()),HLOOKUP(K$29,$C$8:$N$10,3,FALSE())))</f>
        <v>70.3299090672146</v>
      </c>
      <c r="L53" s="52" t="n">
        <f aca="false">'AVG WD'!L30*IF(S24="East",(IF(AND($A53&gt;7,$A53&lt;24),HLOOKUP(L$29,$C$8:$N$10,2,FALSE()),HLOOKUP(L$29,$C$8:$N$10,3,FALSE()))),IF(AND($A53&gt;6,$A53&lt;23),HLOOKUP(L$29,$C$8:$N$10,2,FALSE()),HLOOKUP(L$29,$C$8:$N$10,3,FALSE())))</f>
        <v>59.920371488232</v>
      </c>
      <c r="M53" s="52" t="n">
        <f aca="false">'AVG WD'!M30*IF(T24="East",(IF(AND($A53&gt;7,$A53&lt;24),HLOOKUP(M$29,$C$8:$N$10,2,FALSE()),HLOOKUP(M$29,$C$8:$N$10,3,FALSE()))),IF(AND($A53&gt;6,$A53&lt;23),HLOOKUP(M$29,$C$8:$N$10,2,FALSE()),HLOOKUP(M$29,$C$8:$N$10,3,FALSE())))</f>
        <v>56.191613705547</v>
      </c>
      <c r="N53" s="52" t="n">
        <f aca="false">'AVG WD'!N30*IF(U24="East",(IF(AND($A53&gt;7,$A53&lt;24),HLOOKUP(N$29,$C$8:$N$10,2,FALSE()),HLOOKUP(N$29,$C$8:$N$10,3,FALSE()))),IF(AND($A53&gt;6,$A53&lt;23),HLOOKUP(N$29,$C$8:$N$10,2,FALSE()),HLOOKUP(N$29,$C$8:$N$10,3,FALSE())))</f>
        <v>56.0682555190124</v>
      </c>
    </row>
    <row r="54" customFormat="false" ht="12.75" hidden="false" customHeight="false" outlineLevel="0" collapsed="false">
      <c r="A54" s="2" t="n">
        <v>24</v>
      </c>
      <c r="C54" s="52" t="n">
        <f aca="false">'AVG WD'!C31*IF(J25="East",(IF(AND($A54&gt;7,$A54&lt;24),HLOOKUP(C$29,$C$8:$N$10,2,FALSE()),HLOOKUP(C$29,$C$8:$N$10,3,FALSE()))),IF(AND($A54&gt;6,$A54&lt;23),HLOOKUP(C$29,$C$8:$N$10,2,FALSE()),HLOOKUP(C$29,$C$8:$N$10,3,FALSE())))</f>
        <v>75.4154311463053</v>
      </c>
      <c r="D54" s="52" t="n">
        <f aca="false">'AVG WD'!D31*IF(K25="East",(IF(AND($A54&gt;7,$A54&lt;24),HLOOKUP(D$29,$C$8:$N$10,2,FALSE()),HLOOKUP(D$29,$C$8:$N$10,3,FALSE()))),IF(AND($A54&gt;6,$A54&lt;23),HLOOKUP(D$29,$C$8:$N$10,2,FALSE()),HLOOKUP(D$29,$C$8:$N$10,3,FALSE())))</f>
        <v>58.0360861605211</v>
      </c>
      <c r="E54" s="52" t="n">
        <f aca="false">'AVG WD'!E31*IF(L25="East",(IF(AND($A54&gt;7,$A54&lt;24),HLOOKUP(E$29,$C$8:$N$10,2,FALSE()),HLOOKUP(E$29,$C$8:$N$10,3,FALSE()))),IF(AND($A54&gt;6,$A54&lt;23),HLOOKUP(E$29,$C$8:$N$10,2,FALSE()),HLOOKUP(E$29,$C$8:$N$10,3,FALSE())))</f>
        <v>54.6695675371544</v>
      </c>
      <c r="F54" s="52" t="n">
        <f aca="false">'AVG WD'!F31*IF(M25="East",(IF(AND($A54&gt;7,$A54&lt;24),HLOOKUP(F$29,$C$8:$N$10,2,FALSE()),HLOOKUP(F$29,$C$8:$N$10,3,FALSE()))),IF(AND($A54&gt;6,$A54&lt;23),HLOOKUP(F$29,$C$8:$N$10,2,FALSE()),HLOOKUP(F$29,$C$8:$N$10,3,FALSE())))</f>
        <v>71.1853105863509</v>
      </c>
      <c r="G54" s="52" t="n">
        <f aca="false">'AVG WD'!G31*IF(N25="East",(IF(AND($A54&gt;7,$A54&lt;24),HLOOKUP(G$29,$C$8:$N$10,2,FALSE()),HLOOKUP(G$29,$C$8:$N$10,3,FALSE()))),IF(AND($A54&gt;6,$A54&lt;23),HLOOKUP(G$29,$C$8:$N$10,2,FALSE()),HLOOKUP(G$29,$C$8:$N$10,3,FALSE())))</f>
        <v>72.7675042143792</v>
      </c>
      <c r="H54" s="52" t="n">
        <f aca="false">'AVG WD'!H31*IF(O25="East",(IF(AND($A54&gt;7,$A54&lt;24),HLOOKUP(H$29,$C$8:$N$10,2,FALSE()),HLOOKUP(H$29,$C$8:$N$10,3,FALSE()))),IF(AND($A54&gt;6,$A54&lt;23),HLOOKUP(H$29,$C$8:$N$10,2,FALSE()),HLOOKUP(H$29,$C$8:$N$10,3,FALSE())))</f>
        <v>87.1870179229691</v>
      </c>
      <c r="I54" s="52" t="n">
        <f aca="false">'AVG WD'!I31*IF(P25="East",(IF(AND($A54&gt;7,$A54&lt;24),HLOOKUP(I$29,$C$8:$N$10,2,FALSE()),HLOOKUP(I$29,$C$8:$N$10,3,FALSE()))),IF(AND($A54&gt;6,$A54&lt;23),HLOOKUP(I$29,$C$8:$N$10,2,FALSE()),HLOOKUP(I$29,$C$8:$N$10,3,FALSE())))</f>
        <v>80.1811022401142</v>
      </c>
      <c r="J54" s="52" t="n">
        <f aca="false">'AVG WD'!J31*IF(Q25="East",(IF(AND($A54&gt;7,$A54&lt;24),HLOOKUP(J$29,$C$8:$N$10,2,FALSE()),HLOOKUP(J$29,$C$8:$N$10,3,FALSE()))),IF(AND($A54&gt;6,$A54&lt;23),HLOOKUP(J$29,$C$8:$N$10,2,FALSE()),HLOOKUP(J$29,$C$8:$N$10,3,FALSE())))</f>
        <v>92.9140341299536</v>
      </c>
      <c r="K54" s="52" t="n">
        <f aca="false">'AVG WD'!K31*IF(R25="East",(IF(AND($A54&gt;7,$A54&lt;24),HLOOKUP(K$29,$C$8:$N$10,2,FALSE()),HLOOKUP(K$29,$C$8:$N$10,3,FALSE()))),IF(AND($A54&gt;6,$A54&lt;23),HLOOKUP(K$29,$C$8:$N$10,2,FALSE()),HLOOKUP(K$29,$C$8:$N$10,3,FALSE())))</f>
        <v>64.6044670261385</v>
      </c>
      <c r="L54" s="52" t="n">
        <f aca="false">'AVG WD'!L31*IF(S25="East",(IF(AND($A54&gt;7,$A54&lt;24),HLOOKUP(L$29,$C$8:$N$10,2,FALSE()),HLOOKUP(L$29,$C$8:$N$10,3,FALSE()))),IF(AND($A54&gt;6,$A54&lt;23),HLOOKUP(L$29,$C$8:$N$10,2,FALSE()),HLOOKUP(L$29,$C$8:$N$10,3,FALSE())))</f>
        <v>52.1046152720578</v>
      </c>
      <c r="M54" s="52" t="n">
        <f aca="false">'AVG WD'!M31*IF(T25="East",(IF(AND($A54&gt;7,$A54&lt;24),HLOOKUP(M$29,$C$8:$N$10,2,FALSE()),HLOOKUP(M$29,$C$8:$N$10,3,FALSE()))),IF(AND($A54&gt;6,$A54&lt;23),HLOOKUP(M$29,$C$8:$N$10,2,FALSE()),HLOOKUP(M$29,$C$8:$N$10,3,FALSE())))</f>
        <v>52.0841374407739</v>
      </c>
      <c r="N54" s="52" t="n">
        <f aca="false">'AVG WD'!N31*IF(U25="East",(IF(AND($A54&gt;7,$A54&lt;24),HLOOKUP(N$29,$C$8:$N$10,2,FALSE()),HLOOKUP(N$29,$C$8:$N$10,3,FALSE()))),IF(AND($A54&gt;6,$A54&lt;23),HLOOKUP(N$29,$C$8:$N$10,2,FALSE()),HLOOKUP(N$29,$C$8:$N$10,3,FALSE())))</f>
        <v>53.8067341649768</v>
      </c>
    </row>
    <row r="56" customFormat="false" ht="15.75" hidden="false" customHeight="false" outlineLevel="0" collapsed="false">
      <c r="A56" s="53" t="s">
        <v>46</v>
      </c>
      <c r="B56" s="53"/>
      <c r="C56" s="53"/>
      <c r="D56" s="53"/>
    </row>
    <row r="58" customFormat="false" ht="12.75" hidden="false" customHeight="false" outlineLevel="0" collapsed="false">
      <c r="C58" s="2" t="s">
        <v>0</v>
      </c>
      <c r="D58" s="2" t="s">
        <v>1</v>
      </c>
      <c r="E58" s="2" t="s">
        <v>2</v>
      </c>
      <c r="F58" s="2" t="s">
        <v>3</v>
      </c>
      <c r="G58" s="2" t="s">
        <v>4</v>
      </c>
      <c r="H58" s="2" t="s">
        <v>5</v>
      </c>
      <c r="I58" s="2" t="s">
        <v>6</v>
      </c>
      <c r="J58" s="2" t="s">
        <v>7</v>
      </c>
      <c r="K58" s="2" t="s">
        <v>8</v>
      </c>
      <c r="L58" s="2" t="s">
        <v>9</v>
      </c>
      <c r="M58" s="2" t="s">
        <v>10</v>
      </c>
      <c r="N58" s="2" t="s">
        <v>11</v>
      </c>
    </row>
    <row r="59" customFormat="false" ht="12.75" hidden="false" customHeight="false" outlineLevel="0" collapsed="false">
      <c r="A59" s="2" t="s">
        <v>13</v>
      </c>
    </row>
    <row r="60" customFormat="false" ht="12.75" hidden="false" customHeight="false" outlineLevel="0" collapsed="false">
      <c r="A60" s="2" t="n">
        <v>1</v>
      </c>
      <c r="C60" s="52" t="n">
        <f aca="false">IF(J2="East",(IF(AND($A31&gt;7,$A31&lt;24),HLOOKUP(C$29,$C$8:$N$10,2,FALSE()),HLOOKUP(C$29,$C$8:$N$10,3,FALSE()))),IF(AND($A31&gt;6,$A31&lt;23),HLOOKUP(C$29,$C$8:$N$10,2,FALSE()),HLOOKUP(C$29,$C$8:$N$10,3,FALSE())))*'Historical 99 Scalers WD'!C6</f>
        <v>69.2901821745144</v>
      </c>
      <c r="D60" s="52" t="n">
        <f aca="false">IF(K2="East",(IF(AND($A31&gt;7,$A31&lt;24),HLOOKUP(D$29,$C$8:$N$10,2,FALSE()),HLOOKUP(D$29,$C$8:$N$10,3,FALSE()))),IF(AND($A31&gt;6,$A31&lt;23),HLOOKUP(D$29,$C$8:$N$10,2,FALSE()),HLOOKUP(D$29,$C$8:$N$10,3,FALSE())))*'Historical 99 Scalers WD'!D6</f>
        <v>51.4263177926743</v>
      </c>
      <c r="E60" s="52" t="n">
        <f aca="false">IF(L2="East",(IF(AND($A31&gt;7,$A31&lt;24),HLOOKUP(E$29,$C$8:$N$10,2,FALSE()),HLOOKUP(E$29,$C$8:$N$10,3,FALSE()))),IF(AND($A31&gt;6,$A31&lt;23),HLOOKUP(E$29,$C$8:$N$10,2,FALSE()),HLOOKUP(E$29,$C$8:$N$10,3,FALSE())))*'Historical 99 Scalers WD'!E6</f>
        <v>49.0911697422126</v>
      </c>
      <c r="F60" s="52" t="n">
        <f aca="false">IF(M2="East",(IF(AND($A31&gt;7,$A31&lt;24),HLOOKUP(F$29,$C$8:$N$10,2,FALSE()),HLOOKUP(F$29,$C$8:$N$10,3,FALSE()))),IF(AND($A31&gt;6,$A31&lt;23),HLOOKUP(F$29,$C$8:$N$10,2,FALSE()),HLOOKUP(F$29,$C$8:$N$10,3,FALSE())))*'Historical 99 Scalers WD'!F6</f>
        <v>59.1263070219776</v>
      </c>
      <c r="G60" s="52" t="n">
        <f aca="false">IF(N2="East",(IF(AND($A31&gt;7,$A31&lt;24),HLOOKUP(G$29,$C$8:$N$10,2,FALSE()),HLOOKUP(G$29,$C$8:$N$10,3,FALSE()))),IF(AND($A31&gt;6,$A31&lt;23),HLOOKUP(G$29,$C$8:$N$10,2,FALSE()),HLOOKUP(G$29,$C$8:$N$10,3,FALSE())))*'Historical 99 Scalers WD'!G6</f>
        <v>64.0117937073307</v>
      </c>
      <c r="H60" s="52" t="n">
        <f aca="false">IF(O2="East",(IF(AND($A31&gt;7,$A31&lt;24),HLOOKUP(H$29,$C$8:$N$10,2,FALSE()),HLOOKUP(H$29,$C$8:$N$10,3,FALSE()))),IF(AND($A31&gt;6,$A31&lt;23),HLOOKUP(H$29,$C$8:$N$10,2,FALSE()),HLOOKUP(H$29,$C$8:$N$10,3,FALSE())))*'Historical 99 Scalers WD'!H6</f>
        <v>77.7253215565461</v>
      </c>
      <c r="I60" s="52" t="n">
        <f aca="false">IF(P2="East",(IF(AND($A31&gt;7,$A31&lt;24),HLOOKUP(I$29,$C$8:$N$10,2,FALSE()),HLOOKUP(I$29,$C$8:$N$10,3,FALSE()))),IF(AND($A31&gt;6,$A31&lt;23),HLOOKUP(I$29,$C$8:$N$10,2,FALSE()),HLOOKUP(I$29,$C$8:$N$10,3,FALSE())))*'Historical 99 Scalers WD'!I6</f>
        <v>71.0784583610602</v>
      </c>
      <c r="J60" s="52" t="n">
        <f aca="false">IF(Q2="East",(IF(AND($A31&gt;7,$A31&lt;24),HLOOKUP(J$29,$C$8:$N$10,2,FALSE()),HLOOKUP(J$29,$C$8:$N$10,3,FALSE()))),IF(AND($A31&gt;6,$A31&lt;23),HLOOKUP(J$29,$C$8:$N$10,2,FALSE()),HLOOKUP(J$29,$C$8:$N$10,3,FALSE())))*'Historical 99 Scalers WD'!J6</f>
        <v>80.9795738314433</v>
      </c>
      <c r="K60" s="52" t="n">
        <f aca="false">IF(R2="East",(IF(AND($A31&gt;7,$A31&lt;24),HLOOKUP(K$29,$C$8:$N$10,2,FALSE()),HLOOKUP(K$29,$C$8:$N$10,3,FALSE()))),IF(AND($A31&gt;6,$A31&lt;23),HLOOKUP(K$29,$C$8:$N$10,2,FALSE()),HLOOKUP(K$29,$C$8:$N$10,3,FALSE())))*'Historical 99 Scalers WD'!K6</f>
        <v>60.5179556412729</v>
      </c>
      <c r="L60" s="52" t="n">
        <f aca="false">IF(S2="East",(IF(AND($A31&gt;7,$A31&lt;24),HLOOKUP(L$29,$C$8:$N$10,2,FALSE()),HLOOKUP(L$29,$C$8:$N$10,3,FALSE()))),IF(AND($A31&gt;6,$A31&lt;23),HLOOKUP(L$29,$C$8:$N$10,2,FALSE()),HLOOKUP(L$29,$C$8:$N$10,3,FALSE())))*'Historical 99 Scalers WD'!L6</f>
        <v>50.2858526048238</v>
      </c>
      <c r="M60" s="52" t="n">
        <f aca="false">IF(T2="East",(IF(AND($A31&gt;7,$A31&lt;24),HLOOKUP(M$29,$C$8:$N$10,2,FALSE()),HLOOKUP(M$29,$C$8:$N$10,3,FALSE()))),IF(AND($A31&gt;6,$A31&lt;23),HLOOKUP(M$29,$C$8:$N$10,2,FALSE()),HLOOKUP(M$29,$C$8:$N$10,3,FALSE())))*'Historical 99 Scalers WD'!M6</f>
        <v>48.7027750275838</v>
      </c>
      <c r="N60" s="52" t="n">
        <f aca="false">IF(U2="East",(IF(AND($A31&gt;7,$A31&lt;24),HLOOKUP(N$29,$C$8:$N$10,2,FALSE()),HLOOKUP(N$29,$C$8:$N$10,3,FALSE()))),IF(AND($A31&gt;6,$A31&lt;23),HLOOKUP(N$29,$C$8:$N$10,2,FALSE()),HLOOKUP(N$29,$C$8:$N$10,3,FALSE())))*'Historical 99 Scalers WD'!N6</f>
        <v>49.7323716975771</v>
      </c>
    </row>
    <row r="61" customFormat="false" ht="12.75" hidden="false" customHeight="false" outlineLevel="0" collapsed="false">
      <c r="A61" s="2" t="n">
        <v>2</v>
      </c>
      <c r="C61" s="52" t="n">
        <f aca="false">IF(J3="East",(IF(AND($A32&gt;7,$A32&lt;24),HLOOKUP(C$29,$C$8:$N$10,2,FALSE()),HLOOKUP(C$29,$C$8:$N$10,3,FALSE()))),IF(AND($A32&gt;6,$A32&lt;23),HLOOKUP(C$29,$C$8:$N$10,2,FALSE()),HLOOKUP(C$29,$C$8:$N$10,3,FALSE())))*'Historical 99 Scalers WD'!C7</f>
        <v>62.192704523726</v>
      </c>
      <c r="D61" s="52" t="n">
        <f aca="false">IF(K3="East",(IF(AND($A32&gt;7,$A32&lt;24),HLOOKUP(D$29,$C$8:$N$10,2,FALSE()),HLOOKUP(D$29,$C$8:$N$10,3,FALSE()))),IF(AND($A32&gt;6,$A32&lt;23),HLOOKUP(D$29,$C$8:$N$10,2,FALSE()),HLOOKUP(D$29,$C$8:$N$10,3,FALSE())))*'Historical 99 Scalers WD'!D7</f>
        <v>48.9427247433229</v>
      </c>
      <c r="E61" s="52" t="n">
        <f aca="false">IF(L3="East",(IF(AND($A32&gt;7,$A32&lt;24),HLOOKUP(E$29,$C$8:$N$10,2,FALSE()),HLOOKUP(E$29,$C$8:$N$10,3,FALSE()))),IF(AND($A32&gt;6,$A32&lt;23),HLOOKUP(E$29,$C$8:$N$10,2,FALSE()),HLOOKUP(E$29,$C$8:$N$10,3,FALSE())))*'Historical 99 Scalers WD'!E7</f>
        <v>44.1398795572587</v>
      </c>
      <c r="F61" s="52" t="n">
        <f aca="false">IF(M3="East",(IF(AND($A32&gt;7,$A32&lt;24),HLOOKUP(F$29,$C$8:$N$10,2,FALSE()),HLOOKUP(F$29,$C$8:$N$10,3,FALSE()))),IF(AND($A32&gt;6,$A32&lt;23),HLOOKUP(F$29,$C$8:$N$10,2,FALSE()),HLOOKUP(F$29,$C$8:$N$10,3,FALSE())))*'Historical 99 Scalers WD'!F7</f>
        <v>55.7237822048442</v>
      </c>
      <c r="G61" s="52" t="n">
        <f aca="false">IF(N3="East",(IF(AND($A32&gt;7,$A32&lt;24),HLOOKUP(G$29,$C$8:$N$10,2,FALSE()),HLOOKUP(G$29,$C$8:$N$10,3,FALSE()))),IF(AND($A32&gt;6,$A32&lt;23),HLOOKUP(G$29,$C$8:$N$10,2,FALSE()),HLOOKUP(G$29,$C$8:$N$10,3,FALSE())))*'Historical 99 Scalers WD'!G7</f>
        <v>54.4891497856014</v>
      </c>
      <c r="H61" s="52" t="n">
        <f aca="false">IF(O3="East",(IF(AND($A32&gt;7,$A32&lt;24),HLOOKUP(H$29,$C$8:$N$10,2,FALSE()),HLOOKUP(H$29,$C$8:$N$10,3,FALSE()))),IF(AND($A32&gt;6,$A32&lt;23),HLOOKUP(H$29,$C$8:$N$10,2,FALSE()),HLOOKUP(H$29,$C$8:$N$10,3,FALSE())))*'Historical 99 Scalers WD'!H7</f>
        <v>61.4547911739559</v>
      </c>
      <c r="I61" s="52" t="n">
        <f aca="false">IF(P3="East",(IF(AND($A32&gt;7,$A32&lt;24),HLOOKUP(I$29,$C$8:$N$10,2,FALSE()),HLOOKUP(I$29,$C$8:$N$10,3,FALSE()))),IF(AND($A32&gt;6,$A32&lt;23),HLOOKUP(I$29,$C$8:$N$10,2,FALSE()),HLOOKUP(I$29,$C$8:$N$10,3,FALSE())))*'Historical 99 Scalers WD'!I7</f>
        <v>61.7589716397999</v>
      </c>
      <c r="J61" s="52" t="n">
        <f aca="false">IF(Q3="East",(IF(AND($A32&gt;7,$A32&lt;24),HLOOKUP(J$29,$C$8:$N$10,2,FALSE()),HLOOKUP(J$29,$C$8:$N$10,3,FALSE()))),IF(AND($A32&gt;6,$A32&lt;23),HLOOKUP(J$29,$C$8:$N$10,2,FALSE()),HLOOKUP(J$29,$C$8:$N$10,3,FALSE())))*'Historical 99 Scalers WD'!J7</f>
        <v>75.3576603457769</v>
      </c>
      <c r="K61" s="52" t="n">
        <f aca="false">IF(R3="East",(IF(AND($A32&gt;7,$A32&lt;24),HLOOKUP(K$29,$C$8:$N$10,2,FALSE()),HLOOKUP(K$29,$C$8:$N$10,3,FALSE()))),IF(AND($A32&gt;6,$A32&lt;23),HLOOKUP(K$29,$C$8:$N$10,2,FALSE()),HLOOKUP(K$29,$C$8:$N$10,3,FALSE())))*'Historical 99 Scalers WD'!K7</f>
        <v>57.5503799421408</v>
      </c>
      <c r="L61" s="52" t="n">
        <f aca="false">IF(S3="East",(IF(AND($A32&gt;7,$A32&lt;24),HLOOKUP(L$29,$C$8:$N$10,2,FALSE()),HLOOKUP(L$29,$C$8:$N$10,3,FALSE()))),IF(AND($A32&gt;6,$A32&lt;23),HLOOKUP(L$29,$C$8:$N$10,2,FALSE()),HLOOKUP(L$29,$C$8:$N$10,3,FALSE())))*'Historical 99 Scalers WD'!L7</f>
        <v>46.0417696469532</v>
      </c>
      <c r="M61" s="52" t="n">
        <f aca="false">IF(T3="East",(IF(AND($A32&gt;7,$A32&lt;24),HLOOKUP(M$29,$C$8:$N$10,2,FALSE()),HLOOKUP(M$29,$C$8:$N$10,3,FALSE()))),IF(AND($A32&gt;6,$A32&lt;23),HLOOKUP(M$29,$C$8:$N$10,2,FALSE()),HLOOKUP(M$29,$C$8:$N$10,3,FALSE())))*'Historical 99 Scalers WD'!M7</f>
        <v>46.7550742126822</v>
      </c>
      <c r="N61" s="52" t="n">
        <f aca="false">IF(U3="East",(IF(AND($A32&gt;7,$A32&lt;24),HLOOKUP(N$29,$C$8:$N$10,2,FALSE()),HLOOKUP(N$29,$C$8:$N$10,3,FALSE()))),IF(AND($A32&gt;6,$A32&lt;23),HLOOKUP(N$29,$C$8:$N$10,2,FALSE()),HLOOKUP(N$29,$C$8:$N$10,3,FALSE())))*'Historical 99 Scalers WD'!N7</f>
        <v>46.6866423871215</v>
      </c>
    </row>
    <row r="62" customFormat="false" ht="12.75" hidden="false" customHeight="false" outlineLevel="0" collapsed="false">
      <c r="A62" s="2" t="n">
        <v>3</v>
      </c>
      <c r="C62" s="52" t="n">
        <f aca="false">IF(J4="East",(IF(AND($A33&gt;7,$A33&lt;24),HLOOKUP(C$29,$C$8:$N$10,2,FALSE()),HLOOKUP(C$29,$C$8:$N$10,3,FALSE()))),IF(AND($A33&gt;6,$A33&lt;23),HLOOKUP(C$29,$C$8:$N$10,2,FALSE()),HLOOKUP(C$29,$C$8:$N$10,3,FALSE())))*'Historical 99 Scalers WD'!C8</f>
        <v>57.6967652924003</v>
      </c>
      <c r="D62" s="52" t="n">
        <f aca="false">IF(K4="East",(IF(AND($A33&gt;7,$A33&lt;24),HLOOKUP(D$29,$C$8:$N$10,2,FALSE()),HLOOKUP(D$29,$C$8:$N$10,3,FALSE()))),IF(AND($A33&gt;6,$A33&lt;23),HLOOKUP(D$29,$C$8:$N$10,2,FALSE()),HLOOKUP(D$29,$C$8:$N$10,3,FALSE())))*'Historical 99 Scalers WD'!D8</f>
        <v>46.9545505265814</v>
      </c>
      <c r="E62" s="52" t="n">
        <f aca="false">IF(L4="East",(IF(AND($A33&gt;7,$A33&lt;24),HLOOKUP(E$29,$C$8:$N$10,2,FALSE()),HLOOKUP(E$29,$C$8:$N$10,3,FALSE()))),IF(AND($A33&gt;6,$A33&lt;23),HLOOKUP(E$29,$C$8:$N$10,2,FALSE()),HLOOKUP(E$29,$C$8:$N$10,3,FALSE())))*'Historical 99 Scalers WD'!E8</f>
        <v>41.9960018812841</v>
      </c>
      <c r="F62" s="52" t="n">
        <f aca="false">IF(M4="East",(IF(AND($A33&gt;7,$A33&lt;24),HLOOKUP(F$29,$C$8:$N$10,2,FALSE()),HLOOKUP(F$29,$C$8:$N$10,3,FALSE()))),IF(AND($A33&gt;6,$A33&lt;23),HLOOKUP(F$29,$C$8:$N$10,2,FALSE()),HLOOKUP(F$29,$C$8:$N$10,3,FALSE())))*'Historical 99 Scalers WD'!F8</f>
        <v>51.6446120412373</v>
      </c>
      <c r="G62" s="52" t="n">
        <f aca="false">IF(N4="East",(IF(AND($A33&gt;7,$A33&lt;24),HLOOKUP(G$29,$C$8:$N$10,2,FALSE()),HLOOKUP(G$29,$C$8:$N$10,3,FALSE()))),IF(AND($A33&gt;6,$A33&lt;23),HLOOKUP(G$29,$C$8:$N$10,2,FALSE()),HLOOKUP(G$29,$C$8:$N$10,3,FALSE())))*'Historical 99 Scalers WD'!G8</f>
        <v>47.6596313845199</v>
      </c>
      <c r="H62" s="52" t="n">
        <f aca="false">IF(O4="East",(IF(AND($A33&gt;7,$A33&lt;24),HLOOKUP(H$29,$C$8:$N$10,2,FALSE()),HLOOKUP(H$29,$C$8:$N$10,3,FALSE()))),IF(AND($A33&gt;6,$A33&lt;23),HLOOKUP(H$29,$C$8:$N$10,2,FALSE()),HLOOKUP(H$29,$C$8:$N$10,3,FALSE())))*'Historical 99 Scalers WD'!H8</f>
        <v>54.3562904561493</v>
      </c>
      <c r="I62" s="52" t="n">
        <f aca="false">IF(P4="East",(IF(AND($A33&gt;7,$A33&lt;24),HLOOKUP(I$29,$C$8:$N$10,2,FALSE()),HLOOKUP(I$29,$C$8:$N$10,3,FALSE()))),IF(AND($A33&gt;6,$A33&lt;23),HLOOKUP(I$29,$C$8:$N$10,2,FALSE()),HLOOKUP(I$29,$C$8:$N$10,3,FALSE())))*'Historical 99 Scalers WD'!I8</f>
        <v>57.3162565400363</v>
      </c>
      <c r="J62" s="52" t="n">
        <f aca="false">IF(Q4="East",(IF(AND($A33&gt;7,$A33&lt;24),HLOOKUP(J$29,$C$8:$N$10,2,FALSE()),HLOOKUP(J$29,$C$8:$N$10,3,FALSE()))),IF(AND($A33&gt;6,$A33&lt;23),HLOOKUP(J$29,$C$8:$N$10,2,FALSE()),HLOOKUP(J$29,$C$8:$N$10,3,FALSE())))*'Historical 99 Scalers WD'!J8</f>
        <v>67.3565102808217</v>
      </c>
      <c r="K62" s="52" t="n">
        <f aca="false">IF(R4="East",(IF(AND($A33&gt;7,$A33&lt;24),HLOOKUP(K$29,$C$8:$N$10,2,FALSE()),HLOOKUP(K$29,$C$8:$N$10,3,FALSE()))),IF(AND($A33&gt;6,$A33&lt;23),HLOOKUP(K$29,$C$8:$N$10,2,FALSE()),HLOOKUP(K$29,$C$8:$N$10,3,FALSE())))*'Historical 99 Scalers WD'!K8</f>
        <v>55.294518804243</v>
      </c>
      <c r="L62" s="52" t="n">
        <f aca="false">IF(S4="East",(IF(AND($A33&gt;7,$A33&lt;24),HLOOKUP(L$29,$C$8:$N$10,2,FALSE()),HLOOKUP(L$29,$C$8:$N$10,3,FALSE()))),IF(AND($A33&gt;6,$A33&lt;23),HLOOKUP(L$29,$C$8:$N$10,2,FALSE()),HLOOKUP(L$29,$C$8:$N$10,3,FALSE())))*'Historical 99 Scalers WD'!L8</f>
        <v>45.8082494130737</v>
      </c>
      <c r="M62" s="52" t="n">
        <f aca="false">IF(T4="East",(IF(AND($A33&gt;7,$A33&lt;24),HLOOKUP(M$29,$C$8:$N$10,2,FALSE()),HLOOKUP(M$29,$C$8:$N$10,3,FALSE()))),IF(AND($A33&gt;6,$A33&lt;23),HLOOKUP(M$29,$C$8:$N$10,2,FALSE()),HLOOKUP(M$29,$C$8:$N$10,3,FALSE())))*'Historical 99 Scalers WD'!M8</f>
        <v>45.9805059349414</v>
      </c>
      <c r="N62" s="52" t="n">
        <f aca="false">IF(U4="East",(IF(AND($A33&gt;7,$A33&lt;24),HLOOKUP(N$29,$C$8:$N$10,2,FALSE()),HLOOKUP(N$29,$C$8:$N$10,3,FALSE()))),IF(AND($A33&gt;6,$A33&lt;23),HLOOKUP(N$29,$C$8:$N$10,2,FALSE()),HLOOKUP(N$29,$C$8:$N$10,3,FALSE())))*'Historical 99 Scalers WD'!N8</f>
        <v>45.371914032075</v>
      </c>
    </row>
    <row r="63" customFormat="false" ht="12.75" hidden="false" customHeight="false" outlineLevel="0" collapsed="false">
      <c r="A63" s="2" t="n">
        <v>4</v>
      </c>
      <c r="C63" s="52" t="n">
        <f aca="false">IF(J5="East",(IF(AND($A34&gt;7,$A34&lt;24),HLOOKUP(C$29,$C$8:$N$10,2,FALSE()),HLOOKUP(C$29,$C$8:$N$10,3,FALSE()))),IF(AND($A34&gt;6,$A34&lt;23),HLOOKUP(C$29,$C$8:$N$10,2,FALSE()),HLOOKUP(C$29,$C$8:$N$10,3,FALSE())))*'Historical 99 Scalers WD'!C9</f>
        <v>59.6603466826339</v>
      </c>
      <c r="D63" s="52" t="n">
        <f aca="false">IF(K5="East",(IF(AND($A34&gt;7,$A34&lt;24),HLOOKUP(D$29,$C$8:$N$10,2,FALSE()),HLOOKUP(D$29,$C$8:$N$10,3,FALSE()))),IF(AND($A34&gt;6,$A34&lt;23),HLOOKUP(D$29,$C$8:$N$10,2,FALSE()),HLOOKUP(D$29,$C$8:$N$10,3,FALSE())))*'Historical 99 Scalers WD'!D9</f>
        <v>47.1000641474763</v>
      </c>
      <c r="E63" s="52" t="n">
        <f aca="false">IF(L5="East",(IF(AND($A34&gt;7,$A34&lt;24),HLOOKUP(E$29,$C$8:$N$10,2,FALSE()),HLOOKUP(E$29,$C$8:$N$10,3,FALSE()))),IF(AND($A34&gt;6,$A34&lt;23),HLOOKUP(E$29,$C$8:$N$10,2,FALSE()),HLOOKUP(E$29,$C$8:$N$10,3,FALSE())))*'Historical 99 Scalers WD'!E9</f>
        <v>41.7350680873534</v>
      </c>
      <c r="F63" s="52" t="n">
        <f aca="false">IF(M5="East",(IF(AND($A34&gt;7,$A34&lt;24),HLOOKUP(F$29,$C$8:$N$10,2,FALSE()),HLOOKUP(F$29,$C$8:$N$10,3,FALSE()))),IF(AND($A34&gt;6,$A34&lt;23),HLOOKUP(F$29,$C$8:$N$10,2,FALSE()),HLOOKUP(F$29,$C$8:$N$10,3,FALSE())))*'Historical 99 Scalers WD'!F9</f>
        <v>52.9169732660126</v>
      </c>
      <c r="G63" s="52" t="n">
        <f aca="false">IF(N5="East",(IF(AND($A34&gt;7,$A34&lt;24),HLOOKUP(G$29,$C$8:$N$10,2,FALSE()),HLOOKUP(G$29,$C$8:$N$10,3,FALSE()))),IF(AND($A34&gt;6,$A34&lt;23),HLOOKUP(G$29,$C$8:$N$10,2,FALSE()),HLOOKUP(G$29,$C$8:$N$10,3,FALSE())))*'Historical 99 Scalers WD'!G9</f>
        <v>44.9770745926773</v>
      </c>
      <c r="H63" s="52" t="n">
        <f aca="false">IF(O5="East",(IF(AND($A34&gt;7,$A34&lt;24),HLOOKUP(H$29,$C$8:$N$10,2,FALSE()),HLOOKUP(H$29,$C$8:$N$10,3,FALSE()))),IF(AND($A34&gt;6,$A34&lt;23),HLOOKUP(H$29,$C$8:$N$10,2,FALSE()),HLOOKUP(H$29,$C$8:$N$10,3,FALSE())))*'Historical 99 Scalers WD'!H9</f>
        <v>48.8104140095662</v>
      </c>
      <c r="I63" s="52" t="n">
        <f aca="false">IF(P5="East",(IF(AND($A34&gt;7,$A34&lt;24),HLOOKUP(I$29,$C$8:$N$10,2,FALSE()),HLOOKUP(I$29,$C$8:$N$10,3,FALSE()))),IF(AND($A34&gt;6,$A34&lt;23),HLOOKUP(I$29,$C$8:$N$10,2,FALSE()),HLOOKUP(I$29,$C$8:$N$10,3,FALSE())))*'Historical 99 Scalers WD'!I9</f>
        <v>58.5369946346065</v>
      </c>
      <c r="J63" s="52" t="n">
        <f aca="false">IF(Q5="East",(IF(AND($A34&gt;7,$A34&lt;24),HLOOKUP(J$29,$C$8:$N$10,2,FALSE()),HLOOKUP(J$29,$C$8:$N$10,3,FALSE()))),IF(AND($A34&gt;6,$A34&lt;23),HLOOKUP(J$29,$C$8:$N$10,2,FALSE()),HLOOKUP(J$29,$C$8:$N$10,3,FALSE())))*'Historical 99 Scalers WD'!J9</f>
        <v>67.1580019431229</v>
      </c>
      <c r="K63" s="52" t="n">
        <f aca="false">IF(R5="East",(IF(AND($A34&gt;7,$A34&lt;24),HLOOKUP(K$29,$C$8:$N$10,2,FALSE()),HLOOKUP(K$29,$C$8:$N$10,3,FALSE()))),IF(AND($A34&gt;6,$A34&lt;23),HLOOKUP(K$29,$C$8:$N$10,2,FALSE()),HLOOKUP(K$29,$C$8:$N$10,3,FALSE())))*'Historical 99 Scalers WD'!K9</f>
        <v>56.8438495660559</v>
      </c>
      <c r="L63" s="52" t="n">
        <f aca="false">IF(S5="East",(IF(AND($A34&gt;7,$A34&lt;24),HLOOKUP(L$29,$C$8:$N$10,2,FALSE()),HLOOKUP(L$29,$C$8:$N$10,3,FALSE()))),IF(AND($A34&gt;6,$A34&lt;23),HLOOKUP(L$29,$C$8:$N$10,2,FALSE()),HLOOKUP(L$29,$C$8:$N$10,3,FALSE())))*'Historical 99 Scalers WD'!L9</f>
        <v>44.5224013616253</v>
      </c>
      <c r="M63" s="52" t="n">
        <f aca="false">IF(T5="East",(IF(AND($A34&gt;7,$A34&lt;24),HLOOKUP(M$29,$C$8:$N$10,2,FALSE()),HLOOKUP(M$29,$C$8:$N$10,3,FALSE()))),IF(AND($A34&gt;6,$A34&lt;23),HLOOKUP(M$29,$C$8:$N$10,2,FALSE()),HLOOKUP(M$29,$C$8:$N$10,3,FALSE())))*'Historical 99 Scalers WD'!M9</f>
        <v>45.0664743485871</v>
      </c>
      <c r="N63" s="52" t="n">
        <f aca="false">IF(U5="East",(IF(AND($A34&gt;7,$A34&lt;24),HLOOKUP(N$29,$C$8:$N$10,2,FALSE()),HLOOKUP(N$29,$C$8:$N$10,3,FALSE()))),IF(AND($A34&gt;6,$A34&lt;23),HLOOKUP(N$29,$C$8:$N$10,2,FALSE()),HLOOKUP(N$29,$C$8:$N$10,3,FALSE())))*'Historical 99 Scalers WD'!N9</f>
        <v>45.1469880993684</v>
      </c>
    </row>
    <row r="64" customFormat="false" ht="12.75" hidden="false" customHeight="false" outlineLevel="0" collapsed="false">
      <c r="A64" s="2" t="n">
        <v>5</v>
      </c>
      <c r="C64" s="52" t="n">
        <f aca="false">IF(J6="East",(IF(AND($A35&gt;7,$A35&lt;24),HLOOKUP(C$29,$C$8:$N$10,2,FALSE()),HLOOKUP(C$29,$C$8:$N$10,3,FALSE()))),IF(AND($A35&gt;6,$A35&lt;23),HLOOKUP(C$29,$C$8:$N$10,2,FALSE()),HLOOKUP(C$29,$C$8:$N$10,3,FALSE())))*'Historical 99 Scalers WD'!C10</f>
        <v>65.3264087582491</v>
      </c>
      <c r="D64" s="52" t="n">
        <f aca="false">IF(K6="East",(IF(AND($A35&gt;7,$A35&lt;24),HLOOKUP(D$29,$C$8:$N$10,2,FALSE()),HLOOKUP(D$29,$C$8:$N$10,3,FALSE()))),IF(AND($A35&gt;6,$A35&lt;23),HLOOKUP(D$29,$C$8:$N$10,2,FALSE()),HLOOKUP(D$29,$C$8:$N$10,3,FALSE())))*'Historical 99 Scalers WD'!D10</f>
        <v>51.0239849981837</v>
      </c>
      <c r="E64" s="52" t="n">
        <f aca="false">IF(L6="East",(IF(AND($A35&gt;7,$A35&lt;24),HLOOKUP(E$29,$C$8:$N$10,2,FALSE()),HLOOKUP(E$29,$C$8:$N$10,3,FALSE()))),IF(AND($A35&gt;6,$A35&lt;23),HLOOKUP(E$29,$C$8:$N$10,2,FALSE()),HLOOKUP(E$29,$C$8:$N$10,3,FALSE())))*'Historical 99 Scalers WD'!E10</f>
        <v>48.3312557571428</v>
      </c>
      <c r="F64" s="52" t="n">
        <f aca="false">IF(M6="East",(IF(AND($A35&gt;7,$A35&lt;24),HLOOKUP(F$29,$C$8:$N$10,2,FALSE()),HLOOKUP(F$29,$C$8:$N$10,3,FALSE()))),IF(AND($A35&gt;6,$A35&lt;23),HLOOKUP(F$29,$C$8:$N$10,2,FALSE()),HLOOKUP(F$29,$C$8:$N$10,3,FALSE())))*'Historical 99 Scalers WD'!F10</f>
        <v>53.8464560196904</v>
      </c>
      <c r="G64" s="52" t="n">
        <f aca="false">IF(N6="East",(IF(AND($A35&gt;7,$A35&lt;24),HLOOKUP(G$29,$C$8:$N$10,2,FALSE()),HLOOKUP(G$29,$C$8:$N$10,3,FALSE()))),IF(AND($A35&gt;6,$A35&lt;23),HLOOKUP(G$29,$C$8:$N$10,2,FALSE()),HLOOKUP(G$29,$C$8:$N$10,3,FALSE())))*'Historical 99 Scalers WD'!G10</f>
        <v>48.0225203092632</v>
      </c>
      <c r="H64" s="52" t="n">
        <f aca="false">IF(O6="East",(IF(AND($A35&gt;7,$A35&lt;24),HLOOKUP(H$29,$C$8:$N$10,2,FALSE()),HLOOKUP(H$29,$C$8:$N$10,3,FALSE()))),IF(AND($A35&gt;6,$A35&lt;23),HLOOKUP(H$29,$C$8:$N$10,2,FALSE()),HLOOKUP(H$29,$C$8:$N$10,3,FALSE())))*'Historical 99 Scalers WD'!H10</f>
        <v>47.2109144134192</v>
      </c>
      <c r="I64" s="52" t="n">
        <f aca="false">IF(P6="East",(IF(AND($A35&gt;7,$A35&lt;24),HLOOKUP(I$29,$C$8:$N$10,2,FALSE()),HLOOKUP(I$29,$C$8:$N$10,3,FALSE()))),IF(AND($A35&gt;6,$A35&lt;23),HLOOKUP(I$29,$C$8:$N$10,2,FALSE()),HLOOKUP(I$29,$C$8:$N$10,3,FALSE())))*'Historical 99 Scalers WD'!I10</f>
        <v>58.8983886343977</v>
      </c>
      <c r="J64" s="52" t="n">
        <f aca="false">IF(Q6="East",(IF(AND($A35&gt;7,$A35&lt;24),HLOOKUP(J$29,$C$8:$N$10,2,FALSE()),HLOOKUP(J$29,$C$8:$N$10,3,FALSE()))),IF(AND($A35&gt;6,$A35&lt;23),HLOOKUP(J$29,$C$8:$N$10,2,FALSE()),HLOOKUP(J$29,$C$8:$N$10,3,FALSE())))*'Historical 99 Scalers WD'!J10</f>
        <v>68.9304917904198</v>
      </c>
      <c r="K64" s="52" t="n">
        <f aca="false">IF(R6="East",(IF(AND($A35&gt;7,$A35&lt;24),HLOOKUP(K$29,$C$8:$N$10,2,FALSE()),HLOOKUP(K$29,$C$8:$N$10,3,FALSE()))),IF(AND($A35&gt;6,$A35&lt;23),HLOOKUP(K$29,$C$8:$N$10,2,FALSE()),HLOOKUP(K$29,$C$8:$N$10,3,FALSE())))*'Historical 99 Scalers WD'!K10</f>
        <v>58.2991243972999</v>
      </c>
      <c r="L64" s="52" t="n">
        <f aca="false">IF(S6="East",(IF(AND($A35&gt;7,$A35&lt;24),HLOOKUP(L$29,$C$8:$N$10,2,FALSE()),HLOOKUP(L$29,$C$8:$N$10,3,FALSE()))),IF(AND($A35&gt;6,$A35&lt;23),HLOOKUP(L$29,$C$8:$N$10,2,FALSE()),HLOOKUP(L$29,$C$8:$N$10,3,FALSE())))*'Historical 99 Scalers WD'!L10</f>
        <v>46.7231357330259</v>
      </c>
      <c r="M64" s="52" t="n">
        <f aca="false">IF(T6="East",(IF(AND($A35&gt;7,$A35&lt;24),HLOOKUP(M$29,$C$8:$N$10,2,FALSE()),HLOOKUP(M$29,$C$8:$N$10,3,FALSE()))),IF(AND($A35&gt;6,$A35&lt;23),HLOOKUP(M$29,$C$8:$N$10,2,FALSE()),HLOOKUP(M$29,$C$8:$N$10,3,FALSE())))*'Historical 99 Scalers WD'!M10</f>
        <v>47.928206749843</v>
      </c>
      <c r="N64" s="52" t="n">
        <f aca="false">IF(U6="East",(IF(AND($A35&gt;7,$A35&lt;24),HLOOKUP(N$29,$C$8:$N$10,2,FALSE()),HLOOKUP(N$29,$C$8:$N$10,3,FALSE()))),IF(AND($A35&gt;6,$A35&lt;23),HLOOKUP(N$29,$C$8:$N$10,2,FALSE()),HLOOKUP(N$29,$C$8:$N$10,3,FALSE())))*'Historical 99 Scalers WD'!N10</f>
        <v>46.9682206321692</v>
      </c>
    </row>
    <row r="65" customFormat="false" ht="12.75" hidden="false" customHeight="false" outlineLevel="0" collapsed="false">
      <c r="A65" s="2" t="n">
        <v>6</v>
      </c>
      <c r="C65" s="52" t="n">
        <f aca="false">IF(J7="East",(IF(AND($A36&gt;7,$A36&lt;24),HLOOKUP(C$29,$C$8:$N$10,2,FALSE()),HLOOKUP(C$29,$C$8:$N$10,3,FALSE()))),IF(AND($A36&gt;6,$A36&lt;23),HLOOKUP(C$29,$C$8:$N$10,2,FALSE()),HLOOKUP(C$29,$C$8:$N$10,3,FALSE())))*'Historical 99 Scalers WD'!C11</f>
        <v>78.0610933729489</v>
      </c>
      <c r="D65" s="52" t="n">
        <f aca="false">IF(K7="East",(IF(AND($A36&gt;7,$A36&lt;24),HLOOKUP(D$29,$C$8:$N$10,2,FALSE()),HLOOKUP(D$29,$C$8:$N$10,3,FALSE()))),IF(AND($A36&gt;6,$A36&lt;23),HLOOKUP(D$29,$C$8:$N$10,2,FALSE()),HLOOKUP(D$29,$C$8:$N$10,3,FALSE())))*'Historical 99 Scalers WD'!D11</f>
        <v>63.3644001016866</v>
      </c>
      <c r="E65" s="52" t="n">
        <f aca="false">IF(L7="East",(IF(AND($A36&gt;7,$A36&lt;24),HLOOKUP(E$29,$C$8:$N$10,2,FALSE()),HLOOKUP(E$29,$C$8:$N$10,3,FALSE()))),IF(AND($A36&gt;6,$A36&lt;23),HLOOKUP(E$29,$C$8:$N$10,2,FALSE()),HLOOKUP(E$29,$C$8:$N$10,3,FALSE())))*'Historical 99 Scalers WD'!E11</f>
        <v>54.8371542691968</v>
      </c>
      <c r="F65" s="52" t="n">
        <f aca="false">IF(M7="East",(IF(AND($A36&gt;7,$A36&lt;24),HLOOKUP(F$29,$C$8:$N$10,2,FALSE()),HLOOKUP(F$29,$C$8:$N$10,3,FALSE()))),IF(AND($A36&gt;6,$A36&lt;23),HLOOKUP(F$29,$C$8:$N$10,2,FALSE()),HLOOKUP(F$29,$C$8:$N$10,3,FALSE())))*'Historical 99 Scalers WD'!F11</f>
        <v>61.3414621793655</v>
      </c>
      <c r="G65" s="52" t="n">
        <f aca="false">IF(N7="East",(IF(AND($A36&gt;7,$A36&lt;24),HLOOKUP(G$29,$C$8:$N$10,2,FALSE()),HLOOKUP(G$29,$C$8:$N$10,3,FALSE()))),IF(AND($A36&gt;6,$A36&lt;23),HLOOKUP(G$29,$C$8:$N$10,2,FALSE()),HLOOKUP(G$29,$C$8:$N$10,3,FALSE())))*'Historical 99 Scalers WD'!G11</f>
        <v>58.9797485687723</v>
      </c>
      <c r="H65" s="52" t="n">
        <f aca="false">IF(O7="East",(IF(AND($A36&gt;7,$A36&lt;24),HLOOKUP(H$29,$C$8:$N$10,2,FALSE()),HLOOKUP(H$29,$C$8:$N$10,3,FALSE()))),IF(AND($A36&gt;6,$A36&lt;23),HLOOKUP(H$29,$C$8:$N$10,2,FALSE()),HLOOKUP(H$29,$C$8:$N$10,3,FALSE())))*'Historical 99 Scalers WD'!H11</f>
        <v>46.3002929107227</v>
      </c>
      <c r="I65" s="52" t="n">
        <f aca="false">IF(P7="East",(IF(AND($A36&gt;7,$A36&lt;24),HLOOKUP(I$29,$C$8:$N$10,2,FALSE()),HLOOKUP(I$29,$C$8:$N$10,3,FALSE()))),IF(AND($A36&gt;6,$A36&lt;23),HLOOKUP(I$29,$C$8:$N$10,2,FALSE()),HLOOKUP(I$29,$C$8:$N$10,3,FALSE())))*'Historical 99 Scalers WD'!I11</f>
        <v>58.5251353075272</v>
      </c>
      <c r="J65" s="52" t="n">
        <f aca="false">IF(Q7="East",(IF(AND($A36&gt;7,$A36&lt;24),HLOOKUP(J$29,$C$8:$N$10,2,FALSE()),HLOOKUP(J$29,$C$8:$N$10,3,FALSE()))),IF(AND($A36&gt;6,$A36&lt;23),HLOOKUP(J$29,$C$8:$N$10,2,FALSE()),HLOOKUP(J$29,$C$8:$N$10,3,FALSE())))*'Historical 99 Scalers WD'!J11</f>
        <v>81.3700251563609</v>
      </c>
      <c r="K65" s="52" t="n">
        <f aca="false">IF(R7="East",(IF(AND($A36&gt;7,$A36&lt;24),HLOOKUP(K$29,$C$8:$N$10,2,FALSE()),HLOOKUP(K$29,$C$8:$N$10,3,FALSE()))),IF(AND($A36&gt;6,$A36&lt;23),HLOOKUP(K$29,$C$8:$N$10,2,FALSE()),HLOOKUP(K$29,$C$8:$N$10,3,FALSE())))*'Historical 99 Scalers WD'!K11</f>
        <v>60.5631321118612</v>
      </c>
      <c r="L65" s="52" t="n">
        <f aca="false">IF(S7="East",(IF(AND($A36&gt;7,$A36&lt;24),HLOOKUP(L$29,$C$8:$N$10,2,FALSE()),HLOOKUP(L$29,$C$8:$N$10,3,FALSE()))),IF(AND($A36&gt;6,$A36&lt;23),HLOOKUP(L$29,$C$8:$N$10,2,FALSE()),HLOOKUP(L$29,$C$8:$N$10,3,FALSE())))*'Historical 99 Scalers WD'!L11</f>
        <v>53.9558127874429</v>
      </c>
      <c r="M65" s="52" t="n">
        <f aca="false">IF(T7="East",(IF(AND($A36&gt;7,$A36&lt;24),HLOOKUP(M$29,$C$8:$N$10,2,FALSE()),HLOOKUP(M$29,$C$8:$N$10,3,FALSE()))),IF(AND($A36&gt;6,$A36&lt;23),HLOOKUP(M$29,$C$8:$N$10,2,FALSE()),HLOOKUP(M$29,$C$8:$N$10,3,FALSE())))*'Historical 99 Scalers WD'!M11</f>
        <v>55.5624556090938</v>
      </c>
      <c r="N65" s="52" t="n">
        <f aca="false">IF(U7="East",(IF(AND($A36&gt;7,$A36&lt;24),HLOOKUP(N$29,$C$8:$N$10,2,FALSE()),HLOOKUP(N$29,$C$8:$N$10,3,FALSE()))),IF(AND($A36&gt;6,$A36&lt;23),HLOOKUP(N$29,$C$8:$N$10,2,FALSE()),HLOOKUP(N$29,$C$8:$N$10,3,FALSE())))*'Historical 99 Scalers WD'!N11</f>
        <v>51.8046796166805</v>
      </c>
    </row>
    <row r="66" customFormat="false" ht="12.75" hidden="false" customHeight="false" outlineLevel="0" collapsed="false">
      <c r="A66" s="2" t="n">
        <v>7</v>
      </c>
      <c r="C66" s="52" t="n">
        <f aca="false">IF(J8="East",(IF(AND($A37&gt;7,$A37&lt;24),HLOOKUP(C$29,$C$8:$N$10,2,FALSE()),HLOOKUP(C$29,$C$8:$N$10,3,FALSE()))),IF(AND($A37&gt;6,$A37&lt;23),HLOOKUP(C$29,$C$8:$N$10,2,FALSE()),HLOOKUP(C$29,$C$8:$N$10,3,FALSE())))*'Historical 99 Scalers WD'!C12</f>
        <v>74.4089682962332</v>
      </c>
      <c r="D66" s="52" t="n">
        <f aca="false">IF(K8="East",(IF(AND($A37&gt;7,$A37&lt;24),HLOOKUP(D$29,$C$8:$N$10,2,FALSE()),HLOOKUP(D$29,$C$8:$N$10,3,FALSE()))),IF(AND($A37&gt;6,$A37&lt;23),HLOOKUP(D$29,$C$8:$N$10,2,FALSE()),HLOOKUP(D$29,$C$8:$N$10,3,FALSE())))*'Historical 99 Scalers WD'!D12</f>
        <v>55.4540270145514</v>
      </c>
      <c r="E66" s="52" t="n">
        <f aca="false">IF(L8="East",(IF(AND($A37&gt;7,$A37&lt;24),HLOOKUP(E$29,$C$8:$N$10,2,FALSE()),HLOOKUP(E$29,$C$8:$N$10,3,FALSE()))),IF(AND($A37&gt;6,$A37&lt;23),HLOOKUP(E$29,$C$8:$N$10,2,FALSE()),HLOOKUP(E$29,$C$8:$N$10,3,FALSE())))*'Historical 99 Scalers WD'!E12</f>
        <v>53.3268016760526</v>
      </c>
      <c r="F66" s="52" t="n">
        <f aca="false">IF(M8="East",(IF(AND($A37&gt;7,$A37&lt;24),HLOOKUP(F$29,$C$8:$N$10,2,FALSE()),HLOOKUP(F$29,$C$8:$N$10,3,FALSE()))),IF(AND($A37&gt;6,$A37&lt;23),HLOOKUP(F$29,$C$8:$N$10,2,FALSE()),HLOOKUP(F$29,$C$8:$N$10,3,FALSE())))*'Historical 99 Scalers WD'!F12</f>
        <v>76.5386285634761</v>
      </c>
      <c r="G66" s="52" t="n">
        <f aca="false">IF(N8="East",(IF(AND($A37&gt;7,$A37&lt;24),HLOOKUP(G$29,$C$8:$N$10,2,FALSE()),HLOOKUP(G$29,$C$8:$N$10,3,FALSE()))),IF(AND($A37&gt;6,$A37&lt;23),HLOOKUP(G$29,$C$8:$N$10,2,FALSE()),HLOOKUP(G$29,$C$8:$N$10,3,FALSE())))*'Historical 99 Scalers WD'!G12</f>
        <v>63.5082699469295</v>
      </c>
      <c r="H66" s="52" t="n">
        <f aca="false">IF(O8="East",(IF(AND($A37&gt;7,$A37&lt;24),HLOOKUP(H$29,$C$8:$N$10,2,FALSE()),HLOOKUP(H$29,$C$8:$N$10,3,FALSE()))),IF(AND($A37&gt;6,$A37&lt;23),HLOOKUP(H$29,$C$8:$N$10,2,FALSE()),HLOOKUP(H$29,$C$8:$N$10,3,FALSE())))*'Historical 99 Scalers WD'!H12</f>
        <v>41.2093298043038</v>
      </c>
      <c r="I66" s="52" t="n">
        <f aca="false">IF(P8="East",(IF(AND($A37&gt;7,$A37&lt;24),HLOOKUP(I$29,$C$8:$N$10,2,FALSE()),HLOOKUP(I$29,$C$8:$N$10,3,FALSE()))),IF(AND($A37&gt;6,$A37&lt;23),HLOOKUP(I$29,$C$8:$N$10,2,FALSE()),HLOOKUP(I$29,$C$8:$N$10,3,FALSE())))*'Historical 99 Scalers WD'!I12</f>
        <v>41.7968824796329</v>
      </c>
      <c r="J66" s="52" t="n">
        <f aca="false">IF(Q8="East",(IF(AND($A37&gt;7,$A37&lt;24),HLOOKUP(J$29,$C$8:$N$10,2,FALSE()),HLOOKUP(J$29,$C$8:$N$10,3,FALSE()))),IF(AND($A37&gt;6,$A37&lt;23),HLOOKUP(J$29,$C$8:$N$10,2,FALSE()),HLOOKUP(J$29,$C$8:$N$10,3,FALSE())))*'Historical 99 Scalers WD'!J12</f>
        <v>66.1257079932165</v>
      </c>
      <c r="K66" s="52" t="n">
        <f aca="false">IF(R8="East",(IF(AND($A37&gt;7,$A37&lt;24),HLOOKUP(K$29,$C$8:$N$10,2,FALSE()),HLOOKUP(K$29,$C$8:$N$10,3,FALSE()))),IF(AND($A37&gt;6,$A37&lt;23),HLOOKUP(K$29,$C$8:$N$10,2,FALSE()),HLOOKUP(K$29,$C$8:$N$10,3,FALSE())))*'Historical 99 Scalers WD'!K12</f>
        <v>64.3117417786245</v>
      </c>
      <c r="L66" s="52" t="n">
        <f aca="false">IF(S8="East",(IF(AND($A37&gt;7,$A37&lt;24),HLOOKUP(L$29,$C$8:$N$10,2,FALSE()),HLOOKUP(L$29,$C$8:$N$10,3,FALSE()))),IF(AND($A37&gt;6,$A37&lt;23),HLOOKUP(L$29,$C$8:$N$10,2,FALSE()),HLOOKUP(L$29,$C$8:$N$10,3,FALSE())))*'Historical 99 Scalers WD'!L12</f>
        <v>56.3358210978291</v>
      </c>
      <c r="M66" s="52" t="n">
        <f aca="false">IF(T8="East",(IF(AND($A37&gt;7,$A37&lt;24),HLOOKUP(M$29,$C$8:$N$10,2,FALSE()),HLOOKUP(M$29,$C$8:$N$10,3,FALSE()))),IF(AND($A37&gt;6,$A37&lt;23),HLOOKUP(M$29,$C$8:$N$10,2,FALSE()),HLOOKUP(M$29,$C$8:$N$10,3,FALSE())))*'Historical 99 Scalers WD'!M12</f>
        <v>68.319501834339</v>
      </c>
      <c r="N66" s="52" t="n">
        <f aca="false">IF(U8="East",(IF(AND($A37&gt;7,$A37&lt;24),HLOOKUP(N$29,$C$8:$N$10,2,FALSE()),HLOOKUP(N$29,$C$8:$N$10,3,FALSE()))),IF(AND($A37&gt;6,$A37&lt;23),HLOOKUP(N$29,$C$8:$N$10,2,FALSE()),HLOOKUP(N$29,$C$8:$N$10,3,FALSE())))*'Historical 99 Scalers WD'!N12</f>
        <v>72.9468018482167</v>
      </c>
    </row>
    <row r="67" customFormat="false" ht="12.75" hidden="false" customHeight="false" outlineLevel="0" collapsed="false">
      <c r="A67" s="2" t="n">
        <v>8</v>
      </c>
      <c r="C67" s="52" t="n">
        <f aca="false">IF(J9="East",(IF(AND($A38&gt;7,$A38&lt;24),HLOOKUP(C$29,$C$8:$N$10,2,FALSE()),HLOOKUP(C$29,$C$8:$N$10,3,FALSE()))),IF(AND($A38&gt;6,$A38&lt;23),HLOOKUP(C$29,$C$8:$N$10,2,FALSE()),HLOOKUP(C$29,$C$8:$N$10,3,FALSE())))*'Historical 99 Scalers WD'!C13</f>
        <v>78.2670977769614</v>
      </c>
      <c r="D67" s="52" t="n">
        <f aca="false">IF(K9="East",(IF(AND($A38&gt;7,$A38&lt;24),HLOOKUP(D$29,$C$8:$N$10,2,FALSE()),HLOOKUP(D$29,$C$8:$N$10,3,FALSE()))),IF(AND($A38&gt;6,$A38&lt;23),HLOOKUP(D$29,$C$8:$N$10,2,FALSE()),HLOOKUP(D$29,$C$8:$N$10,3,FALSE())))*'Historical 99 Scalers WD'!D13</f>
        <v>59.4452318370562</v>
      </c>
      <c r="E67" s="52" t="n">
        <f aca="false">IF(L9="East",(IF(AND($A38&gt;7,$A38&lt;24),HLOOKUP(E$29,$C$8:$N$10,2,FALSE()),HLOOKUP(E$29,$C$8:$N$10,3,FALSE()))),IF(AND($A38&gt;6,$A38&lt;23),HLOOKUP(E$29,$C$8:$N$10,2,FALSE()),HLOOKUP(E$29,$C$8:$N$10,3,FALSE())))*'Historical 99 Scalers WD'!E13</f>
        <v>57.3155136153063</v>
      </c>
      <c r="F67" s="52" t="n">
        <f aca="false">IF(M9="East",(IF(AND($A38&gt;7,$A38&lt;24),HLOOKUP(F$29,$C$8:$N$10,2,FALSE()),HLOOKUP(F$29,$C$8:$N$10,3,FALSE()))),IF(AND($A38&gt;6,$A38&lt;23),HLOOKUP(F$29,$C$8:$N$10,2,FALSE()),HLOOKUP(F$29,$C$8:$N$10,3,FALSE())))*'Historical 99 Scalers WD'!F13</f>
        <v>86.3950793733407</v>
      </c>
      <c r="G67" s="52" t="n">
        <f aca="false">IF(N9="East",(IF(AND($A38&gt;7,$A38&lt;24),HLOOKUP(G$29,$C$8:$N$10,2,FALSE()),HLOOKUP(G$29,$C$8:$N$10,3,FALSE()))),IF(AND($A38&gt;6,$A38&lt;23),HLOOKUP(G$29,$C$8:$N$10,2,FALSE()),HLOOKUP(G$29,$C$8:$N$10,3,FALSE())))*'Historical 99 Scalers WD'!G13</f>
        <v>75.9599520862874</v>
      </c>
      <c r="H67" s="52" t="n">
        <f aca="false">IF(O9="East",(IF(AND($A38&gt;7,$A38&lt;24),HLOOKUP(H$29,$C$8:$N$10,2,FALSE()),HLOOKUP(H$29,$C$8:$N$10,3,FALSE()))),IF(AND($A38&gt;6,$A38&lt;23),HLOOKUP(H$29,$C$8:$N$10,2,FALSE()),HLOOKUP(H$29,$C$8:$N$10,3,FALSE())))*'Historical 99 Scalers WD'!H13</f>
        <v>64.9698969305824</v>
      </c>
      <c r="I67" s="52" t="n">
        <f aca="false">IF(P9="East",(IF(AND($A38&gt;7,$A38&lt;24),HLOOKUP(I$29,$C$8:$N$10,2,FALSE()),HLOOKUP(I$29,$C$8:$N$10,3,FALSE()))),IF(AND($A38&gt;6,$A38&lt;23),HLOOKUP(I$29,$C$8:$N$10,2,FALSE()),HLOOKUP(I$29,$C$8:$N$10,3,FALSE())))*'Historical 99 Scalers WD'!I13</f>
        <v>61.1155454338542</v>
      </c>
      <c r="J67" s="52" t="n">
        <f aca="false">IF(Q9="East",(IF(AND($A38&gt;7,$A38&lt;24),HLOOKUP(J$29,$C$8:$N$10,2,FALSE()),HLOOKUP(J$29,$C$8:$N$10,3,FALSE()))),IF(AND($A38&gt;6,$A38&lt;23),HLOOKUP(J$29,$C$8:$N$10,2,FALSE()),HLOOKUP(J$29,$C$8:$N$10,3,FALSE())))*'Historical 99 Scalers WD'!J13</f>
        <v>83.0414735005433</v>
      </c>
      <c r="K67" s="52" t="n">
        <f aca="false">IF(R9="East",(IF(AND($A38&gt;7,$A38&lt;24),HLOOKUP(K$29,$C$8:$N$10,2,FALSE()),HLOOKUP(K$29,$C$8:$N$10,3,FALSE()))),IF(AND($A38&gt;6,$A38&lt;23),HLOOKUP(K$29,$C$8:$N$10,2,FALSE()),HLOOKUP(K$29,$C$8:$N$10,3,FALSE())))*'Historical 99 Scalers WD'!K13</f>
        <v>77.2203040405054</v>
      </c>
      <c r="L67" s="52" t="n">
        <f aca="false">IF(S9="East",(IF(AND($A38&gt;7,$A38&lt;24),HLOOKUP(L$29,$C$8:$N$10,2,FALSE()),HLOOKUP(L$29,$C$8:$N$10,3,FALSE()))),IF(AND($A38&gt;6,$A38&lt;23),HLOOKUP(L$29,$C$8:$N$10,2,FALSE()),HLOOKUP(L$29,$C$8:$N$10,3,FALSE())))*'Historical 99 Scalers WD'!L13</f>
        <v>58.9751509315114</v>
      </c>
      <c r="M67" s="52" t="n">
        <f aca="false">IF(T9="East",(IF(AND($A38&gt;7,$A38&lt;24),HLOOKUP(M$29,$C$8:$N$10,2,FALSE()),HLOOKUP(M$29,$C$8:$N$10,3,FALSE()))),IF(AND($A38&gt;6,$A38&lt;23),HLOOKUP(M$29,$C$8:$N$10,2,FALSE()),HLOOKUP(M$29,$C$8:$N$10,3,FALSE())))*'Historical 99 Scalers WD'!M13</f>
        <v>80.4450646650297</v>
      </c>
      <c r="N67" s="52" t="n">
        <f aca="false">IF(U9="East",(IF(AND($A38&gt;7,$A38&lt;24),HLOOKUP(N$29,$C$8:$N$10,2,FALSE()),HLOOKUP(N$29,$C$8:$N$10,3,FALSE()))),IF(AND($A38&gt;6,$A38&lt;23),HLOOKUP(N$29,$C$8:$N$10,2,FALSE()),HLOOKUP(N$29,$C$8:$N$10,3,FALSE())))*'Historical 99 Scalers WD'!N13</f>
        <v>77.192514208526</v>
      </c>
    </row>
    <row r="68" customFormat="false" ht="12.75" hidden="false" customHeight="false" outlineLevel="0" collapsed="false">
      <c r="A68" s="2" t="n">
        <v>9</v>
      </c>
      <c r="C68" s="52" t="n">
        <f aca="false">IF(J10="East",(IF(AND($A39&gt;7,$A39&lt;24),HLOOKUP(C$29,$C$8:$N$10,2,FALSE()),HLOOKUP(C$29,$C$8:$N$10,3,FALSE()))),IF(AND($A39&gt;6,$A39&lt;23),HLOOKUP(C$29,$C$8:$N$10,2,FALSE()),HLOOKUP(C$29,$C$8:$N$10,3,FALSE())))*'Historical 99 Scalers WD'!C14</f>
        <v>79.7592476348269</v>
      </c>
      <c r="D68" s="52" t="n">
        <f aca="false">IF(K10="East",(IF(AND($A39&gt;7,$A39&lt;24),HLOOKUP(D$29,$C$8:$N$10,2,FALSE()),HLOOKUP(D$29,$C$8:$N$10,3,FALSE()))),IF(AND($A39&gt;6,$A39&lt;23),HLOOKUP(D$29,$C$8:$N$10,2,FALSE()),HLOOKUP(D$29,$C$8:$N$10,3,FALSE())))*'Historical 99 Scalers WD'!D14</f>
        <v>60.2752408039636</v>
      </c>
      <c r="E68" s="52" t="n">
        <f aca="false">IF(L10="East",(IF(AND($A39&gt;7,$A39&lt;24),HLOOKUP(E$29,$C$8:$N$10,2,FALSE()),HLOOKUP(E$29,$C$8:$N$10,3,FALSE()))),IF(AND($A39&gt;6,$A39&lt;23),HLOOKUP(E$29,$C$8:$N$10,2,FALSE()),HLOOKUP(E$29,$C$8:$N$10,3,FALSE())))*'Historical 99 Scalers WD'!E14</f>
        <v>58.4434218666917</v>
      </c>
      <c r="F68" s="52" t="n">
        <f aca="false">IF(M10="East",(IF(AND($A39&gt;7,$A39&lt;24),HLOOKUP(F$29,$C$8:$N$10,2,FALSE()),HLOOKUP(F$29,$C$8:$N$10,3,FALSE()))),IF(AND($A39&gt;6,$A39&lt;23),HLOOKUP(F$29,$C$8:$N$10,2,FALSE()),HLOOKUP(F$29,$C$8:$N$10,3,FALSE())))*'Historical 99 Scalers WD'!F14</f>
        <v>88.4874178037972</v>
      </c>
      <c r="G68" s="52" t="n">
        <f aca="false">IF(N10="East",(IF(AND($A39&gt;7,$A39&lt;24),HLOOKUP(G$29,$C$8:$N$10,2,FALSE()),HLOOKUP(G$29,$C$8:$N$10,3,FALSE()))),IF(AND($A39&gt;6,$A39&lt;23),HLOOKUP(G$29,$C$8:$N$10,2,FALSE()),HLOOKUP(G$29,$C$8:$N$10,3,FALSE())))*'Historical 99 Scalers WD'!G14</f>
        <v>83.208537894965</v>
      </c>
      <c r="H68" s="52" t="n">
        <f aca="false">IF(O10="East",(IF(AND($A39&gt;7,$A39&lt;24),HLOOKUP(H$29,$C$8:$N$10,2,FALSE()),HLOOKUP(H$29,$C$8:$N$10,3,FALSE()))),IF(AND($A39&gt;6,$A39&lt;23),HLOOKUP(H$29,$C$8:$N$10,2,FALSE()),HLOOKUP(H$29,$C$8:$N$10,3,FALSE())))*'Historical 99 Scalers WD'!H14</f>
        <v>75.3721045557511</v>
      </c>
      <c r="I68" s="52" t="n">
        <f aca="false">IF(P10="East",(IF(AND($A39&gt;7,$A39&lt;24),HLOOKUP(I$29,$C$8:$N$10,2,FALSE()),HLOOKUP(I$29,$C$8:$N$10,3,FALSE()))),IF(AND($A39&gt;6,$A39&lt;23),HLOOKUP(I$29,$C$8:$N$10,2,FALSE()),HLOOKUP(I$29,$C$8:$N$10,3,FALSE())))*'Historical 99 Scalers WD'!I14</f>
        <v>68.3791461203783</v>
      </c>
      <c r="J68" s="52" t="n">
        <f aca="false">IF(Q10="East",(IF(AND($A39&gt;7,$A39&lt;24),HLOOKUP(J$29,$C$8:$N$10,2,FALSE()),HLOOKUP(J$29,$C$8:$N$10,3,FALSE()))),IF(AND($A39&gt;6,$A39&lt;23),HLOOKUP(J$29,$C$8:$N$10,2,FALSE()),HLOOKUP(J$29,$C$8:$N$10,3,FALSE())))*'Historical 99 Scalers WD'!J14</f>
        <v>88.5437532518091</v>
      </c>
      <c r="K68" s="52" t="n">
        <f aca="false">IF(R10="East",(IF(AND($A39&gt;7,$A39&lt;24),HLOOKUP(K$29,$C$8:$N$10,2,FALSE()),HLOOKUP(K$29,$C$8:$N$10,3,FALSE()))),IF(AND($A39&gt;6,$A39&lt;23),HLOOKUP(K$29,$C$8:$N$10,2,FALSE()),HLOOKUP(K$29,$C$8:$N$10,3,FALSE())))*'Historical 99 Scalers WD'!K14</f>
        <v>90.9145027070384</v>
      </c>
      <c r="L68" s="52" t="n">
        <f aca="false">IF(S10="East",(IF(AND($A39&gt;7,$A39&lt;24),HLOOKUP(L$29,$C$8:$N$10,2,FALSE()),HLOOKUP(L$29,$C$8:$N$10,3,FALSE()))),IF(AND($A39&gt;6,$A39&lt;23),HLOOKUP(L$29,$C$8:$N$10,2,FALSE()),HLOOKUP(L$29,$C$8:$N$10,3,FALSE())))*'Historical 99 Scalers WD'!L14</f>
        <v>66.8031652210544</v>
      </c>
      <c r="M68" s="52" t="n">
        <f aca="false">IF(T10="East",(IF(AND($A39&gt;7,$A39&lt;24),HLOOKUP(M$29,$C$8:$N$10,2,FALSE()),HLOOKUP(M$29,$C$8:$N$10,3,FALSE()))),IF(AND($A39&gt;6,$A39&lt;23),HLOOKUP(M$29,$C$8:$N$10,2,FALSE()),HLOOKUP(M$29,$C$8:$N$10,3,FALSE())))*'Historical 99 Scalers WD'!M14</f>
        <v>80.2615456619888</v>
      </c>
      <c r="N68" s="52" t="n">
        <f aca="false">IF(U10="East",(IF(AND($A39&gt;7,$A39&lt;24),HLOOKUP(N$29,$C$8:$N$10,2,FALSE()),HLOOKUP(N$29,$C$8:$N$10,3,FALSE()))),IF(AND($A39&gt;6,$A39&lt;23),HLOOKUP(N$29,$C$8:$N$10,2,FALSE()),HLOOKUP(N$29,$C$8:$N$10,3,FALSE())))*'Historical 99 Scalers WD'!N14</f>
        <v>78.0615788890784</v>
      </c>
    </row>
    <row r="69" customFormat="false" ht="12.75" hidden="false" customHeight="false" outlineLevel="0" collapsed="false">
      <c r="A69" s="2" t="n">
        <v>10</v>
      </c>
      <c r="C69" s="52" t="n">
        <f aca="false">IF(J11="East",(IF(AND($A40&gt;7,$A40&lt;24),HLOOKUP(C$29,$C$8:$N$10,2,FALSE()),HLOOKUP(C$29,$C$8:$N$10,3,FALSE()))),IF(AND($A40&gt;6,$A40&lt;23),HLOOKUP(C$29,$C$8:$N$10,2,FALSE()),HLOOKUP(C$29,$C$8:$N$10,3,FALSE())))*'Historical 99 Scalers WD'!C15</f>
        <v>80.699394613059</v>
      </c>
      <c r="D69" s="52" t="n">
        <f aca="false">IF(K11="East",(IF(AND($A40&gt;7,$A40&lt;24),HLOOKUP(D$29,$C$8:$N$10,2,FALSE()),HLOOKUP(D$29,$C$8:$N$10,3,FALSE()))),IF(AND($A40&gt;6,$A40&lt;23),HLOOKUP(D$29,$C$8:$N$10,2,FALSE()),HLOOKUP(D$29,$C$8:$N$10,3,FALSE())))*'Historical 99 Scalers WD'!D15</f>
        <v>59.9238602691115</v>
      </c>
      <c r="E69" s="52" t="n">
        <f aca="false">IF(L11="East",(IF(AND($A40&gt;7,$A40&lt;24),HLOOKUP(E$29,$C$8:$N$10,2,FALSE()),HLOOKUP(E$29,$C$8:$N$10,3,FALSE()))),IF(AND($A40&gt;6,$A40&lt;23),HLOOKUP(E$29,$C$8:$N$10,2,FALSE()),HLOOKUP(E$29,$C$8:$N$10,3,FALSE())))*'Historical 99 Scalers WD'!E15</f>
        <v>60.6355281118371</v>
      </c>
      <c r="F69" s="52" t="n">
        <f aca="false">IF(M11="East",(IF(AND($A40&gt;7,$A40&lt;24),HLOOKUP(F$29,$C$8:$N$10,2,FALSE()),HLOOKUP(F$29,$C$8:$N$10,3,FALSE()))),IF(AND($A40&gt;6,$A40&lt;23),HLOOKUP(F$29,$C$8:$N$10,2,FALSE()),HLOOKUP(F$29,$C$8:$N$10,3,FALSE())))*'Historical 99 Scalers WD'!F15</f>
        <v>90.7612985429372</v>
      </c>
      <c r="G69" s="52" t="n">
        <f aca="false">IF(N11="East",(IF(AND($A40&gt;7,$A40&lt;24),HLOOKUP(G$29,$C$8:$N$10,2,FALSE()),HLOOKUP(G$29,$C$8:$N$10,3,FALSE()))),IF(AND($A40&gt;6,$A40&lt;23),HLOOKUP(G$29,$C$8:$N$10,2,FALSE()),HLOOKUP(G$29,$C$8:$N$10,3,FALSE())))*'Historical 99 Scalers WD'!G15</f>
        <v>86.756040239652</v>
      </c>
      <c r="H69" s="52" t="n">
        <f aca="false">IF(O11="East",(IF(AND($A40&gt;7,$A40&lt;24),HLOOKUP(H$29,$C$8:$N$10,2,FALSE()),HLOOKUP(H$29,$C$8:$N$10,3,FALSE()))),IF(AND($A40&gt;6,$A40&lt;23),HLOOKUP(H$29,$C$8:$N$10,2,FALSE()),HLOOKUP(H$29,$C$8:$N$10,3,FALSE())))*'Historical 99 Scalers WD'!H15</f>
        <v>89.3289864065186</v>
      </c>
      <c r="I69" s="52" t="n">
        <f aca="false">IF(P11="East",(IF(AND($A40&gt;7,$A40&lt;24),HLOOKUP(I$29,$C$8:$N$10,2,FALSE()),HLOOKUP(I$29,$C$8:$N$10,3,FALSE()))),IF(AND($A40&gt;6,$A40&lt;23),HLOOKUP(I$29,$C$8:$N$10,2,FALSE()),HLOOKUP(I$29,$C$8:$N$10,3,FALSE())))*'Historical 99 Scalers WD'!I15</f>
        <v>77.9393813882512</v>
      </c>
      <c r="J69" s="52" t="n">
        <f aca="false">IF(Q11="East",(IF(AND($A40&gt;7,$A40&lt;24),HLOOKUP(J$29,$C$8:$N$10,2,FALSE()),HLOOKUP(J$29,$C$8:$N$10,3,FALSE()))),IF(AND($A40&gt;6,$A40&lt;23),HLOOKUP(J$29,$C$8:$N$10,2,FALSE()),HLOOKUP(J$29,$C$8:$N$10,3,FALSE())))*'Historical 99 Scalers WD'!J15</f>
        <v>92.471577508023</v>
      </c>
      <c r="K69" s="52" t="n">
        <f aca="false">IF(R11="East",(IF(AND($A40&gt;7,$A40&lt;24),HLOOKUP(K$29,$C$8:$N$10,2,FALSE()),HLOOKUP(K$29,$C$8:$N$10,3,FALSE()))),IF(AND($A40&gt;6,$A40&lt;23),HLOOKUP(K$29,$C$8:$N$10,2,FALSE()),HLOOKUP(K$29,$C$8:$N$10,3,FALSE())))*'Historical 99 Scalers WD'!K15</f>
        <v>91.769068327652</v>
      </c>
      <c r="L69" s="52" t="n">
        <f aca="false">IF(S11="East",(IF(AND($A40&gt;7,$A40&lt;24),HLOOKUP(L$29,$C$8:$N$10,2,FALSE()),HLOOKUP(L$29,$C$8:$N$10,3,FALSE()))),IF(AND($A40&gt;6,$A40&lt;23),HLOOKUP(L$29,$C$8:$N$10,2,FALSE()),HLOOKUP(L$29,$C$8:$N$10,3,FALSE())))*'Historical 99 Scalers WD'!L15</f>
        <v>92.7011172494851</v>
      </c>
      <c r="M69" s="52" t="n">
        <f aca="false">IF(T11="East",(IF(AND($A40&gt;7,$A40&lt;24),HLOOKUP(M$29,$C$8:$N$10,2,FALSE()),HLOOKUP(M$29,$C$8:$N$10,3,FALSE()))),IF(AND($A40&gt;6,$A40&lt;23),HLOOKUP(M$29,$C$8:$N$10,2,FALSE()),HLOOKUP(M$29,$C$8:$N$10,3,FALSE())))*'Historical 99 Scalers WD'!M15</f>
        <v>83.5119263739008</v>
      </c>
      <c r="N69" s="52" t="n">
        <f aca="false">IF(U11="East",(IF(AND($A40&gt;7,$A40&lt;24),HLOOKUP(N$29,$C$8:$N$10,2,FALSE()),HLOOKUP(N$29,$C$8:$N$10,3,FALSE()))),IF(AND($A40&gt;6,$A40&lt;23),HLOOKUP(N$29,$C$8:$N$10,2,FALSE()),HLOOKUP(N$29,$C$8:$N$10,3,FALSE())))*'Historical 99 Scalers WD'!N15</f>
        <v>78.0533741185289</v>
      </c>
    </row>
    <row r="70" customFormat="false" ht="12.75" hidden="false" customHeight="false" outlineLevel="0" collapsed="false">
      <c r="A70" s="2" t="n">
        <v>11</v>
      </c>
      <c r="C70" s="52" t="n">
        <f aca="false">IF(J12="East",(IF(AND($A41&gt;7,$A41&lt;24),HLOOKUP(C$29,$C$8:$N$10,2,FALSE()),HLOOKUP(C$29,$C$8:$N$10,3,FALSE()))),IF(AND($A41&gt;6,$A41&lt;23),HLOOKUP(C$29,$C$8:$N$10,2,FALSE()),HLOOKUP(C$29,$C$8:$N$10,3,FALSE())))*'Historical 99 Scalers WD'!C16</f>
        <v>80.8684407064169</v>
      </c>
      <c r="D70" s="52" t="n">
        <f aca="false">IF(K12="East",(IF(AND($A41&gt;7,$A41&lt;24),HLOOKUP(D$29,$C$8:$N$10,2,FALSE()),HLOOKUP(D$29,$C$8:$N$10,3,FALSE()))),IF(AND($A41&gt;6,$A41&lt;23),HLOOKUP(D$29,$C$8:$N$10,2,FALSE()),HLOOKUP(D$29,$C$8:$N$10,3,FALSE())))*'Historical 99 Scalers WD'!D16</f>
        <v>59.5065557173405</v>
      </c>
      <c r="E70" s="52" t="n">
        <f aca="false">IF(L12="East",(IF(AND($A41&gt;7,$A41&lt;24),HLOOKUP(E$29,$C$8:$N$10,2,FALSE()),HLOOKUP(E$29,$C$8:$N$10,3,FALSE()))),IF(AND($A41&gt;6,$A41&lt;23),HLOOKUP(E$29,$C$8:$N$10,2,FALSE()),HLOOKUP(E$29,$C$8:$N$10,3,FALSE())))*'Historical 99 Scalers WD'!E16</f>
        <v>61.5918301767743</v>
      </c>
      <c r="F70" s="52" t="n">
        <f aca="false">IF(M12="East",(IF(AND($A41&gt;7,$A41&lt;24),HLOOKUP(F$29,$C$8:$N$10,2,FALSE()),HLOOKUP(F$29,$C$8:$N$10,3,FALSE()))),IF(AND($A41&gt;6,$A41&lt;23),HLOOKUP(F$29,$C$8:$N$10,2,FALSE()),HLOOKUP(F$29,$C$8:$N$10,3,FALSE())))*'Historical 99 Scalers WD'!F16</f>
        <v>92.7067278914394</v>
      </c>
      <c r="G70" s="52" t="n">
        <f aca="false">IF(N12="East",(IF(AND($A41&gt;7,$A41&lt;24),HLOOKUP(G$29,$C$8:$N$10,2,FALSE()),HLOOKUP(G$29,$C$8:$N$10,3,FALSE()))),IF(AND($A41&gt;6,$A41&lt;23),HLOOKUP(G$29,$C$8:$N$10,2,FALSE()),HLOOKUP(G$29,$C$8:$N$10,3,FALSE())))*'Historical 99 Scalers WD'!G16</f>
        <v>94.8702943160925</v>
      </c>
      <c r="H70" s="52" t="n">
        <f aca="false">IF(O12="East",(IF(AND($A41&gt;7,$A41&lt;24),HLOOKUP(H$29,$C$8:$N$10,2,FALSE()),HLOOKUP(H$29,$C$8:$N$10,3,FALSE()))),IF(AND($A41&gt;6,$A41&lt;23),HLOOKUP(H$29,$C$8:$N$10,2,FALSE()),HLOOKUP(H$29,$C$8:$N$10,3,FALSE())))*'Historical 99 Scalers WD'!H16</f>
        <v>98.2217904949242</v>
      </c>
      <c r="I70" s="52" t="n">
        <f aca="false">IF(P12="East",(IF(AND($A41&gt;7,$A41&lt;24),HLOOKUP(I$29,$C$8:$N$10,2,FALSE()),HLOOKUP(I$29,$C$8:$N$10,3,FALSE()))),IF(AND($A41&gt;6,$A41&lt;23),HLOOKUP(I$29,$C$8:$N$10,2,FALSE()),HLOOKUP(I$29,$C$8:$N$10,3,FALSE())))*'Historical 99 Scalers WD'!I16</f>
        <v>86.2986430588829</v>
      </c>
      <c r="J70" s="52" t="n">
        <f aca="false">IF(Q12="East",(IF(AND($A41&gt;7,$A41&lt;24),HLOOKUP(J$29,$C$8:$N$10,2,FALSE()),HLOOKUP(J$29,$C$8:$N$10,3,FALSE()))),IF(AND($A41&gt;6,$A41&lt;23),HLOOKUP(J$29,$C$8:$N$10,2,FALSE()),HLOOKUP(J$29,$C$8:$N$10,3,FALSE())))*'Historical 99 Scalers WD'!J16</f>
        <v>92.0538378053873</v>
      </c>
      <c r="K70" s="52" t="n">
        <f aca="false">IF(R12="East",(IF(AND($A41&gt;7,$A41&lt;24),HLOOKUP(K$29,$C$8:$N$10,2,FALSE()),HLOOKUP(K$29,$C$8:$N$10,3,FALSE()))),IF(AND($A41&gt;6,$A41&lt;23),HLOOKUP(K$29,$C$8:$N$10,2,FALSE()),HLOOKUP(K$29,$C$8:$N$10,3,FALSE())))*'Historical 99 Scalers WD'!K16</f>
        <v>88.1734071084821</v>
      </c>
      <c r="L70" s="52" t="n">
        <f aca="false">IF(S12="East",(IF(AND($A41&gt;7,$A41&lt;24),HLOOKUP(L$29,$C$8:$N$10,2,FALSE()),HLOOKUP(L$29,$C$8:$N$10,3,FALSE()))),IF(AND($A41&gt;6,$A41&lt;23),HLOOKUP(L$29,$C$8:$N$10,2,FALSE()),HLOOKUP(L$29,$C$8:$N$10,3,FALSE())))*'Historical 99 Scalers WD'!L16</f>
        <v>74.8297568022463</v>
      </c>
      <c r="M70" s="52" t="n">
        <f aca="false">IF(T12="East",(IF(AND($A41&gt;7,$A41&lt;24),HLOOKUP(M$29,$C$8:$N$10,2,FALSE()),HLOOKUP(M$29,$C$8:$N$10,3,FALSE()))),IF(AND($A41&gt;6,$A41&lt;23),HLOOKUP(M$29,$C$8:$N$10,2,FALSE()),HLOOKUP(M$29,$C$8:$N$10,3,FALSE())))*'Historical 99 Scalers WD'!M16</f>
        <v>84.1624381988018</v>
      </c>
      <c r="N70" s="52" t="n">
        <f aca="false">IF(U12="East",(IF(AND($A41&gt;7,$A41&lt;24),HLOOKUP(N$29,$C$8:$N$10,2,FALSE()),HLOOKUP(N$29,$C$8:$N$10,3,FALSE()))),IF(AND($A41&gt;6,$A41&lt;23),HLOOKUP(N$29,$C$8:$N$10,2,FALSE()),HLOOKUP(N$29,$C$8:$N$10,3,FALSE())))*'Historical 99 Scalers WD'!N16</f>
        <v>77.2103156303433</v>
      </c>
    </row>
    <row r="71" customFormat="false" ht="12.75" hidden="false" customHeight="false" outlineLevel="0" collapsed="false">
      <c r="A71" s="2" t="n">
        <v>12</v>
      </c>
      <c r="C71" s="52" t="n">
        <f aca="false">IF(J13="East",(IF(AND($A42&gt;7,$A42&lt;24),HLOOKUP(C$29,$C$8:$N$10,2,FALSE()),HLOOKUP(C$29,$C$8:$N$10,3,FALSE()))),IF(AND($A42&gt;6,$A42&lt;23),HLOOKUP(C$29,$C$8:$N$10,2,FALSE()),HLOOKUP(C$29,$C$8:$N$10,3,FALSE())))*'Historical 99 Scalers WD'!C17</f>
        <v>78.256384030202</v>
      </c>
      <c r="D71" s="52" t="n">
        <f aca="false">IF(K13="East",(IF(AND($A42&gt;7,$A42&lt;24),HLOOKUP(D$29,$C$8:$N$10,2,FALSE()),HLOOKUP(D$29,$C$8:$N$10,3,FALSE()))),IF(AND($A42&gt;6,$A42&lt;23),HLOOKUP(D$29,$C$8:$N$10,2,FALSE()),HLOOKUP(D$29,$C$8:$N$10,3,FALSE())))*'Historical 99 Scalers WD'!D17</f>
        <v>58.8558957049619</v>
      </c>
      <c r="E71" s="52" t="n">
        <f aca="false">IF(L13="East",(IF(AND($A42&gt;7,$A42&lt;24),HLOOKUP(E$29,$C$8:$N$10,2,FALSE()),HLOOKUP(E$29,$C$8:$N$10,3,FALSE()))),IF(AND($A42&gt;6,$A42&lt;23),HLOOKUP(E$29,$C$8:$N$10,2,FALSE()),HLOOKUP(E$29,$C$8:$N$10,3,FALSE())))*'Historical 99 Scalers WD'!E17</f>
        <v>60.6763549256106</v>
      </c>
      <c r="F71" s="52" t="n">
        <f aca="false">IF(M13="East",(IF(AND($A42&gt;7,$A42&lt;24),HLOOKUP(F$29,$C$8:$N$10,2,FALSE()),HLOOKUP(F$29,$C$8:$N$10,3,FALSE()))),IF(AND($A42&gt;6,$A42&lt;23),HLOOKUP(F$29,$C$8:$N$10,2,FALSE()),HLOOKUP(F$29,$C$8:$N$10,3,FALSE())))*'Historical 99 Scalers WD'!F17</f>
        <v>93.2315303672874</v>
      </c>
      <c r="G71" s="52" t="n">
        <f aca="false">IF(N13="East",(IF(AND($A42&gt;7,$A42&lt;24),HLOOKUP(G$29,$C$8:$N$10,2,FALSE()),HLOOKUP(G$29,$C$8:$N$10,3,FALSE()))),IF(AND($A42&gt;6,$A42&lt;23),HLOOKUP(G$29,$C$8:$N$10,2,FALSE()),HLOOKUP(G$29,$C$8:$N$10,3,FALSE())))*'Historical 99 Scalers WD'!G17</f>
        <v>96.0567727724258</v>
      </c>
      <c r="H71" s="52" t="n">
        <f aca="false">IF(O13="East",(IF(AND($A42&gt;7,$A42&lt;24),HLOOKUP(H$29,$C$8:$N$10,2,FALSE()),HLOOKUP(H$29,$C$8:$N$10,3,FALSE()))),IF(AND($A42&gt;6,$A42&lt;23),HLOOKUP(H$29,$C$8:$N$10,2,FALSE()),HLOOKUP(H$29,$C$8:$N$10,3,FALSE())))*'Historical 99 Scalers WD'!H17</f>
        <v>102.127771043937</v>
      </c>
      <c r="I71" s="52" t="n">
        <f aca="false">IF(P13="East",(IF(AND($A42&gt;7,$A42&lt;24),HLOOKUP(I$29,$C$8:$N$10,2,FALSE()),HLOOKUP(I$29,$C$8:$N$10,3,FALSE()))),IF(AND($A42&gt;6,$A42&lt;23),HLOOKUP(I$29,$C$8:$N$10,2,FALSE()),HLOOKUP(I$29,$C$8:$N$10,3,FALSE())))*'Historical 99 Scalers WD'!I17</f>
        <v>93.3144487792849</v>
      </c>
      <c r="J71" s="52" t="n">
        <f aca="false">IF(Q13="East",(IF(AND($A42&gt;7,$A42&lt;24),HLOOKUP(J$29,$C$8:$N$10,2,FALSE()),HLOOKUP(J$29,$C$8:$N$10,3,FALSE()))),IF(AND($A42&gt;6,$A42&lt;23),HLOOKUP(J$29,$C$8:$N$10,2,FALSE()),HLOOKUP(J$29,$C$8:$N$10,3,FALSE())))*'Historical 99 Scalers WD'!J17</f>
        <v>95.5298542283407</v>
      </c>
      <c r="K71" s="52" t="n">
        <f aca="false">IF(R13="East",(IF(AND($A42&gt;7,$A42&lt;24),HLOOKUP(K$29,$C$8:$N$10,2,FALSE()),HLOOKUP(K$29,$C$8:$N$10,3,FALSE()))),IF(AND($A42&gt;6,$A42&lt;23),HLOOKUP(K$29,$C$8:$N$10,2,FALSE()),HLOOKUP(K$29,$C$8:$N$10,3,FALSE())))*'Historical 99 Scalers WD'!K17</f>
        <v>88.1671486489874</v>
      </c>
      <c r="L71" s="52" t="n">
        <f aca="false">IF(S13="East",(IF(AND($A42&gt;7,$A42&lt;24),HLOOKUP(L$29,$C$8:$N$10,2,FALSE()),HLOOKUP(L$29,$C$8:$N$10,3,FALSE()))),IF(AND($A42&gt;6,$A42&lt;23),HLOOKUP(L$29,$C$8:$N$10,2,FALSE()),HLOOKUP(L$29,$C$8:$N$10,3,FALSE())))*'Historical 99 Scalers WD'!L17</f>
        <v>76.501209970318</v>
      </c>
      <c r="M71" s="52" t="n">
        <f aca="false">IF(T13="East",(IF(AND($A42&gt;7,$A42&lt;24),HLOOKUP(M$29,$C$8:$N$10,2,FALSE()),HLOOKUP(M$29,$C$8:$N$10,3,FALSE()))),IF(AND($A42&gt;6,$A42&lt;23),HLOOKUP(M$29,$C$8:$N$10,2,FALSE()),HLOOKUP(M$29,$C$8:$N$10,3,FALSE())))*'Historical 99 Scalers WD'!M17</f>
        <v>78.3692195816636</v>
      </c>
      <c r="N71" s="52" t="n">
        <f aca="false">IF(U13="East",(IF(AND($A42&gt;7,$A42&lt;24),HLOOKUP(N$29,$C$8:$N$10,2,FALSE()),HLOOKUP(N$29,$C$8:$N$10,3,FALSE()))),IF(AND($A42&gt;6,$A42&lt;23),HLOOKUP(N$29,$C$8:$N$10,2,FALSE()),HLOOKUP(N$29,$C$8:$N$10,3,FALSE())))*'Historical 99 Scalers WD'!N17</f>
        <v>74.6050995244434</v>
      </c>
    </row>
    <row r="72" customFormat="false" ht="12.75" hidden="false" customHeight="false" outlineLevel="0" collapsed="false">
      <c r="A72" s="2" t="n">
        <v>13</v>
      </c>
      <c r="C72" s="52" t="n">
        <f aca="false">IF(J14="East",(IF(AND($A43&gt;7,$A43&lt;24),HLOOKUP(C$29,$C$8:$N$10,2,FALSE()),HLOOKUP(C$29,$C$8:$N$10,3,FALSE()))),IF(AND($A43&gt;6,$A43&lt;23),HLOOKUP(C$29,$C$8:$N$10,2,FALSE()),HLOOKUP(C$29,$C$8:$N$10,3,FALSE())))*'Historical 99 Scalers WD'!C18</f>
        <v>77.2681068320615</v>
      </c>
      <c r="D72" s="52" t="n">
        <f aca="false">IF(K14="East",(IF(AND($A43&gt;7,$A43&lt;24),HLOOKUP(D$29,$C$8:$N$10,2,FALSE()),HLOOKUP(D$29,$C$8:$N$10,3,FALSE()))),IF(AND($A43&gt;6,$A43&lt;23),HLOOKUP(D$29,$C$8:$N$10,2,FALSE()),HLOOKUP(D$29,$C$8:$N$10,3,FALSE())))*'Historical 99 Scalers WD'!D18</f>
        <v>58.5709240053505</v>
      </c>
      <c r="E72" s="52" t="n">
        <f aca="false">IF(L14="East",(IF(AND($A43&gt;7,$A43&lt;24),HLOOKUP(E$29,$C$8:$N$10,2,FALSE()),HLOOKUP(E$29,$C$8:$N$10,3,FALSE()))),IF(AND($A43&gt;6,$A43&lt;23),HLOOKUP(E$29,$C$8:$N$10,2,FALSE()),HLOOKUP(E$29,$C$8:$N$10,3,FALSE())))*'Historical 99 Scalers WD'!E18</f>
        <v>60.2428069662122</v>
      </c>
      <c r="F72" s="52" t="n">
        <f aca="false">IF(M14="East",(IF(AND($A43&gt;7,$A43&lt;24),HLOOKUP(F$29,$C$8:$N$10,2,FALSE()),HLOOKUP(F$29,$C$8:$N$10,3,FALSE()))),IF(AND($A43&gt;6,$A43&lt;23),HLOOKUP(F$29,$C$8:$N$10,2,FALSE()),HLOOKUP(F$29,$C$8:$N$10,3,FALSE())))*'Historical 99 Scalers WD'!F18</f>
        <v>93.1876432226271</v>
      </c>
      <c r="G72" s="52" t="n">
        <f aca="false">IF(N14="East",(IF(AND($A43&gt;7,$A43&lt;24),HLOOKUP(G$29,$C$8:$N$10,2,FALSE()),HLOOKUP(G$29,$C$8:$N$10,3,FALSE()))),IF(AND($A43&gt;6,$A43&lt;23),HLOOKUP(G$29,$C$8:$N$10,2,FALSE()),HLOOKUP(G$29,$C$8:$N$10,3,FALSE())))*'Historical 99 Scalers WD'!G18</f>
        <v>95.9098012623974</v>
      </c>
      <c r="H72" s="52" t="n">
        <f aca="false">IF(O14="East",(IF(AND($A43&gt;7,$A43&lt;24),HLOOKUP(H$29,$C$8:$N$10,2,FALSE()),HLOOKUP(H$29,$C$8:$N$10,3,FALSE()))),IF(AND($A43&gt;6,$A43&lt;23),HLOOKUP(H$29,$C$8:$N$10,2,FALSE()),HLOOKUP(H$29,$C$8:$N$10,3,FALSE())))*'Historical 99 Scalers WD'!H18</f>
        <v>107.561761977041</v>
      </c>
      <c r="I72" s="52" t="n">
        <f aca="false">IF(P14="East",(IF(AND($A43&gt;7,$A43&lt;24),HLOOKUP(I$29,$C$8:$N$10,2,FALSE()),HLOOKUP(I$29,$C$8:$N$10,3,FALSE()))),IF(AND($A43&gt;6,$A43&lt;23),HLOOKUP(I$29,$C$8:$N$10,2,FALSE()),HLOOKUP(I$29,$C$8:$N$10,3,FALSE())))*'Historical 99 Scalers WD'!I18</f>
        <v>108.144353386624</v>
      </c>
      <c r="J72" s="52" t="n">
        <f aca="false">IF(Q14="East",(IF(AND($A43&gt;7,$A43&lt;24),HLOOKUP(J$29,$C$8:$N$10,2,FALSE()),HLOOKUP(J$29,$C$8:$N$10,3,FALSE()))),IF(AND($A43&gt;6,$A43&lt;23),HLOOKUP(J$29,$C$8:$N$10,2,FALSE()),HLOOKUP(J$29,$C$8:$N$10,3,FALSE())))*'Historical 99 Scalers WD'!J18</f>
        <v>102.50269550902</v>
      </c>
      <c r="K72" s="52" t="n">
        <f aca="false">IF(R14="East",(IF(AND($A43&gt;7,$A43&lt;24),HLOOKUP(K$29,$C$8:$N$10,2,FALSE()),HLOOKUP(K$29,$C$8:$N$10,3,FALSE()))),IF(AND($A43&gt;6,$A43&lt;23),HLOOKUP(K$29,$C$8:$N$10,2,FALSE()),HLOOKUP(K$29,$C$8:$N$10,3,FALSE())))*'Historical 99 Scalers WD'!K18</f>
        <v>89.6680431622219</v>
      </c>
      <c r="L72" s="52" t="n">
        <f aca="false">IF(S14="East",(IF(AND($A43&gt;7,$A43&lt;24),HLOOKUP(L$29,$C$8:$N$10,2,FALSE()),HLOOKUP(L$29,$C$8:$N$10,3,FALSE()))),IF(AND($A43&gt;6,$A43&lt;23),HLOOKUP(L$29,$C$8:$N$10,2,FALSE()),HLOOKUP(L$29,$C$8:$N$10,3,FALSE())))*'Historical 99 Scalers WD'!L18</f>
        <v>76.8807029752167</v>
      </c>
      <c r="M72" s="52" t="n">
        <f aca="false">IF(T14="East",(IF(AND($A43&gt;7,$A43&lt;24),HLOOKUP(M$29,$C$8:$N$10,2,FALSE()),HLOOKUP(M$29,$C$8:$N$10,3,FALSE()))),IF(AND($A43&gt;6,$A43&lt;23),HLOOKUP(M$29,$C$8:$N$10,2,FALSE()),HLOOKUP(M$29,$C$8:$N$10,3,FALSE())))*'Historical 99 Scalers WD'!M18</f>
        <v>76.5659282359817</v>
      </c>
      <c r="N72" s="52" t="n">
        <f aca="false">IF(U14="East",(IF(AND($A43&gt;7,$A43&lt;24),HLOOKUP(N$29,$C$8:$N$10,2,FALSE()),HLOOKUP(N$29,$C$8:$N$10,3,FALSE()))),IF(AND($A43&gt;6,$A43&lt;23),HLOOKUP(N$29,$C$8:$N$10,2,FALSE()),HLOOKUP(N$29,$C$8:$N$10,3,FALSE())))*'Historical 99 Scalers WD'!N18</f>
        <v>73.5499074262681</v>
      </c>
    </row>
    <row r="73" customFormat="false" ht="12.75" hidden="false" customHeight="false" outlineLevel="0" collapsed="false">
      <c r="A73" s="2" t="n">
        <v>14</v>
      </c>
      <c r="C73" s="52" t="n">
        <f aca="false">IF(J15="East",(IF(AND($A44&gt;7,$A44&lt;24),HLOOKUP(C$29,$C$8:$N$10,2,FALSE()),HLOOKUP(C$29,$C$8:$N$10,3,FALSE()))),IF(AND($A44&gt;6,$A44&lt;23),HLOOKUP(C$29,$C$8:$N$10,2,FALSE()),HLOOKUP(C$29,$C$8:$N$10,3,FALSE())))*'Historical 99 Scalers WD'!C19</f>
        <v>76.0321323304727</v>
      </c>
      <c r="D73" s="52" t="n">
        <f aca="false">IF(K15="East",(IF(AND($A44&gt;7,$A44&lt;24),HLOOKUP(D$29,$C$8:$N$10,2,FALSE()),HLOOKUP(D$29,$C$8:$N$10,3,FALSE()))),IF(AND($A44&gt;6,$A44&lt;23),HLOOKUP(D$29,$C$8:$N$10,2,FALSE()),HLOOKUP(D$29,$C$8:$N$10,3,FALSE())))*'Historical 99 Scalers WD'!D19</f>
        <v>57.6745062032023</v>
      </c>
      <c r="E73" s="52" t="n">
        <f aca="false">IF(L15="East",(IF(AND($A44&gt;7,$A44&lt;24),HLOOKUP(E$29,$C$8:$N$10,2,FALSE()),HLOOKUP(E$29,$C$8:$N$10,3,FALSE()))),IF(AND($A44&gt;6,$A44&lt;23),HLOOKUP(E$29,$C$8:$N$10,2,FALSE()),HLOOKUP(E$29,$C$8:$N$10,3,FALSE())))*'Historical 99 Scalers WD'!E19</f>
        <v>59.5002735874898</v>
      </c>
      <c r="F73" s="52" t="n">
        <f aca="false">IF(M15="East",(IF(AND($A44&gt;7,$A44&lt;24),HLOOKUP(F$29,$C$8:$N$10,2,FALSE()),HLOOKUP(F$29,$C$8:$N$10,3,FALSE()))),IF(AND($A44&gt;6,$A44&lt;23),HLOOKUP(F$29,$C$8:$N$10,2,FALSE()),HLOOKUP(F$29,$C$8:$N$10,3,FALSE())))*'Historical 99 Scalers WD'!F19</f>
        <v>93.3162701740343</v>
      </c>
      <c r="G73" s="52" t="n">
        <f aca="false">IF(N15="East",(IF(AND($A44&gt;7,$A44&lt;24),HLOOKUP(G$29,$C$8:$N$10,2,FALSE()),HLOOKUP(G$29,$C$8:$N$10,3,FALSE()))),IF(AND($A44&gt;6,$A44&lt;23),HLOOKUP(G$29,$C$8:$N$10,2,FALSE()),HLOOKUP(G$29,$C$8:$N$10,3,FALSE())))*'Historical 99 Scalers WD'!G19</f>
        <v>98.6726774854801</v>
      </c>
      <c r="H73" s="52" t="n">
        <f aca="false">IF(O15="East",(IF(AND($A44&gt;7,$A44&lt;24),HLOOKUP(H$29,$C$8:$N$10,2,FALSE()),HLOOKUP(H$29,$C$8:$N$10,3,FALSE()))),IF(AND($A44&gt;6,$A44&lt;23),HLOOKUP(H$29,$C$8:$N$10,2,FALSE()),HLOOKUP(H$29,$C$8:$N$10,3,FALSE())))*'Historical 99 Scalers WD'!H19</f>
        <v>116.607265337844</v>
      </c>
      <c r="I73" s="52" t="n">
        <f aca="false">IF(P15="East",(IF(AND($A44&gt;7,$A44&lt;24),HLOOKUP(I$29,$C$8:$N$10,2,FALSE()),HLOOKUP(I$29,$C$8:$N$10,3,FALSE()))),IF(AND($A44&gt;6,$A44&lt;23),HLOOKUP(I$29,$C$8:$N$10,2,FALSE()),HLOOKUP(I$29,$C$8:$N$10,3,FALSE())))*'Historical 99 Scalers WD'!I19</f>
        <v>126.533970819119</v>
      </c>
      <c r="J73" s="52" t="n">
        <f aca="false">IF(Q15="East",(IF(AND($A44&gt;7,$A44&lt;24),HLOOKUP(J$29,$C$8:$N$10,2,FALSE()),HLOOKUP(J$29,$C$8:$N$10,3,FALSE()))),IF(AND($A44&gt;6,$A44&lt;23),HLOOKUP(J$29,$C$8:$N$10,2,FALSE()),HLOOKUP(J$29,$C$8:$N$10,3,FALSE())))*'Historical 99 Scalers WD'!J19</f>
        <v>127.532851447764</v>
      </c>
      <c r="K73" s="52" t="n">
        <f aca="false">IF(R15="East",(IF(AND($A44&gt;7,$A44&lt;24),HLOOKUP(K$29,$C$8:$N$10,2,FALSE()),HLOOKUP(K$29,$C$8:$N$10,3,FALSE()))),IF(AND($A44&gt;6,$A44&lt;23),HLOOKUP(K$29,$C$8:$N$10,2,FALSE()),HLOOKUP(K$29,$C$8:$N$10,3,FALSE())))*'Historical 99 Scalers WD'!K19</f>
        <v>93.4997947789253</v>
      </c>
      <c r="L73" s="52" t="n">
        <f aca="false">IF(S15="East",(IF(AND($A44&gt;7,$A44&lt;24),HLOOKUP(L$29,$C$8:$N$10,2,FALSE()),HLOOKUP(L$29,$C$8:$N$10,3,FALSE()))),IF(AND($A44&gt;6,$A44&lt;23),HLOOKUP(L$29,$C$8:$N$10,2,FALSE()),HLOOKUP(L$29,$C$8:$N$10,3,FALSE())))*'Historical 99 Scalers WD'!L19</f>
        <v>76.7575984483739</v>
      </c>
      <c r="M73" s="52" t="n">
        <f aca="false">IF(T15="East",(IF(AND($A44&gt;7,$A44&lt;24),HLOOKUP(M$29,$C$8:$N$10,2,FALSE()),HLOOKUP(M$29,$C$8:$N$10,3,FALSE()))),IF(AND($A44&gt;6,$A44&lt;23),HLOOKUP(M$29,$C$8:$N$10,2,FALSE()),HLOOKUP(M$29,$C$8:$N$10,3,FALSE())))*'Historical 99 Scalers WD'!M19</f>
        <v>77.6540698422564</v>
      </c>
      <c r="N73" s="52" t="n">
        <f aca="false">IF(U15="East",(IF(AND($A44&gt;7,$A44&lt;24),HLOOKUP(N$29,$C$8:$N$10,2,FALSE()),HLOOKUP(N$29,$C$8:$N$10,3,FALSE()))),IF(AND($A44&gt;6,$A44&lt;23),HLOOKUP(N$29,$C$8:$N$10,2,FALSE()),HLOOKUP(N$29,$C$8:$N$10,3,FALSE())))*'Historical 99 Scalers WD'!N19</f>
        <v>72.1946551479952</v>
      </c>
    </row>
    <row r="74" customFormat="false" ht="12.75" hidden="false" customHeight="false" outlineLevel="0" collapsed="false">
      <c r="A74" s="2" t="n">
        <v>15</v>
      </c>
      <c r="C74" s="52" t="n">
        <f aca="false">IF(J16="East",(IF(AND($A45&gt;7,$A45&lt;24),HLOOKUP(C$29,$C$8:$N$10,2,FALSE()),HLOOKUP(C$29,$C$8:$N$10,3,FALSE()))),IF(AND($A45&gt;6,$A45&lt;23),HLOOKUP(C$29,$C$8:$N$10,2,FALSE()),HLOOKUP(C$29,$C$8:$N$10,3,FALSE())))*'Historical 99 Scalers WD'!C20</f>
        <v>74.6025944627541</v>
      </c>
      <c r="D74" s="52" t="n">
        <f aca="false">IF(K16="East",(IF(AND($A45&gt;7,$A45&lt;24),HLOOKUP(D$29,$C$8:$N$10,2,FALSE()),HLOOKUP(D$29,$C$8:$N$10,3,FALSE()))),IF(AND($A45&gt;6,$A45&lt;23),HLOOKUP(D$29,$C$8:$N$10,2,FALSE()),HLOOKUP(D$29,$C$8:$N$10,3,FALSE())))*'Historical 99 Scalers WD'!D20</f>
        <v>56.4424249997038</v>
      </c>
      <c r="E74" s="52" t="n">
        <f aca="false">IF(L16="East",(IF(AND($A45&gt;7,$A45&lt;24),HLOOKUP(E$29,$C$8:$N$10,2,FALSE()),HLOOKUP(E$29,$C$8:$N$10,3,FALSE()))),IF(AND($A45&gt;6,$A45&lt;23),HLOOKUP(E$29,$C$8:$N$10,2,FALSE()),HLOOKUP(E$29,$C$8:$N$10,3,FALSE())))*'Historical 99 Scalers WD'!E20</f>
        <v>57.8503772857676</v>
      </c>
      <c r="F74" s="52" t="n">
        <f aca="false">IF(M16="East",(IF(AND($A45&gt;7,$A45&lt;24),HLOOKUP(F$29,$C$8:$N$10,2,FALSE()),HLOOKUP(F$29,$C$8:$N$10,3,FALSE()))),IF(AND($A45&gt;6,$A45&lt;23),HLOOKUP(F$29,$C$8:$N$10,2,FALSE()),HLOOKUP(F$29,$C$8:$N$10,3,FALSE())))*'Historical 99 Scalers WD'!F20</f>
        <v>92.3491981326682</v>
      </c>
      <c r="G74" s="52" t="n">
        <f aca="false">IF(N16="East",(IF(AND($A45&gt;7,$A45&lt;24),HLOOKUP(G$29,$C$8:$N$10,2,FALSE()),HLOOKUP(G$29,$C$8:$N$10,3,FALSE()))),IF(AND($A45&gt;6,$A45&lt;23),HLOOKUP(G$29,$C$8:$N$10,2,FALSE()),HLOOKUP(G$29,$C$8:$N$10,3,FALSE())))*'Historical 99 Scalers WD'!G20</f>
        <v>98.4328737154505</v>
      </c>
      <c r="H74" s="52" t="n">
        <f aca="false">IF(O16="East",(IF(AND($A45&gt;7,$A45&lt;24),HLOOKUP(H$29,$C$8:$N$10,2,FALSE()),HLOOKUP(H$29,$C$8:$N$10,3,FALSE()))),IF(AND($A45&gt;6,$A45&lt;23),HLOOKUP(H$29,$C$8:$N$10,2,FALSE()),HLOOKUP(H$29,$C$8:$N$10,3,FALSE())))*'Historical 99 Scalers WD'!H20</f>
        <v>126.660227087243</v>
      </c>
      <c r="I74" s="52" t="n">
        <f aca="false">IF(P16="East",(IF(AND($A45&gt;7,$A45&lt;24),HLOOKUP(I$29,$C$8:$N$10,2,FALSE()),HLOOKUP(I$29,$C$8:$N$10,3,FALSE()))),IF(AND($A45&gt;6,$A45&lt;23),HLOOKUP(I$29,$C$8:$N$10,2,FALSE()),HLOOKUP(I$29,$C$8:$N$10,3,FALSE())))*'Historical 99 Scalers WD'!I20</f>
        <v>143.818988712222</v>
      </c>
      <c r="J74" s="52" t="n">
        <f aca="false">IF(Q16="East",(IF(AND($A45&gt;7,$A45&lt;24),HLOOKUP(J$29,$C$8:$N$10,2,FALSE()),HLOOKUP(J$29,$C$8:$N$10,3,FALSE()))),IF(AND($A45&gt;6,$A45&lt;23),HLOOKUP(J$29,$C$8:$N$10,2,FALSE()),HLOOKUP(J$29,$C$8:$N$10,3,FALSE())))*'Historical 99 Scalers WD'!J20</f>
        <v>154.35560562748</v>
      </c>
      <c r="K74" s="52" t="n">
        <f aca="false">IF(R16="East",(IF(AND($A45&gt;7,$A45&lt;24),HLOOKUP(K$29,$C$8:$N$10,2,FALSE()),HLOOKUP(K$29,$C$8:$N$10,3,FALSE()))),IF(AND($A45&gt;6,$A45&lt;23),HLOOKUP(K$29,$C$8:$N$10,2,FALSE()),HLOOKUP(K$29,$C$8:$N$10,3,FALSE())))*'Historical 99 Scalers WD'!K20</f>
        <v>98.675109973431</v>
      </c>
      <c r="L74" s="52" t="n">
        <f aca="false">IF(S16="East",(IF(AND($A45&gt;7,$A45&lt;24),HLOOKUP(L$29,$C$8:$N$10,2,FALSE()),HLOOKUP(L$29,$C$8:$N$10,3,FALSE()))),IF(AND($A45&gt;6,$A45&lt;23),HLOOKUP(L$29,$C$8:$N$10,2,FALSE()),HLOOKUP(L$29,$C$8:$N$10,3,FALSE())))*'Historical 99 Scalers WD'!L20</f>
        <v>81.0209713815438</v>
      </c>
      <c r="M74" s="52" t="n">
        <f aca="false">IF(T16="East",(IF(AND($A45&gt;7,$A45&lt;24),HLOOKUP(M$29,$C$8:$N$10,2,FALSE()),HLOOKUP(M$29,$C$8:$N$10,3,FALSE()))),IF(AND($A45&gt;6,$A45&lt;23),HLOOKUP(M$29,$C$8:$N$10,2,FALSE()),HLOOKUP(M$29,$C$8:$N$10,3,FALSE())))*'Historical 99 Scalers WD'!M20</f>
        <v>74.2592694813102</v>
      </c>
      <c r="N74" s="52" t="n">
        <f aca="false">IF(U16="East",(IF(AND($A45&gt;7,$A45&lt;24),HLOOKUP(N$29,$C$8:$N$10,2,FALSE()),HLOOKUP(N$29,$C$8:$N$10,3,FALSE()))),IF(AND($A45&gt;6,$A45&lt;23),HLOOKUP(N$29,$C$8:$N$10,2,FALSE()),HLOOKUP(N$29,$C$8:$N$10,3,FALSE())))*'Historical 99 Scalers WD'!N20</f>
        <v>70.9886637625321</v>
      </c>
    </row>
    <row r="75" customFormat="false" ht="12.75" hidden="false" customHeight="false" outlineLevel="0" collapsed="false">
      <c r="A75" s="2" t="n">
        <v>16</v>
      </c>
      <c r="C75" s="52" t="n">
        <f aca="false">IF(J17="East",(IF(AND($A46&gt;7,$A46&lt;24),HLOOKUP(C$29,$C$8:$N$10,2,FALSE()),HLOOKUP(C$29,$C$8:$N$10,3,FALSE()))),IF(AND($A46&gt;6,$A46&lt;23),HLOOKUP(C$29,$C$8:$N$10,2,FALSE()),HLOOKUP(C$29,$C$8:$N$10,3,FALSE())))*'Historical 99 Scalers WD'!C21</f>
        <v>72.8137253159751</v>
      </c>
      <c r="D75" s="52" t="n">
        <f aca="false">IF(K17="East",(IF(AND($A46&gt;7,$A46&lt;24),HLOOKUP(D$29,$C$8:$N$10,2,FALSE()),HLOOKUP(D$29,$C$8:$N$10,3,FALSE()))),IF(AND($A46&gt;6,$A46&lt;23),HLOOKUP(D$29,$C$8:$N$10,2,FALSE()),HLOOKUP(D$29,$C$8:$N$10,3,FALSE())))*'Historical 99 Scalers WD'!D21</f>
        <v>55.6191922144567</v>
      </c>
      <c r="E75" s="52" t="n">
        <f aca="false">IF(L17="East",(IF(AND($A46&gt;7,$A46&lt;24),HLOOKUP(E$29,$C$8:$N$10,2,FALSE()),HLOOKUP(E$29,$C$8:$N$10,3,FALSE()))),IF(AND($A46&gt;6,$A46&lt;23),HLOOKUP(E$29,$C$8:$N$10,2,FALSE()),HLOOKUP(E$29,$C$8:$N$10,3,FALSE())))*'Historical 99 Scalers WD'!E21</f>
        <v>56.579707772652</v>
      </c>
      <c r="F75" s="52" t="n">
        <f aca="false">IF(M17="East",(IF(AND($A46&gt;7,$A46&lt;24),HLOOKUP(F$29,$C$8:$N$10,2,FALSE()),HLOOKUP(F$29,$C$8:$N$10,3,FALSE()))),IF(AND($A46&gt;6,$A46&lt;23),HLOOKUP(F$29,$C$8:$N$10,2,FALSE()),HLOOKUP(F$29,$C$8:$N$10,3,FALSE())))*'Historical 99 Scalers WD'!F21</f>
        <v>90.4176998177995</v>
      </c>
      <c r="G75" s="52" t="n">
        <f aca="false">IF(N17="East",(IF(AND($A46&gt;7,$A46&lt;24),HLOOKUP(G$29,$C$8:$N$10,2,FALSE()),HLOOKUP(G$29,$C$8:$N$10,3,FALSE()))),IF(AND($A46&gt;6,$A46&lt;23),HLOOKUP(G$29,$C$8:$N$10,2,FALSE()),HLOOKUP(G$29,$C$8:$N$10,3,FALSE())))*'Historical 99 Scalers WD'!G21</f>
        <v>98.1646545801404</v>
      </c>
      <c r="H75" s="52" t="n">
        <f aca="false">IF(O17="East",(IF(AND($A46&gt;7,$A46&lt;24),HLOOKUP(H$29,$C$8:$N$10,2,FALSE()),HLOOKUP(H$29,$C$8:$N$10,3,FALSE()))),IF(AND($A46&gt;6,$A46&lt;23),HLOOKUP(H$29,$C$8:$N$10,2,FALSE()),HLOOKUP(H$29,$C$8:$N$10,3,FALSE())))*'Historical 99 Scalers WD'!H21</f>
        <v>132.61503385365</v>
      </c>
      <c r="I75" s="52" t="n">
        <f aca="false">IF(P17="East",(IF(AND($A46&gt;7,$A46&lt;24),HLOOKUP(I$29,$C$8:$N$10,2,FALSE()),HLOOKUP(I$29,$C$8:$N$10,3,FALSE()))),IF(AND($A46&gt;6,$A46&lt;23),HLOOKUP(I$29,$C$8:$N$10,2,FALSE()),HLOOKUP(I$29,$C$8:$N$10,3,FALSE())))*'Historical 99 Scalers WD'!I21</f>
        <v>150.367168419178</v>
      </c>
      <c r="J75" s="52" t="n">
        <f aca="false">IF(Q17="East",(IF(AND($A46&gt;7,$A46&lt;24),HLOOKUP(J$29,$C$8:$N$10,2,FALSE()),HLOOKUP(J$29,$C$8:$N$10,3,FALSE()))),IF(AND($A46&gt;6,$A46&lt;23),HLOOKUP(J$29,$C$8:$N$10,2,FALSE()),HLOOKUP(J$29,$C$8:$N$10,3,FALSE())))*'Historical 99 Scalers WD'!J21</f>
        <v>167.826043694951</v>
      </c>
      <c r="K75" s="52" t="n">
        <f aca="false">IF(R17="East",(IF(AND($A46&gt;7,$A46&lt;24),HLOOKUP(K$29,$C$8:$N$10,2,FALSE()),HLOOKUP(K$29,$C$8:$N$10,3,FALSE()))),IF(AND($A46&gt;6,$A46&lt;23),HLOOKUP(K$29,$C$8:$N$10,2,FALSE()),HLOOKUP(K$29,$C$8:$N$10,3,FALSE())))*'Historical 99 Scalers WD'!K21</f>
        <v>99.6332652396231</v>
      </c>
      <c r="L75" s="52" t="n">
        <f aca="false">IF(S17="East",(IF(AND($A46&gt;7,$A46&lt;24),HLOOKUP(L$29,$C$8:$N$10,2,FALSE()),HLOOKUP(L$29,$C$8:$N$10,3,FALSE()))),IF(AND($A46&gt;6,$A46&lt;23),HLOOKUP(L$29,$C$8:$N$10,2,FALSE()),HLOOKUP(L$29,$C$8:$N$10,3,FALSE())))*'Historical 99 Scalers WD'!L21</f>
        <v>87.4973576388403</v>
      </c>
      <c r="M75" s="52" t="n">
        <f aca="false">IF(T17="East",(IF(AND($A46&gt;7,$A46&lt;24),HLOOKUP(M$29,$C$8:$N$10,2,FALSE()),HLOOKUP(M$29,$C$8:$N$10,3,FALSE()))),IF(AND($A46&gt;6,$A46&lt;23),HLOOKUP(M$29,$C$8:$N$10,2,FALSE()),HLOOKUP(M$29,$C$8:$N$10,3,FALSE())))*'Historical 99 Scalers WD'!M21</f>
        <v>72.6975928108531</v>
      </c>
      <c r="N75" s="52" t="n">
        <f aca="false">IF(U17="East",(IF(AND($A46&gt;7,$A46&lt;24),HLOOKUP(N$29,$C$8:$N$10,2,FALSE()),HLOOKUP(N$29,$C$8:$N$10,3,FALSE()))),IF(AND($A46&gt;6,$A46&lt;23),HLOOKUP(N$29,$C$8:$N$10,2,FALSE()),HLOOKUP(N$29,$C$8:$N$10,3,FALSE())))*'Historical 99 Scalers WD'!N21</f>
        <v>70.1627565413547</v>
      </c>
    </row>
    <row r="76" customFormat="false" ht="12.75" hidden="false" customHeight="false" outlineLevel="0" collapsed="false">
      <c r="A76" s="2" t="n">
        <v>17</v>
      </c>
      <c r="C76" s="52" t="n">
        <f aca="false">IF(J18="East",(IF(AND($A47&gt;7,$A47&lt;24),HLOOKUP(C$29,$C$8:$N$10,2,FALSE()),HLOOKUP(C$29,$C$8:$N$10,3,FALSE()))),IF(AND($A47&gt;6,$A47&lt;23),HLOOKUP(C$29,$C$8:$N$10,2,FALSE()),HLOOKUP(C$29,$C$8:$N$10,3,FALSE())))*'Historical 99 Scalers WD'!C22</f>
        <v>75.9970394718025</v>
      </c>
      <c r="D76" s="52" t="n">
        <f aca="false">IF(K18="East",(IF(AND($A47&gt;7,$A47&lt;24),HLOOKUP(D$29,$C$8:$N$10,2,FALSE()),HLOOKUP(D$29,$C$8:$N$10,3,FALSE()))),IF(AND($A47&gt;6,$A47&lt;23),HLOOKUP(D$29,$C$8:$N$10,2,FALSE()),HLOOKUP(D$29,$C$8:$N$10,3,FALSE())))*'Historical 99 Scalers WD'!D22</f>
        <v>56.4115882994689</v>
      </c>
      <c r="E76" s="52" t="n">
        <f aca="false">IF(L18="East",(IF(AND($A47&gt;7,$A47&lt;24),HLOOKUP(E$29,$C$8:$N$10,2,FALSE()),HLOOKUP(E$29,$C$8:$N$10,3,FALSE()))),IF(AND($A47&gt;6,$A47&lt;23),HLOOKUP(E$29,$C$8:$N$10,2,FALSE()),HLOOKUP(E$29,$C$8:$N$10,3,FALSE())))*'Historical 99 Scalers WD'!E22</f>
        <v>55.6055605499986</v>
      </c>
      <c r="F76" s="52" t="n">
        <f aca="false">IF(M18="East",(IF(AND($A47&gt;7,$A47&lt;24),HLOOKUP(F$29,$C$8:$N$10,2,FALSE()),HLOOKUP(F$29,$C$8:$N$10,3,FALSE()))),IF(AND($A47&gt;6,$A47&lt;23),HLOOKUP(F$29,$C$8:$N$10,2,FALSE()),HLOOKUP(F$29,$C$8:$N$10,3,FALSE())))*'Historical 99 Scalers WD'!F22</f>
        <v>88.446063574343</v>
      </c>
      <c r="G76" s="52" t="n">
        <f aca="false">IF(N18="East",(IF(AND($A47&gt;7,$A47&lt;24),HLOOKUP(G$29,$C$8:$N$10,2,FALSE()),HLOOKUP(G$29,$C$8:$N$10,3,FALSE()))),IF(AND($A47&gt;6,$A47&lt;23),HLOOKUP(G$29,$C$8:$N$10,2,FALSE()),HLOOKUP(G$29,$C$8:$N$10,3,FALSE())))*'Historical 99 Scalers WD'!G22</f>
        <v>93.0443034120628</v>
      </c>
      <c r="H76" s="52" t="n">
        <f aca="false">IF(O18="East",(IF(AND($A47&gt;7,$A47&lt;24),HLOOKUP(H$29,$C$8:$N$10,2,FALSE()),HLOOKUP(H$29,$C$8:$N$10,3,FALSE()))),IF(AND($A47&gt;6,$A47&lt;23),HLOOKUP(H$29,$C$8:$N$10,2,FALSE()),HLOOKUP(H$29,$C$8:$N$10,3,FALSE())))*'Historical 99 Scalers WD'!H22</f>
        <v>126.939706708313</v>
      </c>
      <c r="I76" s="52" t="n">
        <f aca="false">IF(P18="East",(IF(AND($A47&gt;7,$A47&lt;24),HLOOKUP(I$29,$C$8:$N$10,2,FALSE()),HLOOKUP(I$29,$C$8:$N$10,3,FALSE()))),IF(AND($A47&gt;6,$A47&lt;23),HLOOKUP(I$29,$C$8:$N$10,2,FALSE()),HLOOKUP(I$29,$C$8:$N$10,3,FALSE())))*'Historical 99 Scalers WD'!I22</f>
        <v>144.834054217794</v>
      </c>
      <c r="J76" s="52" t="n">
        <f aca="false">IF(Q18="East",(IF(AND($A47&gt;7,$A47&lt;24),HLOOKUP(J$29,$C$8:$N$10,2,FALSE()),HLOOKUP(J$29,$C$8:$N$10,3,FALSE()))),IF(AND($A47&gt;6,$A47&lt;23),HLOOKUP(J$29,$C$8:$N$10,2,FALSE()),HLOOKUP(J$29,$C$8:$N$10,3,FALSE())))*'Historical 99 Scalers WD'!J22</f>
        <v>164.488671126095</v>
      </c>
      <c r="K76" s="52" t="n">
        <f aca="false">IF(R18="East",(IF(AND($A47&gt;7,$A47&lt;24),HLOOKUP(K$29,$C$8:$N$10,2,FALSE()),HLOOKUP(K$29,$C$8:$N$10,3,FALSE()))),IF(AND($A47&gt;6,$A47&lt;23),HLOOKUP(K$29,$C$8:$N$10,2,FALSE()),HLOOKUP(K$29,$C$8:$N$10,3,FALSE())))*'Historical 99 Scalers WD'!K22</f>
        <v>96.8761514312213</v>
      </c>
      <c r="L76" s="52" t="n">
        <f aca="false">IF(S18="East",(IF(AND($A47&gt;7,$A47&lt;24),HLOOKUP(L$29,$C$8:$N$10,2,FALSE()),HLOOKUP(L$29,$C$8:$N$10,3,FALSE()))),IF(AND($A47&gt;6,$A47&lt;23),HLOOKUP(L$29,$C$8:$N$10,2,FALSE()),HLOOKUP(L$29,$C$8:$N$10,3,FALSE())))*'Historical 99 Scalers WD'!L22</f>
        <v>81.3568461996223</v>
      </c>
      <c r="M76" s="52" t="n">
        <f aca="false">IF(T18="East",(IF(AND($A47&gt;7,$A47&lt;24),HLOOKUP(M$29,$C$8:$N$10,2,FALSE()),HLOOKUP(M$29,$C$8:$N$10,3,FALSE()))),IF(AND($A47&gt;6,$A47&lt;23),HLOOKUP(M$29,$C$8:$N$10,2,FALSE()),HLOOKUP(M$29,$C$8:$N$10,3,FALSE())))*'Historical 99 Scalers WD'!M22</f>
        <v>77.7678236059734</v>
      </c>
      <c r="N76" s="52" t="n">
        <f aca="false">IF(U18="East",(IF(AND($A47&gt;7,$A47&lt;24),HLOOKUP(N$29,$C$8:$N$10,2,FALSE()),HLOOKUP(N$29,$C$8:$N$10,3,FALSE()))),IF(AND($A47&gt;6,$A47&lt;23),HLOOKUP(N$29,$C$8:$N$10,2,FALSE()),HLOOKUP(N$29,$C$8:$N$10,3,FALSE())))*'Historical 99 Scalers WD'!N22</f>
        <v>76.7099711405809</v>
      </c>
    </row>
    <row r="77" customFormat="false" ht="12.75" hidden="false" customHeight="false" outlineLevel="0" collapsed="false">
      <c r="A77" s="2" t="n">
        <v>18</v>
      </c>
      <c r="C77" s="52" t="n">
        <f aca="false">IF(J19="East",(IF(AND($A48&gt;7,$A48&lt;24),HLOOKUP(C$29,$C$8:$N$10,2,FALSE()),HLOOKUP(C$29,$C$8:$N$10,3,FALSE()))),IF(AND($A48&gt;6,$A48&lt;23),HLOOKUP(C$29,$C$8:$N$10,2,FALSE()),HLOOKUP(C$29,$C$8:$N$10,3,FALSE())))*'Historical 99 Scalers WD'!C23</f>
        <v>94.6163632523001</v>
      </c>
      <c r="D77" s="52" t="n">
        <f aca="false">IF(K19="East",(IF(AND($A48&gt;7,$A48&lt;24),HLOOKUP(D$29,$C$8:$N$10,2,FALSE()),HLOOKUP(D$29,$C$8:$N$10,3,FALSE()))),IF(AND($A48&gt;6,$A48&lt;23),HLOOKUP(D$29,$C$8:$N$10,2,FALSE()),HLOOKUP(D$29,$C$8:$N$10,3,FALSE())))*'Historical 99 Scalers WD'!D23</f>
        <v>64.6431269128112</v>
      </c>
      <c r="E77" s="52" t="n">
        <f aca="false">IF(L19="East",(IF(AND($A48&gt;7,$A48&lt;24),HLOOKUP(E$29,$C$8:$N$10,2,FALSE()),HLOOKUP(E$29,$C$8:$N$10,3,FALSE()))),IF(AND($A48&gt;6,$A48&lt;23),HLOOKUP(E$29,$C$8:$N$10,2,FALSE()),HLOOKUP(E$29,$C$8:$N$10,3,FALSE())))*'Historical 99 Scalers WD'!E23</f>
        <v>57.8750383705367</v>
      </c>
      <c r="F77" s="52" t="n">
        <f aca="false">IF(M19="East",(IF(AND($A48&gt;7,$A48&lt;24),HLOOKUP(F$29,$C$8:$N$10,2,FALSE()),HLOOKUP(F$29,$C$8:$N$10,3,FALSE()))),IF(AND($A48&gt;6,$A48&lt;23),HLOOKUP(F$29,$C$8:$N$10,2,FALSE()),HLOOKUP(F$29,$C$8:$N$10,3,FALSE())))*'Historical 99 Scalers WD'!F23</f>
        <v>85.3696374295762</v>
      </c>
      <c r="G77" s="52" t="n">
        <f aca="false">IF(N19="East",(IF(AND($A48&gt;7,$A48&lt;24),HLOOKUP(G$29,$C$8:$N$10,2,FALSE()),HLOOKUP(G$29,$C$8:$N$10,3,FALSE()))),IF(AND($A48&gt;6,$A48&lt;23),HLOOKUP(G$29,$C$8:$N$10,2,FALSE()),HLOOKUP(G$29,$C$8:$N$10,3,FALSE())))*'Historical 99 Scalers WD'!G23</f>
        <v>89.1418233670744</v>
      </c>
      <c r="H77" s="52" t="n">
        <f aca="false">IF(O19="East",(IF(AND($A48&gt;7,$A48&lt;24),HLOOKUP(H$29,$C$8:$N$10,2,FALSE()),HLOOKUP(H$29,$C$8:$N$10,3,FALSE()))),IF(AND($A48&gt;6,$A48&lt;23),HLOOKUP(H$29,$C$8:$N$10,2,FALSE()),HLOOKUP(H$29,$C$8:$N$10,3,FALSE())))*'Historical 99 Scalers WD'!H23</f>
        <v>114.8976340321</v>
      </c>
      <c r="I77" s="52" t="n">
        <f aca="false">IF(P19="East",(IF(AND($A48&gt;7,$A48&lt;24),HLOOKUP(I$29,$C$8:$N$10,2,FALSE()),HLOOKUP(I$29,$C$8:$N$10,3,FALSE()))),IF(AND($A48&gt;6,$A48&lt;23),HLOOKUP(I$29,$C$8:$N$10,2,FALSE()),HLOOKUP(I$29,$C$8:$N$10,3,FALSE())))*'Historical 99 Scalers WD'!I23</f>
        <v>128.321612584664</v>
      </c>
      <c r="J77" s="52" t="n">
        <f aca="false">IF(Q19="East",(IF(AND($A48&gt;7,$A48&lt;24),HLOOKUP(J$29,$C$8:$N$10,2,FALSE()),HLOOKUP(J$29,$C$8:$N$10,3,FALSE()))),IF(AND($A48&gt;6,$A48&lt;23),HLOOKUP(J$29,$C$8:$N$10,2,FALSE()),HLOOKUP(J$29,$C$8:$N$10,3,FALSE())))*'Historical 99 Scalers WD'!J23</f>
        <v>140.289953448358</v>
      </c>
      <c r="K77" s="52" t="n">
        <f aca="false">IF(R19="East",(IF(AND($A48&gt;7,$A48&lt;24),HLOOKUP(K$29,$C$8:$N$10,2,FALSE()),HLOOKUP(K$29,$C$8:$N$10,3,FALSE()))),IF(AND($A48&gt;6,$A48&lt;23),HLOOKUP(K$29,$C$8:$N$10,2,FALSE()),HLOOKUP(K$29,$C$8:$N$10,3,FALSE())))*'Historical 99 Scalers WD'!K23</f>
        <v>95.9153094921797</v>
      </c>
      <c r="L77" s="52" t="n">
        <f aca="false">IF(S19="East",(IF(AND($A48&gt;7,$A48&lt;24),HLOOKUP(L$29,$C$8:$N$10,2,FALSE()),HLOOKUP(L$29,$C$8:$N$10,3,FALSE()))),IF(AND($A48&gt;6,$A48&lt;23),HLOOKUP(L$29,$C$8:$N$10,2,FALSE()),HLOOKUP(L$29,$C$8:$N$10,3,FALSE())))*'Historical 99 Scalers WD'!L23</f>
        <v>75.2403931186367</v>
      </c>
      <c r="M77" s="52" t="n">
        <f aca="false">IF(T19="East",(IF(AND($A48&gt;7,$A48&lt;24),HLOOKUP(M$29,$C$8:$N$10,2,FALSE()),HLOOKUP(M$29,$C$8:$N$10,3,FALSE()))),IF(AND($A48&gt;6,$A48&lt;23),HLOOKUP(M$29,$C$8:$N$10,2,FALSE()),HLOOKUP(M$29,$C$8:$N$10,3,FALSE())))*'Historical 99 Scalers WD'!M23</f>
        <v>99.7785184582461</v>
      </c>
      <c r="N77" s="52" t="n">
        <f aca="false">IF(U19="East",(IF(AND($A48&gt;7,$A48&lt;24),HLOOKUP(N$29,$C$8:$N$10,2,FALSE()),HLOOKUP(N$29,$C$8:$N$10,3,FALSE()))),IF(AND($A48&gt;6,$A48&lt;23),HLOOKUP(N$29,$C$8:$N$10,2,FALSE()),HLOOKUP(N$29,$C$8:$N$10,3,FALSE())))*'Historical 99 Scalers WD'!N23</f>
        <v>100.825357651498</v>
      </c>
    </row>
    <row r="78" customFormat="false" ht="12.75" hidden="false" customHeight="false" outlineLevel="0" collapsed="false">
      <c r="A78" s="2" t="n">
        <v>19</v>
      </c>
      <c r="C78" s="52" t="n">
        <f aca="false">IF(J20="East",(IF(AND($A49&gt;7,$A49&lt;24),HLOOKUP(C$29,$C$8:$N$10,2,FALSE()),HLOOKUP(C$29,$C$8:$N$10,3,FALSE()))),IF(AND($A49&gt;6,$A49&lt;23),HLOOKUP(C$29,$C$8:$N$10,2,FALSE()),HLOOKUP(C$29,$C$8:$N$10,3,FALSE())))*'Historical 99 Scalers WD'!C24</f>
        <v>92.0729599638773</v>
      </c>
      <c r="D78" s="52" t="n">
        <f aca="false">IF(K20="East",(IF(AND($A49&gt;7,$A49&lt;24),HLOOKUP(D$29,$C$8:$N$10,2,FALSE()),HLOOKUP(D$29,$C$8:$N$10,3,FALSE()))),IF(AND($A49&gt;6,$A49&lt;23),HLOOKUP(D$29,$C$8:$N$10,2,FALSE()),HLOOKUP(D$29,$C$8:$N$10,3,FALSE())))*'Historical 99 Scalers WD'!D24</f>
        <v>71.2357992009823</v>
      </c>
      <c r="E78" s="52" t="n">
        <f aca="false">IF(L20="East",(IF(AND($A49&gt;7,$A49&lt;24),HLOOKUP(E$29,$C$8:$N$10,2,FALSE()),HLOOKUP(E$29,$C$8:$N$10,3,FALSE()))),IF(AND($A49&gt;6,$A49&lt;23),HLOOKUP(E$29,$C$8:$N$10,2,FALSE()),HLOOKUP(E$29,$C$8:$N$10,3,FALSE())))*'Historical 99 Scalers WD'!E24</f>
        <v>73.0850349407824</v>
      </c>
      <c r="F78" s="52" t="n">
        <f aca="false">IF(M20="East",(IF(AND($A49&gt;7,$A49&lt;24),HLOOKUP(F$29,$C$8:$N$10,2,FALSE()),HLOOKUP(F$29,$C$8:$N$10,3,FALSE()))),IF(AND($A49&gt;6,$A49&lt;23),HLOOKUP(F$29,$C$8:$N$10,2,FALSE()),HLOOKUP(F$29,$C$8:$N$10,3,FALSE())))*'Historical 99 Scalers WD'!F24</f>
        <v>87.35584420506</v>
      </c>
      <c r="G78" s="52" t="n">
        <f aca="false">IF(N20="East",(IF(AND($A49&gt;7,$A49&lt;24),HLOOKUP(G$29,$C$8:$N$10,2,FALSE()),HLOOKUP(G$29,$C$8:$N$10,3,FALSE()))),IF(AND($A49&gt;6,$A49&lt;23),HLOOKUP(G$29,$C$8:$N$10,2,FALSE()),HLOOKUP(G$29,$C$8:$N$10,3,FALSE())))*'Historical 99 Scalers WD'!G24</f>
        <v>86.4030990135597</v>
      </c>
      <c r="H78" s="52" t="n">
        <f aca="false">IF(O20="East",(IF(AND($A49&gt;7,$A49&lt;24),HLOOKUP(H$29,$C$8:$N$10,2,FALSE()),HLOOKUP(H$29,$C$8:$N$10,3,FALSE()))),IF(AND($A49&gt;6,$A49&lt;23),HLOOKUP(H$29,$C$8:$N$10,2,FALSE()),HLOOKUP(H$29,$C$8:$N$10,3,FALSE())))*'Historical 99 Scalers WD'!H24</f>
        <v>104.843415912185</v>
      </c>
      <c r="I78" s="52" t="n">
        <f aca="false">IF(P20="East",(IF(AND($A49&gt;7,$A49&lt;24),HLOOKUP(I$29,$C$8:$N$10,2,FALSE()),HLOOKUP(I$29,$C$8:$N$10,3,FALSE()))),IF(AND($A49&gt;6,$A49&lt;23),HLOOKUP(I$29,$C$8:$N$10,2,FALSE()),HLOOKUP(I$29,$C$8:$N$10,3,FALSE())))*'Historical 99 Scalers WD'!I24</f>
        <v>105.06223459836</v>
      </c>
      <c r="J78" s="52" t="n">
        <f aca="false">IF(Q20="East",(IF(AND($A49&gt;7,$A49&lt;24),HLOOKUP(J$29,$C$8:$N$10,2,FALSE()),HLOOKUP(J$29,$C$8:$N$10,3,FALSE()))),IF(AND($A49&gt;6,$A49&lt;23),HLOOKUP(J$29,$C$8:$N$10,2,FALSE()),HLOOKUP(J$29,$C$8:$N$10,3,FALSE())))*'Historical 99 Scalers WD'!J24</f>
        <v>105.981231471796</v>
      </c>
      <c r="K78" s="52" t="n">
        <f aca="false">IF(R20="East",(IF(AND($A49&gt;7,$A49&lt;24),HLOOKUP(K$29,$C$8:$N$10,2,FALSE()),HLOOKUP(K$29,$C$8:$N$10,3,FALSE()))),IF(AND($A49&gt;6,$A49&lt;23),HLOOKUP(K$29,$C$8:$N$10,2,FALSE()),HLOOKUP(K$29,$C$8:$N$10,3,FALSE())))*'Historical 99 Scalers WD'!K24</f>
        <v>93.2538349709245</v>
      </c>
      <c r="L78" s="52" t="n">
        <f aca="false">IF(S20="East",(IF(AND($A49&gt;7,$A49&lt;24),HLOOKUP(L$29,$C$8:$N$10,2,FALSE()),HLOOKUP(L$29,$C$8:$N$10,3,FALSE()))),IF(AND($A49&gt;6,$A49&lt;23),HLOOKUP(L$29,$C$8:$N$10,2,FALSE()),HLOOKUP(L$29,$C$8:$N$10,3,FALSE())))*'Historical 99 Scalers WD'!L24</f>
        <v>106.020598446537</v>
      </c>
      <c r="M78" s="52" t="n">
        <f aca="false">IF(T20="East",(IF(AND($A49&gt;7,$A49&lt;24),HLOOKUP(M$29,$C$8:$N$10,2,FALSE()),HLOOKUP(M$29,$C$8:$N$10,3,FALSE()))),IF(AND($A49&gt;6,$A49&lt;23),HLOOKUP(M$29,$C$8:$N$10,2,FALSE()),HLOOKUP(M$29,$C$8:$N$10,3,FALSE())))*'Historical 99 Scalers WD'!M24</f>
        <v>98.1982167103431</v>
      </c>
      <c r="N78" s="52" t="n">
        <f aca="false">IF(U20="East",(IF(AND($A49&gt;7,$A49&lt;24),HLOOKUP(N$29,$C$8:$N$10,2,FALSE()),HLOOKUP(N$29,$C$8:$N$10,3,FALSE()))),IF(AND($A49&gt;6,$A49&lt;23),HLOOKUP(N$29,$C$8:$N$10,2,FALSE()),HLOOKUP(N$29,$C$8:$N$10,3,FALSE())))*'Historical 99 Scalers WD'!N24</f>
        <v>99.8284597155087</v>
      </c>
    </row>
    <row r="79" customFormat="false" ht="12.75" hidden="false" customHeight="false" outlineLevel="0" collapsed="false">
      <c r="A79" s="2" t="n">
        <v>20</v>
      </c>
      <c r="C79" s="52" t="n">
        <f aca="false">IF(J21="East",(IF(AND($A50&gt;7,$A50&lt;24),HLOOKUP(C$29,$C$8:$N$10,2,FALSE()),HLOOKUP(C$29,$C$8:$N$10,3,FALSE()))),IF(AND($A50&gt;6,$A50&lt;23),HLOOKUP(C$29,$C$8:$N$10,2,FALSE()),HLOOKUP(C$29,$C$8:$N$10,3,FALSE())))*'Historical 99 Scalers WD'!C25</f>
        <v>85.9205940273316</v>
      </c>
      <c r="D79" s="52" t="n">
        <f aca="false">IF(K21="East",(IF(AND($A50&gt;7,$A50&lt;24),HLOOKUP(D$29,$C$8:$N$10,2,FALSE()),HLOOKUP(D$29,$C$8:$N$10,3,FALSE()))),IF(AND($A50&gt;6,$A50&lt;23),HLOOKUP(D$29,$C$8:$N$10,2,FALSE()),HLOOKUP(D$29,$C$8:$N$10,3,FALSE())))*'Historical 99 Scalers WD'!D25</f>
        <v>67.4554001496994</v>
      </c>
      <c r="E79" s="52" t="n">
        <f aca="false">IF(L21="East",(IF(AND($A50&gt;7,$A50&lt;24),HLOOKUP(E$29,$C$8:$N$10,2,FALSE()),HLOOKUP(E$29,$C$8:$N$10,3,FALSE()))),IF(AND($A50&gt;6,$A50&lt;23),HLOOKUP(E$29,$C$8:$N$10,2,FALSE()),HLOOKUP(E$29,$C$8:$N$10,3,FALSE())))*'Historical 99 Scalers WD'!E25</f>
        <v>68.1769192621501</v>
      </c>
      <c r="F79" s="52" t="n">
        <f aca="false">IF(M21="East",(IF(AND($A50&gt;7,$A50&lt;24),HLOOKUP(F$29,$C$8:$N$10,2,FALSE()),HLOOKUP(F$29,$C$8:$N$10,3,FALSE()))),IF(AND($A50&gt;6,$A50&lt;23),HLOOKUP(F$29,$C$8:$N$10,2,FALSE()),HLOOKUP(F$29,$C$8:$N$10,3,FALSE())))*'Historical 99 Scalers WD'!F25</f>
        <v>91.9104019211702</v>
      </c>
      <c r="G79" s="52" t="n">
        <f aca="false">IF(N21="East",(IF(AND($A50&gt;7,$A50&lt;24),HLOOKUP(G$29,$C$8:$N$10,2,FALSE()),HLOOKUP(G$29,$C$8:$N$10,3,FALSE()))),IF(AND($A50&gt;6,$A50&lt;23),HLOOKUP(G$29,$C$8:$N$10,2,FALSE()),HLOOKUP(G$29,$C$8:$N$10,3,FALSE())))*'Historical 99 Scalers WD'!G25</f>
        <v>88.1201206835921</v>
      </c>
      <c r="H79" s="52" t="n">
        <f aca="false">IF(O21="East",(IF(AND($A50&gt;7,$A50&lt;24),HLOOKUP(H$29,$C$8:$N$10,2,FALSE()),HLOOKUP(H$29,$C$8:$N$10,3,FALSE()))),IF(AND($A50&gt;6,$A50&lt;23),HLOOKUP(H$29,$C$8:$N$10,2,FALSE()),HLOOKUP(H$29,$C$8:$N$10,3,FALSE())))*'Historical 99 Scalers WD'!H25</f>
        <v>95.9995348916354</v>
      </c>
      <c r="I79" s="52" t="n">
        <f aca="false">IF(P21="East",(IF(AND($A50&gt;7,$A50&lt;24),HLOOKUP(I$29,$C$8:$N$10,2,FALSE()),HLOOKUP(I$29,$C$8:$N$10,3,FALSE()))),IF(AND($A50&gt;6,$A50&lt;23),HLOOKUP(I$29,$C$8:$N$10,2,FALSE()),HLOOKUP(I$29,$C$8:$N$10,3,FALSE())))*'Historical 99 Scalers WD'!I25</f>
        <v>87.8200188238005</v>
      </c>
      <c r="J79" s="52" t="n">
        <f aca="false">IF(Q21="East",(IF(AND($A50&gt;7,$A50&lt;24),HLOOKUP(J$29,$C$8:$N$10,2,FALSE()),HLOOKUP(J$29,$C$8:$N$10,3,FALSE()))),IF(AND($A50&gt;6,$A50&lt;23),HLOOKUP(J$29,$C$8:$N$10,2,FALSE()),HLOOKUP(J$29,$C$8:$N$10,3,FALSE())))*'Historical 99 Scalers WD'!J25</f>
        <v>97.3011302460279</v>
      </c>
      <c r="K79" s="52" t="n">
        <f aca="false">IF(R21="East",(IF(AND($A50&gt;7,$A50&lt;24),HLOOKUP(K$29,$C$8:$N$10,2,FALSE()),HLOOKUP(K$29,$C$8:$N$10,3,FALSE()))),IF(AND($A50&gt;6,$A50&lt;23),HLOOKUP(K$29,$C$8:$N$10,2,FALSE()),HLOOKUP(K$29,$C$8:$N$10,3,FALSE())))*'Historical 99 Scalers WD'!K25</f>
        <v>99.8423949142772</v>
      </c>
      <c r="L79" s="52" t="n">
        <f aca="false">IF(S21="East",(IF(AND($A50&gt;7,$A50&lt;24),HLOOKUP(L$29,$C$8:$N$10,2,FALSE()),HLOOKUP(L$29,$C$8:$N$10,3,FALSE()))),IF(AND($A50&gt;6,$A50&lt;23),HLOOKUP(L$29,$C$8:$N$10,2,FALSE()),HLOOKUP(L$29,$C$8:$N$10,3,FALSE())))*'Historical 99 Scalers WD'!L25</f>
        <v>108.203553833368</v>
      </c>
      <c r="M79" s="52" t="n">
        <f aca="false">IF(T21="East",(IF(AND($A50&gt;7,$A50&lt;24),HLOOKUP(M$29,$C$8:$N$10,2,FALSE()),HLOOKUP(M$29,$C$8:$N$10,3,FALSE()))),IF(AND($A50&gt;6,$A50&lt;23),HLOOKUP(M$29,$C$8:$N$10,2,FALSE()),HLOOKUP(M$29,$C$8:$N$10,3,FALSE())))*'Historical 99 Scalers WD'!M25</f>
        <v>88.2037437865675</v>
      </c>
      <c r="N79" s="52" t="n">
        <f aca="false">IF(U21="East",(IF(AND($A50&gt;7,$A50&lt;24),HLOOKUP(N$29,$C$8:$N$10,2,FALSE()),HLOOKUP(N$29,$C$8:$N$10,3,FALSE()))),IF(AND($A50&gt;6,$A50&lt;23),HLOOKUP(N$29,$C$8:$N$10,2,FALSE()),HLOOKUP(N$29,$C$8:$N$10,3,FALSE())))*'Historical 99 Scalers WD'!N25</f>
        <v>91.3741487616729</v>
      </c>
    </row>
    <row r="80" customFormat="false" ht="12.75" hidden="false" customHeight="false" outlineLevel="0" collapsed="false">
      <c r="A80" s="2" t="n">
        <v>21</v>
      </c>
      <c r="C80" s="52" t="n">
        <f aca="false">IF(J22="East",(IF(AND($A51&gt;7,$A51&lt;24),HLOOKUP(C$29,$C$8:$N$10,2,FALSE()),HLOOKUP(C$29,$C$8:$N$10,3,FALSE()))),IF(AND($A51&gt;6,$A51&lt;23),HLOOKUP(C$29,$C$8:$N$10,2,FALSE()),HLOOKUP(C$29,$C$8:$N$10,3,FALSE())))*'Historical 99 Scalers WD'!C26</f>
        <v>82.5820498642369</v>
      </c>
      <c r="D80" s="52" t="n">
        <f aca="false">IF(K22="East",(IF(AND($A51&gt;7,$A51&lt;24),HLOOKUP(D$29,$C$8:$N$10,2,FALSE()),HLOOKUP(D$29,$C$8:$N$10,3,FALSE()))),IF(AND($A51&gt;6,$A51&lt;23),HLOOKUP(D$29,$C$8:$N$10,2,FALSE()),HLOOKUP(D$29,$C$8:$N$10,3,FALSE())))*'Historical 99 Scalers WD'!D26</f>
        <v>61.7689322288699</v>
      </c>
      <c r="E80" s="52" t="n">
        <f aca="false">IF(L22="East",(IF(AND($A51&gt;7,$A51&lt;24),HLOOKUP(E$29,$C$8:$N$10,2,FALSE()),HLOOKUP(E$29,$C$8:$N$10,3,FALSE()))),IF(AND($A51&gt;6,$A51&lt;23),HLOOKUP(E$29,$C$8:$N$10,2,FALSE()),HLOOKUP(E$29,$C$8:$N$10,3,FALSE())))*'Historical 99 Scalers WD'!E26</f>
        <v>61.7269505289264</v>
      </c>
      <c r="F80" s="52" t="n">
        <f aca="false">IF(M22="East",(IF(AND($A51&gt;7,$A51&lt;24),HLOOKUP(F$29,$C$8:$N$10,2,FALSE()),HLOOKUP(F$29,$C$8:$N$10,3,FALSE()))),IF(AND($A51&gt;6,$A51&lt;23),HLOOKUP(F$29,$C$8:$N$10,2,FALSE()),HLOOKUP(F$29,$C$8:$N$10,3,FALSE())))*'Historical 99 Scalers WD'!F26</f>
        <v>98.2693607812128</v>
      </c>
      <c r="G80" s="52" t="n">
        <f aca="false">IF(N22="East",(IF(AND($A51&gt;7,$A51&lt;24),HLOOKUP(G$29,$C$8:$N$10,2,FALSE()),HLOOKUP(G$29,$C$8:$N$10,3,FALSE()))),IF(AND($A51&gt;6,$A51&lt;23),HLOOKUP(G$29,$C$8:$N$10,2,FALSE()),HLOOKUP(G$29,$C$8:$N$10,3,FALSE())))*'Historical 99 Scalers WD'!G26</f>
        <v>104.101560450844</v>
      </c>
      <c r="H80" s="52" t="n">
        <f aca="false">IF(O22="East",(IF(AND($A51&gt;7,$A51&lt;24),HLOOKUP(H$29,$C$8:$N$10,2,FALSE()),HLOOKUP(H$29,$C$8:$N$10,3,FALSE()))),IF(AND($A51&gt;6,$A51&lt;23),HLOOKUP(H$29,$C$8:$N$10,2,FALSE()),HLOOKUP(H$29,$C$8:$N$10,3,FALSE())))*'Historical 99 Scalers WD'!H26</f>
        <v>106.0375332682</v>
      </c>
      <c r="I80" s="52" t="n">
        <f aca="false">IF(P22="East",(IF(AND($A51&gt;7,$A51&lt;24),HLOOKUP(I$29,$C$8:$N$10,2,FALSE()),HLOOKUP(I$29,$C$8:$N$10,3,FALSE()))),IF(AND($A51&gt;6,$A51&lt;23),HLOOKUP(I$29,$C$8:$N$10,2,FALSE()),HLOOKUP(I$29,$C$8:$N$10,3,FALSE())))*'Historical 99 Scalers WD'!I26</f>
        <v>93.4926853534069</v>
      </c>
      <c r="J80" s="52" t="n">
        <f aca="false">IF(Q22="East",(IF(AND($A51&gt;7,$A51&lt;24),HLOOKUP(J$29,$C$8:$N$10,2,FALSE()),HLOOKUP(J$29,$C$8:$N$10,3,FALSE()))),IF(AND($A51&gt;6,$A51&lt;23),HLOOKUP(J$29,$C$8:$N$10,2,FALSE()),HLOOKUP(J$29,$C$8:$N$10,3,FALSE())))*'Historical 99 Scalers WD'!J26</f>
        <v>95.5552373569879</v>
      </c>
      <c r="K80" s="52" t="n">
        <f aca="false">IF(R22="East",(IF(AND($A51&gt;7,$A51&lt;24),HLOOKUP(K$29,$C$8:$N$10,2,FALSE()),HLOOKUP(K$29,$C$8:$N$10,3,FALSE()))),IF(AND($A51&gt;6,$A51&lt;23),HLOOKUP(K$29,$C$8:$N$10,2,FALSE()),HLOOKUP(K$29,$C$8:$N$10,3,FALSE())))*'Historical 99 Scalers WD'!K26</f>
        <v>90.4755254286145</v>
      </c>
      <c r="L80" s="52" t="n">
        <f aca="false">IF(S22="East",(IF(AND($A51&gt;7,$A51&lt;24),HLOOKUP(L$29,$C$8:$N$10,2,FALSE()),HLOOKUP(L$29,$C$8:$N$10,3,FALSE()))),IF(AND($A51&gt;6,$A51&lt;23),HLOOKUP(L$29,$C$8:$N$10,2,FALSE()),HLOOKUP(L$29,$C$8:$N$10,3,FALSE())))*'Historical 99 Scalers WD'!L26</f>
        <v>101.156939685413</v>
      </c>
      <c r="M80" s="52" t="n">
        <f aca="false">IF(T22="East",(IF(AND($A51&gt;7,$A51&lt;24),HLOOKUP(M$29,$C$8:$N$10,2,FALSE()),HLOOKUP(M$29,$C$8:$N$10,3,FALSE()))),IF(AND($A51&gt;6,$A51&lt;23),HLOOKUP(M$29,$C$8:$N$10,2,FALSE()),HLOOKUP(M$29,$C$8:$N$10,3,FALSE())))*'Historical 99 Scalers WD'!M26</f>
        <v>75.8955235115144</v>
      </c>
      <c r="N80" s="52" t="n">
        <f aca="false">IF(U22="East",(IF(AND($A51&gt;7,$A51&lt;24),HLOOKUP(N$29,$C$8:$N$10,2,FALSE()),HLOOKUP(N$29,$C$8:$N$10,3,FALSE()))),IF(AND($A51&gt;6,$A51&lt;23),HLOOKUP(N$29,$C$8:$N$10,2,FALSE()),HLOOKUP(N$29,$C$8:$N$10,3,FALSE())))*'Historical 99 Scalers WD'!N26</f>
        <v>86.2306824952177</v>
      </c>
    </row>
    <row r="81" customFormat="false" ht="12.75" hidden="false" customHeight="false" outlineLevel="0" collapsed="false">
      <c r="A81" s="2" t="n">
        <v>22</v>
      </c>
      <c r="C81" s="52" t="n">
        <f aca="false">IF(J23="East",(IF(AND($A52&gt;7,$A52&lt;24),HLOOKUP(C$29,$C$8:$N$10,2,FALSE()),HLOOKUP(C$29,$C$8:$N$10,3,FALSE()))),IF(AND($A52&gt;6,$A52&lt;23),HLOOKUP(C$29,$C$8:$N$10,2,FALSE()),HLOOKUP(C$29,$C$8:$N$10,3,FALSE())))*'Historical 99 Scalers WD'!C27</f>
        <v>75.8349014214899</v>
      </c>
      <c r="D81" s="52" t="n">
        <f aca="false">IF(K23="East",(IF(AND($A52&gt;7,$A52&lt;24),HLOOKUP(D$29,$C$8:$N$10,2,FALSE()),HLOOKUP(D$29,$C$8:$N$10,3,FALSE()))),IF(AND($A52&gt;6,$A52&lt;23),HLOOKUP(D$29,$C$8:$N$10,2,FALSE()),HLOOKUP(D$29,$C$8:$N$10,3,FALSE())))*'Historical 99 Scalers WD'!D27</f>
        <v>56.7172944384703</v>
      </c>
      <c r="E81" s="52" t="n">
        <f aca="false">IF(L23="East",(IF(AND($A52&gt;7,$A52&lt;24),HLOOKUP(E$29,$C$8:$N$10,2,FALSE()),HLOOKUP(E$29,$C$8:$N$10,3,FALSE()))),IF(AND($A52&gt;6,$A52&lt;23),HLOOKUP(E$29,$C$8:$N$10,2,FALSE()),HLOOKUP(E$29,$C$8:$N$10,3,FALSE())))*'Historical 99 Scalers WD'!E27</f>
        <v>57.3678803632112</v>
      </c>
      <c r="F81" s="52" t="n">
        <f aca="false">IF(M23="East",(IF(AND($A52&gt;7,$A52&lt;24),HLOOKUP(F$29,$C$8:$N$10,2,FALSE()),HLOOKUP(F$29,$C$8:$N$10,3,FALSE()))),IF(AND($A52&gt;6,$A52&lt;23),HLOOKUP(F$29,$C$8:$N$10,2,FALSE()),HLOOKUP(F$29,$C$8:$N$10,3,FALSE())))*'Historical 99 Scalers WD'!F27</f>
        <v>91.2571981992303</v>
      </c>
      <c r="G81" s="52" t="n">
        <f aca="false">IF(N23="East",(IF(AND($A52&gt;7,$A52&lt;24),HLOOKUP(G$29,$C$8:$N$10,2,FALSE()),HLOOKUP(G$29,$C$8:$N$10,3,FALSE()))),IF(AND($A52&gt;6,$A52&lt;23),HLOOKUP(G$29,$C$8:$N$10,2,FALSE()),HLOOKUP(G$29,$C$8:$N$10,3,FALSE())))*'Historical 99 Scalers WD'!G27</f>
        <v>87.649218773047</v>
      </c>
      <c r="H81" s="52" t="n">
        <f aca="false">IF(O23="East",(IF(AND($A52&gt;7,$A52&lt;24),HLOOKUP(H$29,$C$8:$N$10,2,FALSE()),HLOOKUP(H$29,$C$8:$N$10,3,FALSE()))),IF(AND($A52&gt;6,$A52&lt;23),HLOOKUP(H$29,$C$8:$N$10,2,FALSE()),HLOOKUP(H$29,$C$8:$N$10,3,FALSE())))*'Historical 99 Scalers WD'!H27</f>
        <v>96.608007695772</v>
      </c>
      <c r="I81" s="52" t="n">
        <f aca="false">IF(P23="East",(IF(AND($A52&gt;7,$A52&lt;24),HLOOKUP(I$29,$C$8:$N$10,2,FALSE()),HLOOKUP(I$29,$C$8:$N$10,3,FALSE()))),IF(AND($A52&gt;6,$A52&lt;23),HLOOKUP(I$29,$C$8:$N$10,2,FALSE()),HLOOKUP(I$29,$C$8:$N$10,3,FALSE())))*'Historical 99 Scalers WD'!I27</f>
        <v>82.7608658245456</v>
      </c>
      <c r="J81" s="52" t="n">
        <f aca="false">IF(Q23="East",(IF(AND($A52&gt;7,$A52&lt;24),HLOOKUP(J$29,$C$8:$N$10,2,FALSE()),HLOOKUP(J$29,$C$8:$N$10,3,FALSE()))),IF(AND($A52&gt;6,$A52&lt;23),HLOOKUP(J$29,$C$8:$N$10,2,FALSE()),HLOOKUP(J$29,$C$8:$N$10,3,FALSE())))*'Historical 99 Scalers WD'!J27</f>
        <v>86.4003757841997</v>
      </c>
      <c r="K81" s="52" t="n">
        <f aca="false">IF(R23="East",(IF(AND($A52&gt;7,$A52&lt;24),HLOOKUP(K$29,$C$8:$N$10,2,FALSE()),HLOOKUP(K$29,$C$8:$N$10,3,FALSE()))),IF(AND($A52&gt;6,$A52&lt;23),HLOOKUP(K$29,$C$8:$N$10,2,FALSE()),HLOOKUP(K$29,$C$8:$N$10,3,FALSE())))*'Historical 99 Scalers WD'!K27</f>
        <v>81.604397997293</v>
      </c>
      <c r="L81" s="52" t="n">
        <f aca="false">IF(S23="East",(IF(AND($A52&gt;7,$A52&lt;24),HLOOKUP(L$29,$C$8:$N$10,2,FALSE()),HLOOKUP(L$29,$C$8:$N$10,3,FALSE()))),IF(AND($A52&gt;6,$A52&lt;23),HLOOKUP(L$29,$C$8:$N$10,2,FALSE()),HLOOKUP(L$29,$C$8:$N$10,3,FALSE())))*'Historical 99 Scalers WD'!L27</f>
        <v>59.7188170000038</v>
      </c>
      <c r="M81" s="52" t="n">
        <f aca="false">IF(T23="East",(IF(AND($A52&gt;7,$A52&lt;24),HLOOKUP(M$29,$C$8:$N$10,2,FALSE()),HLOOKUP(M$29,$C$8:$N$10,3,FALSE()))),IF(AND($A52&gt;6,$A52&lt;23),HLOOKUP(M$29,$C$8:$N$10,2,FALSE()),HLOOKUP(M$29,$C$8:$N$10,3,FALSE())))*'Historical 99 Scalers WD'!M27</f>
        <v>63.9096172412294</v>
      </c>
      <c r="N81" s="52" t="n">
        <f aca="false">IF(U23="East",(IF(AND($A52&gt;7,$A52&lt;24),HLOOKUP(N$29,$C$8:$N$10,2,FALSE()),HLOOKUP(N$29,$C$8:$N$10,3,FALSE()))),IF(AND($A52&gt;6,$A52&lt;23),HLOOKUP(N$29,$C$8:$N$10,2,FALSE()),HLOOKUP(N$29,$C$8:$N$10,3,FALSE())))*'Historical 99 Scalers WD'!N27</f>
        <v>80.0657131382343</v>
      </c>
    </row>
    <row r="82" customFormat="false" ht="12.75" hidden="false" customHeight="false" outlineLevel="0" collapsed="false">
      <c r="A82" s="2" t="n">
        <v>23</v>
      </c>
      <c r="C82" s="52" t="n">
        <f aca="false">IF(J24="East",(IF(AND($A53&gt;7,$A53&lt;24),HLOOKUP(C$29,$C$8:$N$10,2,FALSE()),HLOOKUP(C$29,$C$8:$N$10,3,FALSE()))),IF(AND($A53&gt;6,$A53&lt;23),HLOOKUP(C$29,$C$8:$N$10,2,FALSE()),HLOOKUP(C$29,$C$8:$N$10,3,FALSE())))*'Historical 99 Scalers WD'!C28</f>
        <v>89.719128760437</v>
      </c>
      <c r="D82" s="52" t="n">
        <f aca="false">IF(K24="East",(IF(AND($A53&gt;7,$A53&lt;24),HLOOKUP(D$29,$C$8:$N$10,2,FALSE()),HLOOKUP(D$29,$C$8:$N$10,3,FALSE()))),IF(AND($A53&gt;6,$A53&lt;23),HLOOKUP(D$29,$C$8:$N$10,2,FALSE()),HLOOKUP(D$29,$C$8:$N$10,3,FALSE())))*'Historical 99 Scalers WD'!D28</f>
        <v>72.4581041733116</v>
      </c>
      <c r="E82" s="52" t="n">
        <f aca="false">IF(L24="East",(IF(AND($A53&gt;7,$A53&lt;24),HLOOKUP(E$29,$C$8:$N$10,2,FALSE()),HLOOKUP(E$29,$C$8:$N$10,3,FALSE()))),IF(AND($A53&gt;6,$A53&lt;23),HLOOKUP(E$29,$C$8:$N$10,2,FALSE()),HLOOKUP(E$29,$C$8:$N$10,3,FALSE())))*'Historical 99 Scalers WD'!E28</f>
        <v>65.438461652457</v>
      </c>
      <c r="F82" s="52" t="n">
        <f aca="false">IF(M24="East",(IF(AND($A53&gt;7,$A53&lt;24),HLOOKUP(F$29,$C$8:$N$10,2,FALSE()),HLOOKUP(F$29,$C$8:$N$10,3,FALSE()))),IF(AND($A53&gt;6,$A53&lt;23),HLOOKUP(F$29,$C$8:$N$10,2,FALSE()),HLOOKUP(F$29,$C$8:$N$10,3,FALSE())))*'Historical 99 Scalers WD'!F28</f>
        <v>79.2103887814676</v>
      </c>
      <c r="G82" s="52" t="n">
        <f aca="false">IF(N24="East",(IF(AND($A53&gt;7,$A53&lt;24),HLOOKUP(G$29,$C$8:$N$10,2,FALSE()),HLOOKUP(G$29,$C$8:$N$10,3,FALSE()))),IF(AND($A53&gt;6,$A53&lt;23),HLOOKUP(G$29,$C$8:$N$10,2,FALSE()),HLOOKUP(G$29,$C$8:$N$10,3,FALSE())))*'Historical 99 Scalers WD'!G28</f>
        <v>90.3435257125807</v>
      </c>
      <c r="H82" s="52" t="n">
        <f aca="false">IF(O24="East",(IF(AND($A53&gt;7,$A53&lt;24),HLOOKUP(H$29,$C$8:$N$10,2,FALSE()),HLOOKUP(H$29,$C$8:$N$10,3,FALSE()))),IF(AND($A53&gt;6,$A53&lt;23),HLOOKUP(H$29,$C$8:$N$10,2,FALSE()),HLOOKUP(H$29,$C$8:$N$10,3,FALSE())))*'Historical 99 Scalers WD'!H28</f>
        <v>128.075642540664</v>
      </c>
      <c r="I82" s="52" t="n">
        <f aca="false">IF(P24="East",(IF(AND($A53&gt;7,$A53&lt;24),HLOOKUP(I$29,$C$8:$N$10,2,FALSE()),HLOOKUP(I$29,$C$8:$N$10,3,FALSE()))),IF(AND($A53&gt;6,$A53&lt;23),HLOOKUP(I$29,$C$8:$N$10,2,FALSE()),HLOOKUP(I$29,$C$8:$N$10,3,FALSE())))*'Historical 99 Scalers WD'!I28</f>
        <v>114.800359256488</v>
      </c>
      <c r="J82" s="52" t="n">
        <f aca="false">IF(Q24="East",(IF(AND($A53&gt;7,$A53&lt;24),HLOOKUP(J$29,$C$8:$N$10,2,FALSE()),HLOOKUP(J$29,$C$8:$N$10,3,FALSE()))),IF(AND($A53&gt;6,$A53&lt;23),HLOOKUP(J$29,$C$8:$N$10,2,FALSE()),HLOOKUP(J$29,$C$8:$N$10,3,FALSE())))*'Historical 99 Scalers WD'!J28</f>
        <v>106.829099972798</v>
      </c>
      <c r="K82" s="52" t="n">
        <f aca="false">IF(R24="East",(IF(AND($A53&gt;7,$A53&lt;24),HLOOKUP(K$29,$C$8:$N$10,2,FALSE()),HLOOKUP(K$29,$C$8:$N$10,3,FALSE()))),IF(AND($A53&gt;6,$A53&lt;23),HLOOKUP(K$29,$C$8:$N$10,2,FALSE()),HLOOKUP(K$29,$C$8:$N$10,3,FALSE())))*'Historical 99 Scalers WD'!K28</f>
        <v>69.1881350048216</v>
      </c>
      <c r="L82" s="52" t="n">
        <f aca="false">IF(S24="East",(IF(AND($A53&gt;7,$A53&lt;24),HLOOKUP(L$29,$C$8:$N$10,2,FALSE()),HLOOKUP(L$29,$C$8:$N$10,3,FALSE()))),IF(AND($A53&gt;6,$A53&lt;23),HLOOKUP(L$29,$C$8:$N$10,2,FALSE()),HLOOKUP(L$29,$C$8:$N$10,3,FALSE())))*'Historical 99 Scalers WD'!L28</f>
        <v>60.4122374504258</v>
      </c>
      <c r="M82" s="52" t="n">
        <f aca="false">IF(T24="East",(IF(AND($A53&gt;7,$A53&lt;24),HLOOKUP(M$29,$C$8:$N$10,2,FALSE()),HLOOKUP(M$29,$C$8:$N$10,3,FALSE()))),IF(AND($A53&gt;6,$A53&lt;23),HLOOKUP(M$29,$C$8:$N$10,2,FALSE()),HLOOKUP(M$29,$C$8:$N$10,3,FALSE())))*'Historical 99 Scalers WD'!M28</f>
        <v>57.2999496684439</v>
      </c>
      <c r="N82" s="52" t="n">
        <f aca="false">IF(U24="East",(IF(AND($A53&gt;7,$A53&lt;24),HLOOKUP(N$29,$C$8:$N$10,2,FALSE()),HLOOKUP(N$29,$C$8:$N$10,3,FALSE()))),IF(AND($A53&gt;6,$A53&lt;23),HLOOKUP(N$29,$C$8:$N$10,2,FALSE()),HLOOKUP(N$29,$C$8:$N$10,3,FALSE())))*'Historical 99 Scalers WD'!N28</f>
        <v>60.0665211190304</v>
      </c>
    </row>
    <row r="83" customFormat="false" ht="12.75" hidden="false" customHeight="false" outlineLevel="0" collapsed="false">
      <c r="A83" s="2" t="n">
        <v>24</v>
      </c>
      <c r="C83" s="52" t="n">
        <f aca="false">IF(J25="East",(IF(AND($A54&gt;7,$A54&lt;24),HLOOKUP(C$29,$C$8:$N$10,2,FALSE()),HLOOKUP(C$29,$C$8:$N$10,3,FALSE()))),IF(AND($A54&gt;6,$A54&lt;23),HLOOKUP(C$29,$C$8:$N$10,2,FALSE()),HLOOKUP(C$29,$C$8:$N$10,3,FALSE())))*'Historical 99 Scalers WD'!C29</f>
        <v>78.0533704350902</v>
      </c>
      <c r="D83" s="52" t="n">
        <f aca="false">IF(K25="East",(IF(AND($A54&gt;7,$A54&lt;24),HLOOKUP(D$29,$C$8:$N$10,2,FALSE()),HLOOKUP(D$29,$C$8:$N$10,3,FALSE()))),IF(AND($A54&gt;6,$A54&lt;23),HLOOKUP(D$29,$C$8:$N$10,2,FALSE()),HLOOKUP(D$29,$C$8:$N$10,3,FALSE())))*'Historical 99 Scalers WD'!D29</f>
        <v>58.7298535167635</v>
      </c>
      <c r="E83" s="52" t="n">
        <f aca="false">IF(L25="East",(IF(AND($A54&gt;7,$A54&lt;24),HLOOKUP(E$29,$C$8:$N$10,2,FALSE()),HLOOKUP(E$29,$C$8:$N$10,3,FALSE()))),IF(AND($A54&gt;6,$A54&lt;23),HLOOKUP(E$29,$C$8:$N$10,2,FALSE()),HLOOKUP(E$29,$C$8:$N$10,3,FALSE())))*'Historical 99 Scalers WD'!E29</f>
        <v>54.4310090530949</v>
      </c>
      <c r="F83" s="52" t="n">
        <f aca="false">IF(M25="East",(IF(AND($A54&gt;7,$A54&lt;24),HLOOKUP(F$29,$C$8:$N$10,2,FALSE()),HLOOKUP(F$29,$C$8:$N$10,3,FALSE()))),IF(AND($A54&gt;6,$A54&lt;23),HLOOKUP(F$29,$C$8:$N$10,2,FALSE()),HLOOKUP(F$29,$C$8:$N$10,3,FALSE())))*'Historical 99 Scalers WD'!F29</f>
        <v>66.190018485405</v>
      </c>
      <c r="G83" s="52" t="n">
        <f aca="false">IF(N25="East",(IF(AND($A54&gt;7,$A54&lt;24),HLOOKUP(G$29,$C$8:$N$10,2,FALSE()),HLOOKUP(G$29,$C$8:$N$10,3,FALSE()))),IF(AND($A54&gt;6,$A54&lt;23),HLOOKUP(G$29,$C$8:$N$10,2,FALSE()),HLOOKUP(G$29,$C$8:$N$10,3,FALSE())))*'Historical 99 Scalers WD'!G29</f>
        <v>71.5165559392547</v>
      </c>
      <c r="H83" s="52" t="n">
        <f aca="false">IF(O25="East",(IF(AND($A54&gt;7,$A54&lt;24),HLOOKUP(H$29,$C$8:$N$10,2,FALSE()),HLOOKUP(H$29,$C$8:$N$10,3,FALSE()))),IF(AND($A54&gt;6,$A54&lt;23),HLOOKUP(H$29,$C$8:$N$10,2,FALSE()),HLOOKUP(H$29,$C$8:$N$10,3,FALSE())))*'Historical 99 Scalers WD'!H29</f>
        <v>96.0663329389771</v>
      </c>
      <c r="I83" s="52" t="n">
        <f aca="false">IF(P25="East",(IF(AND($A54&gt;7,$A54&lt;24),HLOOKUP(I$29,$C$8:$N$10,2,FALSE()),HLOOKUP(I$29,$C$8:$N$10,3,FALSE()))),IF(AND($A54&gt;6,$A54&lt;23),HLOOKUP(I$29,$C$8:$N$10,2,FALSE()),HLOOKUP(I$29,$C$8:$N$10,3,FALSE())))*'Historical 99 Scalers WD'!I29</f>
        <v>79.0854356260845</v>
      </c>
      <c r="J83" s="52" t="n">
        <f aca="false">IF(Q25="East",(IF(AND($A54&gt;7,$A54&lt;24),HLOOKUP(J$29,$C$8:$N$10,2,FALSE()),HLOOKUP(J$29,$C$8:$N$10,3,FALSE()))),IF(AND($A54&gt;6,$A54&lt;23),HLOOKUP(J$29,$C$8:$N$10,2,FALSE()),HLOOKUP(J$29,$C$8:$N$10,3,FALSE())))*'Historical 99 Scalers WD'!J29</f>
        <v>92.0186366792564</v>
      </c>
      <c r="K83" s="52" t="n">
        <f aca="false">IF(R25="East",(IF(AND($A54&gt;7,$A54&lt;24),HLOOKUP(K$29,$C$8:$N$10,2,FALSE()),HLOOKUP(K$29,$C$8:$N$10,3,FALSE()))),IF(AND($A54&gt;6,$A54&lt;23),HLOOKUP(K$29,$C$8:$N$10,2,FALSE()),HLOOKUP(K$29,$C$8:$N$10,3,FALSE())))*'Historical 99 Scalers WD'!K29</f>
        <v>61.7429045323047</v>
      </c>
      <c r="L83" s="52" t="n">
        <f aca="false">IF(S25="East",(IF(AND($A54&gt;7,$A54&lt;24),HLOOKUP(L$29,$C$8:$N$10,2,FALSE()),HLOOKUP(L$29,$C$8:$N$10,3,FALSE()))),IF(AND($A54&gt;6,$A54&lt;23),HLOOKUP(L$29,$C$8:$N$10,2,FALSE()),HLOOKUP(L$29,$C$8:$N$10,3,FALSE())))*'Historical 99 Scalers WD'!L29</f>
        <v>52.2505410026297</v>
      </c>
      <c r="M83" s="52" t="n">
        <f aca="false">IF(T25="East",(IF(AND($A54&gt;7,$A54&lt;24),HLOOKUP(M$29,$C$8:$N$10,2,FALSE()),HLOOKUP(M$29,$C$8:$N$10,3,FALSE()))),IF(AND($A54&gt;6,$A54&lt;23),HLOOKUP(M$29,$C$8:$N$10,2,FALSE()),HLOOKUP(M$29,$C$8:$N$10,3,FALSE())))*'Historical 99 Scalers WD'!M29</f>
        <v>52.7045584488248</v>
      </c>
      <c r="N83" s="52" t="n">
        <f aca="false">IF(U25="East",(IF(AND($A54&gt;7,$A54&lt;24),HLOOKUP(N$29,$C$8:$N$10,2,FALSE()),HLOOKUP(N$29,$C$8:$N$10,3,FALSE()))),IF(AND($A54&gt;6,$A54&lt;23),HLOOKUP(N$29,$C$8:$N$10,2,FALSE()),HLOOKUP(N$29,$C$8:$N$10,3,FALSE())))*'Historical 99 Scalers WD'!N29</f>
        <v>54.2226624159777</v>
      </c>
    </row>
    <row r="85" customFormat="false" ht="12.75" hidden="false" customHeight="false" outlineLevel="0" collapsed="false"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customFormat="false" ht="15.75" hidden="false" customHeight="false" outlineLevel="0" collapsed="false">
      <c r="A86" s="51" t="s">
        <v>47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customFormat="false" ht="12.75" hidden="false" customHeight="false" outlineLevel="0" collapsed="false"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customFormat="false" ht="12.75" hidden="false" customHeight="false" outlineLevel="0" collapsed="false">
      <c r="C88" s="2" t="s">
        <v>0</v>
      </c>
      <c r="D88" s="2" t="s">
        <v>1</v>
      </c>
      <c r="E88" s="2" t="s">
        <v>2</v>
      </c>
      <c r="F88" s="2" t="s">
        <v>3</v>
      </c>
      <c r="G88" s="2" t="s">
        <v>4</v>
      </c>
      <c r="H88" s="2" t="s">
        <v>5</v>
      </c>
      <c r="I88" s="2" t="s">
        <v>6</v>
      </c>
      <c r="J88" s="2" t="s">
        <v>7</v>
      </c>
      <c r="K88" s="2" t="s">
        <v>8</v>
      </c>
      <c r="L88" s="2" t="s">
        <v>9</v>
      </c>
      <c r="M88" s="2" t="s">
        <v>10</v>
      </c>
      <c r="N88" s="2" t="s">
        <v>11</v>
      </c>
    </row>
    <row r="89" customFormat="false" ht="12.75" hidden="false" customHeight="false" outlineLevel="0" collapsed="false">
      <c r="A89" s="2" t="s">
        <v>13</v>
      </c>
    </row>
    <row r="90" customFormat="false" ht="12.75" hidden="false" customHeight="false" outlineLevel="0" collapsed="false">
      <c r="A90" s="2" t="n">
        <v>1</v>
      </c>
      <c r="C90" s="52" t="n">
        <f aca="false">IF(J2="East",(IF(AND($A31&gt;7,$A31&lt;24),HLOOKUP(C$29,$C$8:$N$10,2,FALSE()),HLOOKUP(C$29,$C$8:$N$10,3,FALSE()))),IF(AND($A31&gt;6,$A31&lt;23),HLOOKUP(C$29,$C$8:$N$10,2,FALSE()),HLOOKUP(C$29,$C$8:$N$10,3,FALSE())))*'Historical 00 Scalers WD'!C6</f>
        <v>70.2496011160472</v>
      </c>
      <c r="D90" s="52" t="n">
        <f aca="false">IF(K2="East",(IF(AND($A31&gt;7,$A31&lt;24),HLOOKUP(D$29,$C$8:$N$10,2,FALSE()),HLOOKUP(D$29,$C$8:$N$10,3,FALSE()))),IF(AND($A31&gt;6,$A31&lt;23),HLOOKUP(D$29,$C$8:$N$10,2,FALSE()),HLOOKUP(D$29,$C$8:$N$10,3,FALSE())))*'Historical 00 Scalers WD'!D6</f>
        <v>55.0621656989574</v>
      </c>
      <c r="E90" s="52" t="n">
        <f aca="false">IF(L2="East",(IF(AND($A31&gt;7,$A31&lt;24),HLOOKUP(E$29,$C$8:$N$10,2,FALSE()),HLOOKUP(E$29,$C$8:$N$10,3,FALSE()))),IF(AND($A31&gt;6,$A31&lt;23),HLOOKUP(E$29,$C$8:$N$10,2,FALSE()),HLOOKUP(E$29,$C$8:$N$10,3,FALSE())))*'Historical 00 Scalers WD'!E6</f>
        <v>50.5254221280542</v>
      </c>
      <c r="F90" s="52" t="n">
        <f aca="false">IF(M2="East",(IF(AND($A31&gt;7,$A31&lt;24),HLOOKUP(F$29,$C$8:$N$10,2,FALSE()),HLOOKUP(F$29,$C$8:$N$10,3,FALSE()))),IF(AND($A31&gt;6,$A31&lt;23),HLOOKUP(F$29,$C$8:$N$10,2,FALSE()),HLOOKUP(F$29,$C$8:$N$10,3,FALSE())))*'Historical 00 Scalers WD'!F6</f>
        <v>64.7316604991796</v>
      </c>
      <c r="G90" s="52" t="n">
        <f aca="false">IF(N2="East",(IF(AND($A31&gt;7,$A31&lt;24),HLOOKUP(G$29,$C$8:$N$10,2,FALSE()),HLOOKUP(G$29,$C$8:$N$10,3,FALSE()))),IF(AND($A31&gt;6,$A31&lt;23),HLOOKUP(G$29,$C$8:$N$10,2,FALSE()),HLOOKUP(G$29,$C$8:$N$10,3,FALSE())))*'Historical 00 Scalers WD'!G6</f>
        <v>66.784384294765</v>
      </c>
      <c r="H90" s="52" t="n">
        <f aca="false">IF(O2="East",(IF(AND($A31&gt;7,$A31&lt;24),HLOOKUP(H$29,$C$8:$N$10,2,FALSE()),HLOOKUP(H$29,$C$8:$N$10,3,FALSE()))),IF(AND($A31&gt;6,$A31&lt;23),HLOOKUP(H$29,$C$8:$N$10,2,FALSE()),HLOOKUP(H$29,$C$8:$N$10,3,FALSE())))*'Historical 00 Scalers WD'!H6</f>
        <v>69.3646619703478</v>
      </c>
      <c r="I90" s="52" t="n">
        <f aca="false">IF(P2="East",(IF(AND($A31&gt;7,$A31&lt;24),HLOOKUP(I$29,$C$8:$N$10,2,FALSE()),HLOOKUP(I$29,$C$8:$N$10,3,FALSE()))),IF(AND($A31&gt;6,$A31&lt;23),HLOOKUP(I$29,$C$8:$N$10,2,FALSE()),HLOOKUP(I$29,$C$8:$N$10,3,FALSE())))*'Historical 00 Scalers WD'!I6</f>
        <v>76.5675311632204</v>
      </c>
      <c r="J90" s="52" t="n">
        <f aca="false">IF(Q2="East",(IF(AND($A31&gt;7,$A31&lt;24),HLOOKUP(J$29,$C$8:$N$10,2,FALSE()),HLOOKUP(J$29,$C$8:$N$10,3,FALSE()))),IF(AND($A31&gt;6,$A31&lt;23),HLOOKUP(J$29,$C$8:$N$10,2,FALSE()),HLOOKUP(J$29,$C$8:$N$10,3,FALSE())))*'Historical 00 Scalers WD'!J6</f>
        <v>83.9472670257571</v>
      </c>
      <c r="K90" s="52" t="n">
        <f aca="false">IF(R2="East",(IF(AND($A31&gt;7,$A31&lt;24),HLOOKUP(K$29,$C$8:$N$10,2,FALSE()),HLOOKUP(K$29,$C$8:$N$10,3,FALSE()))),IF(AND($A31&gt;6,$A31&lt;23),HLOOKUP(K$29,$C$8:$N$10,2,FALSE()),HLOOKUP(K$29,$C$8:$N$10,3,FALSE())))*'Historical 00 Scalers WD'!K6</f>
        <v>63.4247638133062</v>
      </c>
      <c r="L90" s="52" t="n">
        <f aca="false">IF(S2="East",(IF(AND($A31&gt;7,$A31&lt;24),HLOOKUP(L$29,$C$8:$N$10,2,FALSE()),HLOOKUP(L$29,$C$8:$N$10,3,FALSE()))),IF(AND($A31&gt;6,$A31&lt;23),HLOOKUP(L$29,$C$8:$N$10,2,FALSE()),HLOOKUP(L$29,$C$8:$N$10,3,FALSE())))*'Historical 00 Scalers WD'!L6</f>
        <v>50.7241571105037</v>
      </c>
      <c r="M90" s="52" t="n">
        <f aca="false">IF(T2="East",(IF(AND($A31&gt;7,$A31&lt;24),HLOOKUP(M$29,$C$8:$N$10,2,FALSE()),HLOOKUP(M$29,$C$8:$N$10,3,FALSE()))),IF(AND($A31&gt;6,$A31&lt;23),HLOOKUP(M$29,$C$8:$N$10,2,FALSE()),HLOOKUP(M$29,$C$8:$N$10,3,FALSE())))*'Historical 00 Scalers WD'!M6</f>
        <v>49.6155282010571</v>
      </c>
      <c r="N90" s="52" t="n">
        <f aca="false">IF(U2="East",(IF(AND($A31&gt;7,$A31&lt;24),HLOOKUP(N$29,$C$8:$N$10,2,FALSE()),HLOOKUP(N$29,$C$8:$N$10,3,FALSE()))),IF(AND($A31&gt;6,$A31&lt;23),HLOOKUP(N$29,$C$8:$N$10,2,FALSE()),HLOOKUP(N$29,$C$8:$N$10,3,FALSE())))*'Historical 00 Scalers WD'!N6</f>
        <v>50.240590143071</v>
      </c>
    </row>
    <row r="91" customFormat="false" ht="12.75" hidden="false" customHeight="false" outlineLevel="0" collapsed="false">
      <c r="A91" s="2" t="n">
        <v>2</v>
      </c>
      <c r="C91" s="52" t="n">
        <f aca="false">IF(J3="East",(IF(AND($A32&gt;7,$A32&lt;24),HLOOKUP(C$29,$C$8:$N$10,2,FALSE()),HLOOKUP(C$29,$C$8:$N$10,3,FALSE()))),IF(AND($A32&gt;6,$A32&lt;23),HLOOKUP(C$29,$C$8:$N$10,2,FALSE()),HLOOKUP(C$29,$C$8:$N$10,3,FALSE())))*'Historical 00 Scalers WD'!C7</f>
        <v>66.6362043045878</v>
      </c>
      <c r="D91" s="52" t="n">
        <f aca="false">IF(K3="East",(IF(AND($A32&gt;7,$A32&lt;24),HLOOKUP(D$29,$C$8:$N$10,2,FALSE()),HLOOKUP(D$29,$C$8:$N$10,3,FALSE()))),IF(AND($A32&gt;6,$A32&lt;23),HLOOKUP(D$29,$C$8:$N$10,2,FALSE()),HLOOKUP(D$29,$C$8:$N$10,3,FALSE())))*'Historical 00 Scalers WD'!D7</f>
        <v>52.3884006673428</v>
      </c>
      <c r="E91" s="52" t="n">
        <f aca="false">IF(L3="East",(IF(AND($A32&gt;7,$A32&lt;24),HLOOKUP(E$29,$C$8:$N$10,2,FALSE()),HLOOKUP(E$29,$C$8:$N$10,3,FALSE()))),IF(AND($A32&gt;6,$A32&lt;23),HLOOKUP(E$29,$C$8:$N$10,2,FALSE()),HLOOKUP(E$29,$C$8:$N$10,3,FALSE())))*'Historical 00 Scalers WD'!E7</f>
        <v>45.3334729245361</v>
      </c>
      <c r="F91" s="52" t="n">
        <f aca="false">IF(M3="East",(IF(AND($A32&gt;7,$A32&lt;24),HLOOKUP(F$29,$C$8:$N$10,2,FALSE()),HLOOKUP(F$29,$C$8:$N$10,3,FALSE()))),IF(AND($A32&gt;6,$A32&lt;23),HLOOKUP(F$29,$C$8:$N$10,2,FALSE()),HLOOKUP(F$29,$C$8:$N$10,3,FALSE())))*'Historical 00 Scalers WD'!F7</f>
        <v>50.3469392653782</v>
      </c>
      <c r="G91" s="52" t="n">
        <f aca="false">IF(N3="East",(IF(AND($A32&gt;7,$A32&lt;24),HLOOKUP(G$29,$C$8:$N$10,2,FALSE()),HLOOKUP(G$29,$C$8:$N$10,3,FALSE()))),IF(AND($A32&gt;6,$A32&lt;23),HLOOKUP(G$29,$C$8:$N$10,2,FALSE()),HLOOKUP(G$29,$C$8:$N$10,3,FALSE())))*'Historical 00 Scalers WD'!G7</f>
        <v>54.8884181747877</v>
      </c>
      <c r="H91" s="52" t="n">
        <f aca="false">IF(O3="East",(IF(AND($A32&gt;7,$A32&lt;24),HLOOKUP(H$29,$C$8:$N$10,2,FALSE()),HLOOKUP(H$29,$C$8:$N$10,3,FALSE()))),IF(AND($A32&gt;6,$A32&lt;23),HLOOKUP(H$29,$C$8:$N$10,2,FALSE()),HLOOKUP(H$29,$C$8:$N$10,3,FALSE())))*'Historical 00 Scalers WD'!H7</f>
        <v>64.5833542654113</v>
      </c>
      <c r="I91" s="52" t="n">
        <f aca="false">IF(P3="East",(IF(AND($A32&gt;7,$A32&lt;24),HLOOKUP(I$29,$C$8:$N$10,2,FALSE()),HLOOKUP(I$29,$C$8:$N$10,3,FALSE()))),IF(AND($A32&gt;6,$A32&lt;23),HLOOKUP(I$29,$C$8:$N$10,2,FALSE()),HLOOKUP(I$29,$C$8:$N$10,3,FALSE())))*'Historical 00 Scalers WD'!I7</f>
        <v>65.0400975906783</v>
      </c>
      <c r="J91" s="52" t="n">
        <f aca="false">IF(Q3="East",(IF(AND($A32&gt;7,$A32&lt;24),HLOOKUP(J$29,$C$8:$N$10,2,FALSE()),HLOOKUP(J$29,$C$8:$N$10,3,FALSE()))),IF(AND($A32&gt;6,$A32&lt;23),HLOOKUP(J$29,$C$8:$N$10,2,FALSE()),HLOOKUP(J$29,$C$8:$N$10,3,FALSE())))*'Historical 00 Scalers WD'!J7</f>
        <v>75.5386350469406</v>
      </c>
      <c r="K91" s="52" t="n">
        <f aca="false">IF(R3="East",(IF(AND($A32&gt;7,$A32&lt;24),HLOOKUP(K$29,$C$8:$N$10,2,FALSE()),HLOOKUP(K$29,$C$8:$N$10,3,FALSE()))),IF(AND($A32&gt;6,$A32&lt;23),HLOOKUP(K$29,$C$8:$N$10,2,FALSE()),HLOOKUP(K$29,$C$8:$N$10,3,FALSE())))*'Historical 00 Scalers WD'!K7</f>
        <v>57.4925643886769</v>
      </c>
      <c r="L91" s="52" t="n">
        <f aca="false">IF(S3="East",(IF(AND($A32&gt;7,$A32&lt;24),HLOOKUP(L$29,$C$8:$N$10,2,FALSE()),HLOOKUP(L$29,$C$8:$N$10,3,FALSE()))),IF(AND($A32&gt;6,$A32&lt;23),HLOOKUP(L$29,$C$8:$N$10,2,FALSE()),HLOOKUP(L$29,$C$8:$N$10,3,FALSE())))*'Historical 00 Scalers WD'!L7</f>
        <v>47.5246765896407</v>
      </c>
      <c r="M91" s="52" t="n">
        <f aca="false">IF(T3="East",(IF(AND($A32&gt;7,$A32&lt;24),HLOOKUP(M$29,$C$8:$N$10,2,FALSE()),HLOOKUP(M$29,$C$8:$N$10,3,FALSE()))),IF(AND($A32&gt;6,$A32&lt;23),HLOOKUP(M$29,$C$8:$N$10,2,FALSE()),HLOOKUP(M$29,$C$8:$N$10,3,FALSE())))*'Historical 00 Scalers WD'!M7</f>
        <v>47.7356323504339</v>
      </c>
      <c r="N91" s="52" t="n">
        <f aca="false">IF(U3="East",(IF(AND($A32&gt;7,$A32&lt;24),HLOOKUP(N$29,$C$8:$N$10,2,FALSE()),HLOOKUP(N$29,$C$8:$N$10,3,FALSE()))),IF(AND($A32&gt;6,$A32&lt;23),HLOOKUP(N$29,$C$8:$N$10,2,FALSE()),HLOOKUP(N$29,$C$8:$N$10,3,FALSE())))*'Historical 00 Scalers WD'!N7</f>
        <v>48.9266078950228</v>
      </c>
    </row>
    <row r="92" customFormat="false" ht="12.75" hidden="false" customHeight="false" outlineLevel="0" collapsed="false">
      <c r="A92" s="2" t="n">
        <v>3</v>
      </c>
      <c r="C92" s="52" t="n">
        <f aca="false">IF(J4="East",(IF(AND($A33&gt;7,$A33&lt;24),HLOOKUP(C$29,$C$8:$N$10,2,FALSE()),HLOOKUP(C$29,$C$8:$N$10,3,FALSE()))),IF(AND($A33&gt;6,$A33&lt;23),HLOOKUP(C$29,$C$8:$N$10,2,FALSE()),HLOOKUP(C$29,$C$8:$N$10,3,FALSE())))*'Historical 00 Scalers WD'!C8</f>
        <v>64.6519148745594</v>
      </c>
      <c r="D92" s="52" t="n">
        <f aca="false">IF(K4="East",(IF(AND($A33&gt;7,$A33&lt;24),HLOOKUP(D$29,$C$8:$N$10,2,FALSE()),HLOOKUP(D$29,$C$8:$N$10,3,FALSE()))),IF(AND($A33&gt;6,$A33&lt;23),HLOOKUP(D$29,$C$8:$N$10,2,FALSE()),HLOOKUP(D$29,$C$8:$N$10,3,FALSE())))*'Historical 00 Scalers WD'!D8</f>
        <v>50.8528426485408</v>
      </c>
      <c r="E92" s="52" t="n">
        <f aca="false">IF(L4="East",(IF(AND($A33&gt;7,$A33&lt;24),HLOOKUP(E$29,$C$8:$N$10,2,FALSE()),HLOOKUP(E$29,$C$8:$N$10,3,FALSE()))),IF(AND($A33&gt;6,$A33&lt;23),HLOOKUP(E$29,$C$8:$N$10,2,FALSE()),HLOOKUP(E$29,$C$8:$N$10,3,FALSE())))*'Historical 00 Scalers WD'!E8</f>
        <v>40.3509341757578</v>
      </c>
      <c r="F92" s="52" t="n">
        <f aca="false">IF(M4="East",(IF(AND($A33&gt;7,$A33&lt;24),HLOOKUP(F$29,$C$8:$N$10,2,FALSE()),HLOOKUP(F$29,$C$8:$N$10,3,FALSE()))),IF(AND($A33&gt;6,$A33&lt;23),HLOOKUP(F$29,$C$8:$N$10,2,FALSE()),HLOOKUP(F$29,$C$8:$N$10,3,FALSE())))*'Historical 00 Scalers WD'!F8</f>
        <v>38.7549363213288</v>
      </c>
      <c r="G92" s="52" t="n">
        <f aca="false">IF(N4="East",(IF(AND($A33&gt;7,$A33&lt;24),HLOOKUP(G$29,$C$8:$N$10,2,FALSE()),HLOOKUP(G$29,$C$8:$N$10,3,FALSE()))),IF(AND($A33&gt;6,$A33&lt;23),HLOOKUP(G$29,$C$8:$N$10,2,FALSE()),HLOOKUP(G$29,$C$8:$N$10,3,FALSE())))*'Historical 00 Scalers WD'!G8</f>
        <v>46.7702866607845</v>
      </c>
      <c r="H92" s="52" t="n">
        <f aca="false">IF(O4="East",(IF(AND($A33&gt;7,$A33&lt;24),HLOOKUP(H$29,$C$8:$N$10,2,FALSE()),HLOOKUP(H$29,$C$8:$N$10,3,FALSE()))),IF(AND($A33&gt;6,$A33&lt;23),HLOOKUP(H$29,$C$8:$N$10,2,FALSE()),HLOOKUP(H$29,$C$8:$N$10,3,FALSE())))*'Historical 00 Scalers WD'!H8</f>
        <v>61.9774231890041</v>
      </c>
      <c r="I92" s="52" t="n">
        <f aca="false">IF(P4="East",(IF(AND($A33&gt;7,$A33&lt;24),HLOOKUP(I$29,$C$8:$N$10,2,FALSE()),HLOOKUP(I$29,$C$8:$N$10,3,FALSE()))),IF(AND($A33&gt;6,$A33&lt;23),HLOOKUP(I$29,$C$8:$N$10,2,FALSE()),HLOOKUP(I$29,$C$8:$N$10,3,FALSE())))*'Historical 00 Scalers WD'!I8</f>
        <v>60.9076113572356</v>
      </c>
      <c r="J92" s="52" t="n">
        <f aca="false">IF(Q4="East",(IF(AND($A33&gt;7,$A33&lt;24),HLOOKUP(J$29,$C$8:$N$10,2,FALSE()),HLOOKUP(J$29,$C$8:$N$10,3,FALSE()))),IF(AND($A33&gt;6,$A33&lt;23),HLOOKUP(J$29,$C$8:$N$10,2,FALSE()),HLOOKUP(J$29,$C$8:$N$10,3,FALSE())))*'Historical 00 Scalers WD'!J8</f>
        <v>67.5575749698891</v>
      </c>
      <c r="K92" s="52" t="n">
        <f aca="false">IF(R4="East",(IF(AND($A33&gt;7,$A33&lt;24),HLOOKUP(K$29,$C$8:$N$10,2,FALSE()),HLOOKUP(K$29,$C$8:$N$10,3,FALSE()))),IF(AND($A33&gt;6,$A33&lt;23),HLOOKUP(K$29,$C$8:$N$10,2,FALSE()),HLOOKUP(K$29,$C$8:$N$10,3,FALSE())))*'Historical 00 Scalers WD'!K8</f>
        <v>53.0157571014572</v>
      </c>
      <c r="L92" s="52" t="n">
        <f aca="false">IF(S4="East",(IF(AND($A33&gt;7,$A33&lt;24),HLOOKUP(L$29,$C$8:$N$10,2,FALSE()),HLOOKUP(L$29,$C$8:$N$10,3,FALSE()))),IF(AND($A33&gt;6,$A33&lt;23),HLOOKUP(L$29,$C$8:$N$10,2,FALSE()),HLOOKUP(L$29,$C$8:$N$10,3,FALSE())))*'Historical 00 Scalers WD'!L8</f>
        <v>45.7825053691043</v>
      </c>
      <c r="M92" s="52" t="n">
        <f aca="false">IF(T4="East",(IF(AND($A33&gt;7,$A33&lt;24),HLOOKUP(M$29,$C$8:$N$10,2,FALSE()),HLOOKUP(M$29,$C$8:$N$10,3,FALSE()))),IF(AND($A33&gt;6,$A33&lt;23),HLOOKUP(M$29,$C$8:$N$10,2,FALSE()),HLOOKUP(M$29,$C$8:$N$10,3,FALSE())))*'Historical 00 Scalers WD'!M8</f>
        <v>46.392723199204</v>
      </c>
      <c r="N92" s="52" t="n">
        <f aca="false">IF(U4="East",(IF(AND($A33&gt;7,$A33&lt;24),HLOOKUP(N$29,$C$8:$N$10,2,FALSE()),HLOOKUP(N$29,$C$8:$N$10,3,FALSE()))),IF(AND($A33&gt;6,$A33&lt;23),HLOOKUP(N$29,$C$8:$N$10,2,FALSE()),HLOOKUP(N$29,$C$8:$N$10,3,FALSE())))*'Historical 00 Scalers WD'!N8</f>
        <v>46.7969104952294</v>
      </c>
    </row>
    <row r="93" customFormat="false" ht="12.75" hidden="false" customHeight="false" outlineLevel="0" collapsed="false">
      <c r="A93" s="2" t="n">
        <v>4</v>
      </c>
      <c r="C93" s="52" t="n">
        <f aca="false">IF(J5="East",(IF(AND($A34&gt;7,$A34&lt;24),HLOOKUP(C$29,$C$8:$N$10,2,FALSE()),HLOOKUP(C$29,$C$8:$N$10,3,FALSE()))),IF(AND($A34&gt;6,$A34&lt;23),HLOOKUP(C$29,$C$8:$N$10,2,FALSE()),HLOOKUP(C$29,$C$8:$N$10,3,FALSE())))*'Historical 00 Scalers WD'!C9</f>
        <v>64.1063568000865</v>
      </c>
      <c r="D93" s="52" t="n">
        <f aca="false">IF(K5="East",(IF(AND($A34&gt;7,$A34&lt;24),HLOOKUP(D$29,$C$8:$N$10,2,FALSE()),HLOOKUP(D$29,$C$8:$N$10,3,FALSE()))),IF(AND($A34&gt;6,$A34&lt;23),HLOOKUP(D$29,$C$8:$N$10,2,FALSE()),HLOOKUP(D$29,$C$8:$N$10,3,FALSE())))*'Historical 00 Scalers WD'!D9</f>
        <v>51.3108185918633</v>
      </c>
      <c r="E93" s="52" t="n">
        <f aca="false">IF(L5="East",(IF(AND($A34&gt;7,$A34&lt;24),HLOOKUP(E$29,$C$8:$N$10,2,FALSE()),HLOOKUP(E$29,$C$8:$N$10,3,FALSE()))),IF(AND($A34&gt;6,$A34&lt;23),HLOOKUP(E$29,$C$8:$N$10,2,FALSE()),HLOOKUP(E$29,$C$8:$N$10,3,FALSE())))*'Historical 00 Scalers WD'!E9</f>
        <v>41.2781724189962</v>
      </c>
      <c r="F93" s="52" t="n">
        <f aca="false">IF(M5="East",(IF(AND($A34&gt;7,$A34&lt;24),HLOOKUP(F$29,$C$8:$N$10,2,FALSE()),HLOOKUP(F$29,$C$8:$N$10,3,FALSE()))),IF(AND($A34&gt;6,$A34&lt;23),HLOOKUP(F$29,$C$8:$N$10,2,FALSE()),HLOOKUP(F$29,$C$8:$N$10,3,FALSE())))*'Historical 00 Scalers WD'!F9</f>
        <v>40.2659799215755</v>
      </c>
      <c r="G93" s="52" t="n">
        <f aca="false">IF(N5="East",(IF(AND($A34&gt;7,$A34&lt;24),HLOOKUP(G$29,$C$8:$N$10,2,FALSE()),HLOOKUP(G$29,$C$8:$N$10,3,FALSE()))),IF(AND($A34&gt;6,$A34&lt;23),HLOOKUP(G$29,$C$8:$N$10,2,FALSE()),HLOOKUP(G$29,$C$8:$N$10,3,FALSE())))*'Historical 00 Scalers WD'!G9</f>
        <v>45.3492420127826</v>
      </c>
      <c r="H93" s="52" t="n">
        <f aca="false">IF(O5="East",(IF(AND($A34&gt;7,$A34&lt;24),HLOOKUP(H$29,$C$8:$N$10,2,FALSE()),HLOOKUP(H$29,$C$8:$N$10,3,FALSE()))),IF(AND($A34&gt;6,$A34&lt;23),HLOOKUP(H$29,$C$8:$N$10,2,FALSE()),HLOOKUP(H$29,$C$8:$N$10,3,FALSE())))*'Historical 00 Scalers WD'!H9</f>
        <v>60.8303381356803</v>
      </c>
      <c r="I93" s="52" t="n">
        <f aca="false">IF(P5="East",(IF(AND($A34&gt;7,$A34&lt;24),HLOOKUP(I$29,$C$8:$N$10,2,FALSE()),HLOOKUP(I$29,$C$8:$N$10,3,FALSE()))),IF(AND($A34&gt;6,$A34&lt;23),HLOOKUP(I$29,$C$8:$N$10,2,FALSE()),HLOOKUP(I$29,$C$8:$N$10,3,FALSE())))*'Historical 00 Scalers WD'!I9</f>
        <v>60.3523555838117</v>
      </c>
      <c r="J93" s="52" t="n">
        <f aca="false">IF(Q5="East",(IF(AND($A34&gt;7,$A34&lt;24),HLOOKUP(J$29,$C$8:$N$10,2,FALSE()),HLOOKUP(J$29,$C$8:$N$10,3,FALSE()))),IF(AND($A34&gt;6,$A34&lt;23),HLOOKUP(J$29,$C$8:$N$10,2,FALSE()),HLOOKUP(J$29,$C$8:$N$10,3,FALSE())))*'Historical 00 Scalers WD'!J9</f>
        <v>66.9861149518179</v>
      </c>
      <c r="K93" s="52" t="n">
        <f aca="false">IF(R5="East",(IF(AND($A34&gt;7,$A34&lt;24),HLOOKUP(K$29,$C$8:$N$10,2,FALSE()),HLOOKUP(K$29,$C$8:$N$10,3,FALSE()))),IF(AND($A34&gt;6,$A34&lt;23),HLOOKUP(K$29,$C$8:$N$10,2,FALSE()),HLOOKUP(K$29,$C$8:$N$10,3,FALSE())))*'Historical 00 Scalers WD'!K9</f>
        <v>52.3336720075293</v>
      </c>
      <c r="L93" s="52" t="n">
        <f aca="false">IF(S5="East",(IF(AND($A34&gt;7,$A34&lt;24),HLOOKUP(L$29,$C$8:$N$10,2,FALSE()),HLOOKUP(L$29,$C$8:$N$10,3,FALSE()))),IF(AND($A34&gt;6,$A34&lt;23),HLOOKUP(L$29,$C$8:$N$10,2,FALSE()),HLOOKUP(L$29,$C$8:$N$10,3,FALSE())))*'Historical 00 Scalers WD'!L9</f>
        <v>45.2408844983912</v>
      </c>
      <c r="M93" s="52" t="n">
        <f aca="false">IF(T5="East",(IF(AND($A34&gt;7,$A34&lt;24),HLOOKUP(M$29,$C$8:$N$10,2,FALSE()),HLOOKUP(M$29,$C$8:$N$10,3,FALSE()))),IF(AND($A34&gt;6,$A34&lt;23),HLOOKUP(M$29,$C$8:$N$10,2,FALSE()),HLOOKUP(M$29,$C$8:$N$10,3,FALSE())))*'Historical 00 Scalers WD'!M9</f>
        <v>46.5528153432993</v>
      </c>
      <c r="N93" s="52" t="n">
        <f aca="false">IF(U5="East",(IF(AND($A34&gt;7,$A34&lt;24),HLOOKUP(N$29,$C$8:$N$10,2,FALSE()),HLOOKUP(N$29,$C$8:$N$10,3,FALSE()))),IF(AND($A34&gt;6,$A34&lt;23),HLOOKUP(N$29,$C$8:$N$10,2,FALSE()),HLOOKUP(N$29,$C$8:$N$10,3,FALSE())))*'Historical 00 Scalers WD'!N9</f>
        <v>47.9257528998477</v>
      </c>
    </row>
    <row r="94" customFormat="false" ht="12.75" hidden="false" customHeight="false" outlineLevel="0" collapsed="false">
      <c r="A94" s="2" t="n">
        <v>5</v>
      </c>
      <c r="C94" s="52" t="n">
        <f aca="false">IF(J6="East",(IF(AND($A35&gt;7,$A35&lt;24),HLOOKUP(C$29,$C$8:$N$10,2,FALSE()),HLOOKUP(C$29,$C$8:$N$10,3,FALSE()))),IF(AND($A35&gt;6,$A35&lt;23),HLOOKUP(C$29,$C$8:$N$10,2,FALSE()),HLOOKUP(C$29,$C$8:$N$10,3,FALSE())))*'Historical 00 Scalers WD'!C10</f>
        <v>67.6172183073666</v>
      </c>
      <c r="D94" s="52" t="n">
        <f aca="false">IF(K6="East",(IF(AND($A35&gt;7,$A35&lt;24),HLOOKUP(D$29,$C$8:$N$10,2,FALSE()),HLOOKUP(D$29,$C$8:$N$10,3,FALSE()))),IF(AND($A35&gt;6,$A35&lt;23),HLOOKUP(D$29,$C$8:$N$10,2,FALSE()),HLOOKUP(D$29,$C$8:$N$10,3,FALSE())))*'Historical 00 Scalers WD'!D10</f>
        <v>53.4096564361529</v>
      </c>
      <c r="E94" s="52" t="n">
        <f aca="false">IF(L6="East",(IF(AND($A35&gt;7,$A35&lt;24),HLOOKUP(E$29,$C$8:$N$10,2,FALSE()),HLOOKUP(E$29,$C$8:$N$10,3,FALSE()))),IF(AND($A35&gt;6,$A35&lt;23),HLOOKUP(E$29,$C$8:$N$10,2,FALSE()),HLOOKUP(E$29,$C$8:$N$10,3,FALSE())))*'Historical 00 Scalers WD'!E10</f>
        <v>46.6403745374925</v>
      </c>
      <c r="F94" s="52" t="n">
        <f aca="false">IF(M6="East",(IF(AND($A35&gt;7,$A35&lt;24),HLOOKUP(F$29,$C$8:$N$10,2,FALSE()),HLOOKUP(F$29,$C$8:$N$10,3,FALSE()))),IF(AND($A35&gt;6,$A35&lt;23),HLOOKUP(F$29,$C$8:$N$10,2,FALSE()),HLOOKUP(F$29,$C$8:$N$10,3,FALSE())))*'Historical 00 Scalers WD'!F10</f>
        <v>45.9589154562915</v>
      </c>
      <c r="G94" s="52" t="n">
        <f aca="false">IF(N6="East",(IF(AND($A35&gt;7,$A35&lt;24),HLOOKUP(G$29,$C$8:$N$10,2,FALSE()),HLOOKUP(G$29,$C$8:$N$10,3,FALSE()))),IF(AND($A35&gt;6,$A35&lt;23),HLOOKUP(G$29,$C$8:$N$10,2,FALSE()),HLOOKUP(G$29,$C$8:$N$10,3,FALSE())))*'Historical 00 Scalers WD'!G10</f>
        <v>47.8540959211685</v>
      </c>
      <c r="H94" s="52" t="n">
        <f aca="false">IF(O6="East",(IF(AND($A35&gt;7,$A35&lt;24),HLOOKUP(H$29,$C$8:$N$10,2,FALSE()),HLOOKUP(H$29,$C$8:$N$10,3,FALSE()))),IF(AND($A35&gt;6,$A35&lt;23),HLOOKUP(H$29,$C$8:$N$10,2,FALSE()),HLOOKUP(H$29,$C$8:$N$10,3,FALSE())))*'Historical 00 Scalers WD'!H10</f>
        <v>61.3351694931215</v>
      </c>
      <c r="I94" s="52" t="n">
        <f aca="false">IF(P6="East",(IF(AND($A35&gt;7,$A35&lt;24),HLOOKUP(I$29,$C$8:$N$10,2,FALSE()),HLOOKUP(I$29,$C$8:$N$10,3,FALSE()))),IF(AND($A35&gt;6,$A35&lt;23),HLOOKUP(I$29,$C$8:$N$10,2,FALSE()),HLOOKUP(I$29,$C$8:$N$10,3,FALSE())))*'Historical 00 Scalers WD'!I10</f>
        <v>61.8336940541707</v>
      </c>
      <c r="J94" s="52" t="n">
        <f aca="false">IF(Q6="East",(IF(AND($A35&gt;7,$A35&lt;24),HLOOKUP(J$29,$C$8:$N$10,2,FALSE()),HLOOKUP(J$29,$C$8:$N$10,3,FALSE()))),IF(AND($A35&gt;6,$A35&lt;23),HLOOKUP(J$29,$C$8:$N$10,2,FALSE()),HLOOKUP(J$29,$C$8:$N$10,3,FALSE())))*'Historical 00 Scalers WD'!J10</f>
        <v>71.2230090169903</v>
      </c>
      <c r="K94" s="52" t="n">
        <f aca="false">IF(R6="East",(IF(AND($A35&gt;7,$A35&lt;24),HLOOKUP(K$29,$C$8:$N$10,2,FALSE()),HLOOKUP(K$29,$C$8:$N$10,3,FALSE()))),IF(AND($A35&gt;6,$A35&lt;23),HLOOKUP(K$29,$C$8:$N$10,2,FALSE()),HLOOKUP(K$29,$C$8:$N$10,3,FALSE())))*'Historical 00 Scalers WD'!K10</f>
        <v>53.9401764929839</v>
      </c>
      <c r="L94" s="52" t="n">
        <f aca="false">IF(S6="East",(IF(AND($A35&gt;7,$A35&lt;24),HLOOKUP(L$29,$C$8:$N$10,2,FALSE()),HLOOKUP(L$29,$C$8:$N$10,3,FALSE()))),IF(AND($A35&gt;6,$A35&lt;23),HLOOKUP(L$29,$C$8:$N$10,2,FALSE()),HLOOKUP(L$29,$C$8:$N$10,3,FALSE())))*'Historical 00 Scalers WD'!L10</f>
        <v>46.8712825439574</v>
      </c>
      <c r="M94" s="52" t="n">
        <f aca="false">IF(T6="East",(IF(AND($A35&gt;7,$A35&lt;24),HLOOKUP(M$29,$C$8:$N$10,2,FALSE()),HLOOKUP(M$29,$C$8:$N$10,3,FALSE()))),IF(AND($A35&gt;6,$A35&lt;23),HLOOKUP(M$29,$C$8:$N$10,2,FALSE()),HLOOKUP(M$29,$C$8:$N$10,3,FALSE())))*'Historical 00 Scalers WD'!M10</f>
        <v>49.3721465336153</v>
      </c>
      <c r="N94" s="52" t="n">
        <f aca="false">IF(U6="East",(IF(AND($A35&gt;7,$A35&lt;24),HLOOKUP(N$29,$C$8:$N$10,2,FALSE()),HLOOKUP(N$29,$C$8:$N$10,3,FALSE()))),IF(AND($A35&gt;6,$A35&lt;23),HLOOKUP(N$29,$C$8:$N$10,2,FALSE()),HLOOKUP(N$29,$C$8:$N$10,3,FALSE())))*'Historical 00 Scalers WD'!N10</f>
        <v>48.8906666736498</v>
      </c>
    </row>
    <row r="95" customFormat="false" ht="12.75" hidden="false" customHeight="false" outlineLevel="0" collapsed="false">
      <c r="A95" s="2" t="n">
        <v>6</v>
      </c>
      <c r="C95" s="52" t="n">
        <f aca="false">IF(J7="East",(IF(AND($A36&gt;7,$A36&lt;24),HLOOKUP(C$29,$C$8:$N$10,2,FALSE()),HLOOKUP(C$29,$C$8:$N$10,3,FALSE()))),IF(AND($A36&gt;6,$A36&lt;23),HLOOKUP(C$29,$C$8:$N$10,2,FALSE()),HLOOKUP(C$29,$C$8:$N$10,3,FALSE())))*'Historical 00 Scalers WD'!C11</f>
        <v>74.5842578686969</v>
      </c>
      <c r="D95" s="52" t="n">
        <f aca="false">IF(K7="East",(IF(AND($A36&gt;7,$A36&lt;24),HLOOKUP(D$29,$C$8:$N$10,2,FALSE()),HLOOKUP(D$29,$C$8:$N$10,3,FALSE()))),IF(AND($A36&gt;6,$A36&lt;23),HLOOKUP(D$29,$C$8:$N$10,2,FALSE()),HLOOKUP(D$29,$C$8:$N$10,3,FALSE())))*'Historical 00 Scalers WD'!D11</f>
        <v>58.4246920262134</v>
      </c>
      <c r="E95" s="52" t="n">
        <f aca="false">IF(L7="East",(IF(AND($A36&gt;7,$A36&lt;24),HLOOKUP(E$29,$C$8:$N$10,2,FALSE()),HLOOKUP(E$29,$C$8:$N$10,3,FALSE()))),IF(AND($A36&gt;6,$A36&lt;23),HLOOKUP(E$29,$C$8:$N$10,2,FALSE()),HLOOKUP(E$29,$C$8:$N$10,3,FALSE())))*'Historical 00 Scalers WD'!E11</f>
        <v>57.9389763602614</v>
      </c>
      <c r="F95" s="52" t="n">
        <f aca="false">IF(M7="East",(IF(AND($A36&gt;7,$A36&lt;24),HLOOKUP(F$29,$C$8:$N$10,2,FALSE()),HLOOKUP(F$29,$C$8:$N$10,3,FALSE()))),IF(AND($A36&gt;6,$A36&lt;23),HLOOKUP(F$29,$C$8:$N$10,2,FALSE()),HLOOKUP(F$29,$C$8:$N$10,3,FALSE())))*'Historical 00 Scalers WD'!F11</f>
        <v>63.0814574820014</v>
      </c>
      <c r="G95" s="52" t="n">
        <f aca="false">IF(N7="East",(IF(AND($A36&gt;7,$A36&lt;24),HLOOKUP(G$29,$C$8:$N$10,2,FALSE()),HLOOKUP(G$29,$C$8:$N$10,3,FALSE()))),IF(AND($A36&gt;6,$A36&lt;23),HLOOKUP(G$29,$C$8:$N$10,2,FALSE()),HLOOKUP(G$29,$C$8:$N$10,3,FALSE())))*'Historical 00 Scalers WD'!G11</f>
        <v>55.6934319341642</v>
      </c>
      <c r="H95" s="52" t="n">
        <f aca="false">IF(O7="East",(IF(AND($A36&gt;7,$A36&lt;24),HLOOKUP(H$29,$C$8:$N$10,2,FALSE()),HLOOKUP(H$29,$C$8:$N$10,3,FALSE()))),IF(AND($A36&gt;6,$A36&lt;23),HLOOKUP(H$29,$C$8:$N$10,2,FALSE()),HLOOKUP(H$29,$C$8:$N$10,3,FALSE())))*'Historical 00 Scalers WD'!H11</f>
        <v>66.1823400178093</v>
      </c>
      <c r="I95" s="52" t="n">
        <f aca="false">IF(P7="East",(IF(AND($A36&gt;7,$A36&lt;24),HLOOKUP(I$29,$C$8:$N$10,2,FALSE()),HLOOKUP(I$29,$C$8:$N$10,3,FALSE()))),IF(AND($A36&gt;6,$A36&lt;23),HLOOKUP(I$29,$C$8:$N$10,2,FALSE()),HLOOKUP(I$29,$C$8:$N$10,3,FALSE())))*'Historical 00 Scalers WD'!I11</f>
        <v>64.1361535896157</v>
      </c>
      <c r="J95" s="52" t="n">
        <f aca="false">IF(Q7="East",(IF(AND($A36&gt;7,$A36&lt;24),HLOOKUP(J$29,$C$8:$N$10,2,FALSE()),HLOOKUP(J$29,$C$8:$N$10,3,FALSE()))),IF(AND($A36&gt;6,$A36&lt;23),HLOOKUP(J$29,$C$8:$N$10,2,FALSE()),HLOOKUP(J$29,$C$8:$N$10,3,FALSE())))*'Historical 00 Scalers WD'!J11</f>
        <v>80.550855661012</v>
      </c>
      <c r="K95" s="52" t="n">
        <f aca="false">IF(R7="East",(IF(AND($A36&gt;7,$A36&lt;24),HLOOKUP(K$29,$C$8:$N$10,2,FALSE()),HLOOKUP(K$29,$C$8:$N$10,3,FALSE()))),IF(AND($A36&gt;6,$A36&lt;23),HLOOKUP(K$29,$C$8:$N$10,2,FALSE()),HLOOKUP(K$29,$C$8:$N$10,3,FALSE())))*'Historical 00 Scalers WD'!K11</f>
        <v>60.6952200842174</v>
      </c>
      <c r="L95" s="52" t="n">
        <f aca="false">IF(S7="East",(IF(AND($A36&gt;7,$A36&lt;24),HLOOKUP(L$29,$C$8:$N$10,2,FALSE()),HLOOKUP(L$29,$C$8:$N$10,3,FALSE()))),IF(AND($A36&gt;6,$A36&lt;23),HLOOKUP(L$29,$C$8:$N$10,2,FALSE()),HLOOKUP(L$29,$C$8:$N$10,3,FALSE())))*'Historical 00 Scalers WD'!L11</f>
        <v>52.4456769063314</v>
      </c>
      <c r="M95" s="52" t="n">
        <f aca="false">IF(T7="East",(IF(AND($A36&gt;7,$A36&lt;24),HLOOKUP(M$29,$C$8:$N$10,2,FALSE()),HLOOKUP(M$29,$C$8:$N$10,3,FALSE()))),IF(AND($A36&gt;6,$A36&lt;23),HLOOKUP(M$29,$C$8:$N$10,2,FALSE()),HLOOKUP(M$29,$C$8:$N$10,3,FALSE())))*'Historical 00 Scalers WD'!M11</f>
        <v>53.7841601970174</v>
      </c>
      <c r="N95" s="52" t="n">
        <f aca="false">IF(U7="East",(IF(AND($A36&gt;7,$A36&lt;24),HLOOKUP(N$29,$C$8:$N$10,2,FALSE()),HLOOKUP(N$29,$C$8:$N$10,3,FALSE()))),IF(AND($A36&gt;6,$A36&lt;23),HLOOKUP(N$29,$C$8:$N$10,2,FALSE()),HLOOKUP(N$29,$C$8:$N$10,3,FALSE())))*'Historical 00 Scalers WD'!N11</f>
        <v>51.9284527467866</v>
      </c>
    </row>
    <row r="96" customFormat="false" ht="12.75" hidden="false" customHeight="false" outlineLevel="0" collapsed="false">
      <c r="A96" s="2" t="n">
        <v>7</v>
      </c>
      <c r="C96" s="52" t="n">
        <f aca="false">IF(J8="East",(IF(AND($A37&gt;7,$A37&lt;24),HLOOKUP(C$29,$C$8:$N$10,2,FALSE()),HLOOKUP(C$29,$C$8:$N$10,3,FALSE()))),IF(AND($A37&gt;6,$A37&lt;23),HLOOKUP(C$29,$C$8:$N$10,2,FALSE()),HLOOKUP(C$29,$C$8:$N$10,3,FALSE())))*'Historical 00 Scalers WD'!C12</f>
        <v>73.8741953038909</v>
      </c>
      <c r="D96" s="52" t="n">
        <f aca="false">IF(K8="East",(IF(AND($A37&gt;7,$A37&lt;24),HLOOKUP(D$29,$C$8:$N$10,2,FALSE()),HLOOKUP(D$29,$C$8:$N$10,3,FALSE()))),IF(AND($A37&gt;6,$A37&lt;23),HLOOKUP(D$29,$C$8:$N$10,2,FALSE()),HLOOKUP(D$29,$C$8:$N$10,3,FALSE())))*'Historical 00 Scalers WD'!D12</f>
        <v>59.5397469595367</v>
      </c>
      <c r="E96" s="52" t="n">
        <f aca="false">IF(L8="East",(IF(AND($A37&gt;7,$A37&lt;24),HLOOKUP(E$29,$C$8:$N$10,2,FALSE()),HLOOKUP(E$29,$C$8:$N$10,3,FALSE()))),IF(AND($A37&gt;6,$A37&lt;23),HLOOKUP(E$29,$C$8:$N$10,2,FALSE()),HLOOKUP(E$29,$C$8:$N$10,3,FALSE())))*'Historical 00 Scalers WD'!E12</f>
        <v>58.4703254809701</v>
      </c>
      <c r="F96" s="52" t="n">
        <f aca="false">IF(M8="East",(IF(AND($A37&gt;7,$A37&lt;24),HLOOKUP(F$29,$C$8:$N$10,2,FALSE()),HLOOKUP(F$29,$C$8:$N$10,3,FALSE()))),IF(AND($A37&gt;6,$A37&lt;23),HLOOKUP(F$29,$C$8:$N$10,2,FALSE()),HLOOKUP(F$29,$C$8:$N$10,3,FALSE())))*'Historical 00 Scalers WD'!F12</f>
        <v>75.3130641552301</v>
      </c>
      <c r="G96" s="52" t="n">
        <f aca="false">IF(N8="East",(IF(AND($A37&gt;7,$A37&lt;24),HLOOKUP(G$29,$C$8:$N$10,2,FALSE()),HLOOKUP(G$29,$C$8:$N$10,3,FALSE()))),IF(AND($A37&gt;6,$A37&lt;23),HLOOKUP(G$29,$C$8:$N$10,2,FALSE()),HLOOKUP(G$29,$C$8:$N$10,3,FALSE())))*'Historical 00 Scalers WD'!G12</f>
        <v>50.5747711284632</v>
      </c>
      <c r="H96" s="52" t="n">
        <f aca="false">IF(O8="East",(IF(AND($A37&gt;7,$A37&lt;24),HLOOKUP(H$29,$C$8:$N$10,2,FALSE()),HLOOKUP(H$29,$C$8:$N$10,3,FALSE()))),IF(AND($A37&gt;6,$A37&lt;23),HLOOKUP(H$29,$C$8:$N$10,2,FALSE()),HLOOKUP(H$29,$C$8:$N$10,3,FALSE())))*'Historical 00 Scalers WD'!H12</f>
        <v>34.3108822337171</v>
      </c>
      <c r="I96" s="52" t="n">
        <f aca="false">IF(P8="East",(IF(AND($A37&gt;7,$A37&lt;24),HLOOKUP(I$29,$C$8:$N$10,2,FALSE()),HLOOKUP(I$29,$C$8:$N$10,3,FALSE()))),IF(AND($A37&gt;6,$A37&lt;23),HLOOKUP(I$29,$C$8:$N$10,2,FALSE()),HLOOKUP(I$29,$C$8:$N$10,3,FALSE())))*'Historical 00 Scalers WD'!I12</f>
        <v>44.865632171088</v>
      </c>
      <c r="J96" s="52" t="n">
        <f aca="false">IF(Q8="East",(IF(AND($A37&gt;7,$A37&lt;24),HLOOKUP(J$29,$C$8:$N$10,2,FALSE()),HLOOKUP(J$29,$C$8:$N$10,3,FALSE()))),IF(AND($A37&gt;6,$A37&lt;23),HLOOKUP(J$29,$C$8:$N$10,2,FALSE()),HLOOKUP(J$29,$C$8:$N$10,3,FALSE())))*'Historical 00 Scalers WD'!J12</f>
        <v>60.4331893962212</v>
      </c>
      <c r="K96" s="52" t="n">
        <f aca="false">IF(R8="East",(IF(AND($A37&gt;7,$A37&lt;24),HLOOKUP(K$29,$C$8:$N$10,2,FALSE()),HLOOKUP(K$29,$C$8:$N$10,3,FALSE()))),IF(AND($A37&gt;6,$A37&lt;23),HLOOKUP(K$29,$C$8:$N$10,2,FALSE()),HLOOKUP(K$29,$C$8:$N$10,3,FALSE())))*'Historical 00 Scalers WD'!K12</f>
        <v>64.4396965960212</v>
      </c>
      <c r="L96" s="52" t="n">
        <f aca="false">IF(S8="East",(IF(AND($A37&gt;7,$A37&lt;24),HLOOKUP(L$29,$C$8:$N$10,2,FALSE()),HLOOKUP(L$29,$C$8:$N$10,3,FALSE()))),IF(AND($A37&gt;6,$A37&lt;23),HLOOKUP(L$29,$C$8:$N$10,2,FALSE()),HLOOKUP(L$29,$C$8:$N$10,3,FALSE())))*'Historical 00 Scalers WD'!L12</f>
        <v>72.6663396875046</v>
      </c>
      <c r="M96" s="52" t="n">
        <f aca="false">IF(T8="East",(IF(AND($A37&gt;7,$A37&lt;24),HLOOKUP(M$29,$C$8:$N$10,2,FALSE()),HLOOKUP(M$29,$C$8:$N$10,3,FALSE()))),IF(AND($A37&gt;6,$A37&lt;23),HLOOKUP(M$29,$C$8:$N$10,2,FALSE()),HLOOKUP(M$29,$C$8:$N$10,3,FALSE())))*'Historical 00 Scalers WD'!M12</f>
        <v>78.5268582802402</v>
      </c>
      <c r="N96" s="52" t="n">
        <f aca="false">IF(U8="East",(IF(AND($A37&gt;7,$A37&lt;24),HLOOKUP(N$29,$C$8:$N$10,2,FALSE()),HLOOKUP(N$29,$C$8:$N$10,3,FALSE()))),IF(AND($A37&gt;6,$A37&lt;23),HLOOKUP(N$29,$C$8:$N$10,2,FALSE()),HLOOKUP(N$29,$C$8:$N$10,3,FALSE())))*'Historical 00 Scalers WD'!N12</f>
        <v>75.096965040245</v>
      </c>
    </row>
    <row r="97" customFormat="false" ht="12.75" hidden="false" customHeight="false" outlineLevel="0" collapsed="false">
      <c r="A97" s="2" t="n">
        <v>8</v>
      </c>
      <c r="C97" s="52" t="n">
        <f aca="false">IF(J9="East",(IF(AND($A38&gt;7,$A38&lt;24),HLOOKUP(C$29,$C$8:$N$10,2,FALSE()),HLOOKUP(C$29,$C$8:$N$10,3,FALSE()))),IF(AND($A38&gt;6,$A38&lt;23),HLOOKUP(C$29,$C$8:$N$10,2,FALSE()),HLOOKUP(C$29,$C$8:$N$10,3,FALSE())))*'Historical 00 Scalers WD'!C13</f>
        <v>81.151895134228</v>
      </c>
      <c r="D97" s="52" t="n">
        <f aca="false">IF(K9="East",(IF(AND($A38&gt;7,$A38&lt;24),HLOOKUP(D$29,$C$8:$N$10,2,FALSE()),HLOOKUP(D$29,$C$8:$N$10,3,FALSE()))),IF(AND($A38&gt;6,$A38&lt;23),HLOOKUP(D$29,$C$8:$N$10,2,FALSE()),HLOOKUP(D$29,$C$8:$N$10,3,FALSE())))*'Historical 00 Scalers WD'!D13</f>
        <v>60.6348983535047</v>
      </c>
      <c r="E97" s="52" t="n">
        <f aca="false">IF(L9="East",(IF(AND($A38&gt;7,$A38&lt;24),HLOOKUP(E$29,$C$8:$N$10,2,FALSE()),HLOOKUP(E$29,$C$8:$N$10,3,FALSE()))),IF(AND($A38&gt;6,$A38&lt;23),HLOOKUP(E$29,$C$8:$N$10,2,FALSE()),HLOOKUP(E$29,$C$8:$N$10,3,FALSE())))*'Historical 00 Scalers WD'!E13</f>
        <v>61.1480208045869</v>
      </c>
      <c r="F97" s="52" t="n">
        <f aca="false">IF(M9="East",(IF(AND($A38&gt;7,$A38&lt;24),HLOOKUP(F$29,$C$8:$N$10,2,FALSE()),HLOOKUP(F$29,$C$8:$N$10,3,FALSE()))),IF(AND($A38&gt;6,$A38&lt;23),HLOOKUP(F$29,$C$8:$N$10,2,FALSE()),HLOOKUP(F$29,$C$8:$N$10,3,FALSE())))*'Historical 00 Scalers WD'!F13</f>
        <v>82.7016356555313</v>
      </c>
      <c r="G97" s="52" t="n">
        <f aca="false">IF(N9="East",(IF(AND($A38&gt;7,$A38&lt;24),HLOOKUP(G$29,$C$8:$N$10,2,FALSE()),HLOOKUP(G$29,$C$8:$N$10,3,FALSE()))),IF(AND($A38&gt;6,$A38&lt;23),HLOOKUP(G$29,$C$8:$N$10,2,FALSE()),HLOOKUP(G$29,$C$8:$N$10,3,FALSE())))*'Historical 00 Scalers WD'!G13</f>
        <v>59.4494319228522</v>
      </c>
      <c r="H97" s="52" t="n">
        <f aca="false">IF(O9="East",(IF(AND($A38&gt;7,$A38&lt;24),HLOOKUP(H$29,$C$8:$N$10,2,FALSE()),HLOOKUP(H$29,$C$8:$N$10,3,FALSE()))),IF(AND($A38&gt;6,$A38&lt;23),HLOOKUP(H$29,$C$8:$N$10,2,FALSE()),HLOOKUP(H$29,$C$8:$N$10,3,FALSE())))*'Historical 00 Scalers WD'!H13</f>
        <v>41.6734166886525</v>
      </c>
      <c r="I97" s="52" t="n">
        <f aca="false">IF(P9="East",(IF(AND($A38&gt;7,$A38&lt;24),HLOOKUP(I$29,$C$8:$N$10,2,FALSE()),HLOOKUP(I$29,$C$8:$N$10,3,FALSE()))),IF(AND($A38&gt;6,$A38&lt;23),HLOOKUP(I$29,$C$8:$N$10,2,FALSE()),HLOOKUP(I$29,$C$8:$N$10,3,FALSE())))*'Historical 00 Scalers WD'!I13</f>
        <v>50.5187674312215</v>
      </c>
      <c r="J97" s="52" t="n">
        <f aca="false">IF(Q9="East",(IF(AND($A38&gt;7,$A38&lt;24),HLOOKUP(J$29,$C$8:$N$10,2,FALSE()),HLOOKUP(J$29,$C$8:$N$10,3,FALSE()))),IF(AND($A38&gt;6,$A38&lt;23),HLOOKUP(J$29,$C$8:$N$10,2,FALSE()),HLOOKUP(J$29,$C$8:$N$10,3,FALSE())))*'Historical 00 Scalers WD'!J13</f>
        <v>63.6623173335424</v>
      </c>
      <c r="K97" s="52" t="n">
        <f aca="false">IF(R9="East",(IF(AND($A38&gt;7,$A38&lt;24),HLOOKUP(K$29,$C$8:$N$10,2,FALSE()),HLOOKUP(K$29,$C$8:$N$10,3,FALSE()))),IF(AND($A38&gt;6,$A38&lt;23),HLOOKUP(K$29,$C$8:$N$10,2,FALSE()),HLOOKUP(K$29,$C$8:$N$10,3,FALSE())))*'Historical 00 Scalers WD'!K13</f>
        <v>68.7005336819995</v>
      </c>
      <c r="L97" s="52" t="n">
        <f aca="false">IF(S9="East",(IF(AND($A38&gt;7,$A38&lt;24),HLOOKUP(L$29,$C$8:$N$10,2,FALSE()),HLOOKUP(L$29,$C$8:$N$10,3,FALSE()))),IF(AND($A38&gt;6,$A38&lt;23),HLOOKUP(L$29,$C$8:$N$10,2,FALSE()),HLOOKUP(L$29,$C$8:$N$10,3,FALSE())))*'Historical 00 Scalers WD'!L13</f>
        <v>76.6432883380668</v>
      </c>
      <c r="M97" s="52" t="n">
        <f aca="false">IF(T9="East",(IF(AND($A38&gt;7,$A38&lt;24),HLOOKUP(M$29,$C$8:$N$10,2,FALSE()),HLOOKUP(M$29,$C$8:$N$10,3,FALSE()))),IF(AND($A38&gt;6,$A38&lt;23),HLOOKUP(M$29,$C$8:$N$10,2,FALSE()),HLOOKUP(M$29,$C$8:$N$10,3,FALSE())))*'Historical 00 Scalers WD'!M13</f>
        <v>79.3476506370549</v>
      </c>
      <c r="N97" s="52" t="n">
        <f aca="false">IF(U9="East",(IF(AND($A38&gt;7,$A38&lt;24),HLOOKUP(N$29,$C$8:$N$10,2,FALSE()),HLOOKUP(N$29,$C$8:$N$10,3,FALSE()))),IF(AND($A38&gt;6,$A38&lt;23),HLOOKUP(N$29,$C$8:$N$10,2,FALSE()),HLOOKUP(N$29,$C$8:$N$10,3,FALSE())))*'Historical 00 Scalers WD'!N13</f>
        <v>82.174200897968</v>
      </c>
    </row>
    <row r="98" customFormat="false" ht="12.75" hidden="false" customHeight="false" outlineLevel="0" collapsed="false">
      <c r="A98" s="2" t="n">
        <v>9</v>
      </c>
      <c r="C98" s="52" t="n">
        <f aca="false">IF(J10="East",(IF(AND($A39&gt;7,$A39&lt;24),HLOOKUP(C$29,$C$8:$N$10,2,FALSE()),HLOOKUP(C$29,$C$8:$N$10,3,FALSE()))),IF(AND($A39&gt;6,$A39&lt;23),HLOOKUP(C$29,$C$8:$N$10,2,FALSE()),HLOOKUP(C$29,$C$8:$N$10,3,FALSE())))*'Historical 00 Scalers WD'!C14</f>
        <v>79.5703250640002</v>
      </c>
      <c r="D98" s="52" t="n">
        <f aca="false">IF(K10="East",(IF(AND($A39&gt;7,$A39&lt;24),HLOOKUP(D$29,$C$8:$N$10,2,FALSE()),HLOOKUP(D$29,$C$8:$N$10,3,FALSE()))),IF(AND($A39&gt;6,$A39&lt;23),HLOOKUP(D$29,$C$8:$N$10,2,FALSE()),HLOOKUP(D$29,$C$8:$N$10,3,FALSE())))*'Historical 00 Scalers WD'!D14</f>
        <v>60.4188316758386</v>
      </c>
      <c r="E98" s="52" t="n">
        <f aca="false">IF(L10="East",(IF(AND($A39&gt;7,$A39&lt;24),HLOOKUP(E$29,$C$8:$N$10,2,FALSE()),HLOOKUP(E$29,$C$8:$N$10,3,FALSE()))),IF(AND($A39&gt;6,$A39&lt;23),HLOOKUP(E$29,$C$8:$N$10,2,FALSE()),HLOOKUP(E$29,$C$8:$N$10,3,FALSE())))*'Historical 00 Scalers WD'!E14</f>
        <v>60.2788232728456</v>
      </c>
      <c r="F98" s="52" t="n">
        <f aca="false">IF(M10="East",(IF(AND($A39&gt;7,$A39&lt;24),HLOOKUP(F$29,$C$8:$N$10,2,FALSE()),HLOOKUP(F$29,$C$8:$N$10,3,FALSE()))),IF(AND($A39&gt;6,$A39&lt;23),HLOOKUP(F$29,$C$8:$N$10,2,FALSE()),HLOOKUP(F$29,$C$8:$N$10,3,FALSE())))*'Historical 00 Scalers WD'!F14</f>
        <v>86.8331300590688</v>
      </c>
      <c r="G98" s="52" t="n">
        <f aca="false">IF(N10="East",(IF(AND($A39&gt;7,$A39&lt;24),HLOOKUP(G$29,$C$8:$N$10,2,FALSE()),HLOOKUP(G$29,$C$8:$N$10,3,FALSE()))),IF(AND($A39&gt;6,$A39&lt;23),HLOOKUP(G$29,$C$8:$N$10,2,FALSE()),HLOOKUP(G$29,$C$8:$N$10,3,FALSE())))*'Historical 00 Scalers WD'!G14</f>
        <v>64.8892720778995</v>
      </c>
      <c r="H98" s="52" t="n">
        <f aca="false">IF(O10="East",(IF(AND($A39&gt;7,$A39&lt;24),HLOOKUP(H$29,$C$8:$N$10,2,FALSE()),HLOOKUP(H$29,$C$8:$N$10,3,FALSE()))),IF(AND($A39&gt;6,$A39&lt;23),HLOOKUP(H$29,$C$8:$N$10,2,FALSE()),HLOOKUP(H$29,$C$8:$N$10,3,FALSE())))*'Historical 00 Scalers WD'!H14</f>
        <v>46.7498618225998</v>
      </c>
      <c r="I98" s="52" t="n">
        <f aca="false">IF(P10="East",(IF(AND($A39&gt;7,$A39&lt;24),HLOOKUP(I$29,$C$8:$N$10,2,FALSE()),HLOOKUP(I$29,$C$8:$N$10,3,FALSE()))),IF(AND($A39&gt;6,$A39&lt;23),HLOOKUP(I$29,$C$8:$N$10,2,FALSE()),HLOOKUP(I$29,$C$8:$N$10,3,FALSE())))*'Historical 00 Scalers WD'!I14</f>
        <v>58.3551855098771</v>
      </c>
      <c r="J98" s="52" t="n">
        <f aca="false">IF(Q10="East",(IF(AND($A39&gt;7,$A39&lt;24),HLOOKUP(J$29,$C$8:$N$10,2,FALSE()),HLOOKUP(J$29,$C$8:$N$10,3,FALSE()))),IF(AND($A39&gt;6,$A39&lt;23),HLOOKUP(J$29,$C$8:$N$10,2,FALSE()),HLOOKUP(J$29,$C$8:$N$10,3,FALSE())))*'Historical 00 Scalers WD'!J14</f>
        <v>72.8133554469226</v>
      </c>
      <c r="K98" s="52" t="n">
        <f aca="false">IF(R10="East",(IF(AND($A39&gt;7,$A39&lt;24),HLOOKUP(K$29,$C$8:$N$10,2,FALSE()),HLOOKUP(K$29,$C$8:$N$10,3,FALSE()))),IF(AND($A39&gt;6,$A39&lt;23),HLOOKUP(K$29,$C$8:$N$10,2,FALSE()),HLOOKUP(K$29,$C$8:$N$10,3,FALSE())))*'Historical 00 Scalers WD'!K14</f>
        <v>77.9661473340759</v>
      </c>
      <c r="L98" s="52" t="n">
        <f aca="false">IF(S10="East",(IF(AND($A39&gt;7,$A39&lt;24),HLOOKUP(L$29,$C$8:$N$10,2,FALSE()),HLOOKUP(L$29,$C$8:$N$10,3,FALSE()))),IF(AND($A39&gt;6,$A39&lt;23),HLOOKUP(L$29,$C$8:$N$10,2,FALSE()),HLOOKUP(L$29,$C$8:$N$10,3,FALSE())))*'Historical 00 Scalers WD'!L14</f>
        <v>76.9732917181477</v>
      </c>
      <c r="M98" s="52" t="n">
        <f aca="false">IF(T10="East",(IF(AND($A39&gt;7,$A39&lt;24),HLOOKUP(M$29,$C$8:$N$10,2,FALSE()),HLOOKUP(M$29,$C$8:$N$10,3,FALSE()))),IF(AND($A39&gt;6,$A39&lt;23),HLOOKUP(M$29,$C$8:$N$10,2,FALSE()),HLOOKUP(M$29,$C$8:$N$10,3,FALSE())))*'Historical 00 Scalers WD'!M14</f>
        <v>79.8320549563666</v>
      </c>
      <c r="N98" s="52" t="n">
        <f aca="false">IF(U10="East",(IF(AND($A39&gt;7,$A39&lt;24),HLOOKUP(N$29,$C$8:$N$10,2,FALSE()),HLOOKUP(N$29,$C$8:$N$10,3,FALSE()))),IF(AND($A39&gt;6,$A39&lt;23),HLOOKUP(N$29,$C$8:$N$10,2,FALSE()),HLOOKUP(N$29,$C$8:$N$10,3,FALSE())))*'Historical 00 Scalers WD'!N14</f>
        <v>81.5089894020494</v>
      </c>
    </row>
    <row r="99" customFormat="false" ht="12.75" hidden="false" customHeight="false" outlineLevel="0" collapsed="false">
      <c r="A99" s="2" t="n">
        <v>10</v>
      </c>
      <c r="C99" s="52" t="n">
        <f aca="false">IF(J11="East",(IF(AND($A40&gt;7,$A40&lt;24),HLOOKUP(C$29,$C$8:$N$10,2,FALSE()),HLOOKUP(C$29,$C$8:$N$10,3,FALSE()))),IF(AND($A40&gt;6,$A40&lt;23),HLOOKUP(C$29,$C$8:$N$10,2,FALSE()),HLOOKUP(C$29,$C$8:$N$10,3,FALSE())))*'Historical 00 Scalers WD'!C15</f>
        <v>84.91450513972</v>
      </c>
      <c r="D99" s="52" t="n">
        <f aca="false">IF(K11="East",(IF(AND($A40&gt;7,$A40&lt;24),HLOOKUP(D$29,$C$8:$N$10,2,FALSE()),HLOOKUP(D$29,$C$8:$N$10,3,FALSE()))),IF(AND($A40&gt;6,$A40&lt;23),HLOOKUP(D$29,$C$8:$N$10,2,FALSE()),HLOOKUP(D$29,$C$8:$N$10,3,FALSE())))*'Historical 00 Scalers WD'!D15</f>
        <v>60.165626671701</v>
      </c>
      <c r="E99" s="52" t="n">
        <f aca="false">IF(L11="East",(IF(AND($A40&gt;7,$A40&lt;24),HLOOKUP(E$29,$C$8:$N$10,2,FALSE()),HLOOKUP(E$29,$C$8:$N$10,3,FALSE()))),IF(AND($A40&gt;6,$A40&lt;23),HLOOKUP(E$29,$C$8:$N$10,2,FALSE()),HLOOKUP(E$29,$C$8:$N$10,3,FALSE())))*'Historical 00 Scalers WD'!E15</f>
        <v>60.3245962731383</v>
      </c>
      <c r="F99" s="52" t="n">
        <f aca="false">IF(M11="East",(IF(AND($A40&gt;7,$A40&lt;24),HLOOKUP(F$29,$C$8:$N$10,2,FALSE()),HLOOKUP(F$29,$C$8:$N$10,3,FALSE()))),IF(AND($A40&gt;6,$A40&lt;23),HLOOKUP(F$29,$C$8:$N$10,2,FALSE()),HLOOKUP(F$29,$C$8:$N$10,3,FALSE())))*'Historical 00 Scalers WD'!F15</f>
        <v>89.7265332522741</v>
      </c>
      <c r="G99" s="52" t="n">
        <f aca="false">IF(N11="East",(IF(AND($A40&gt;7,$A40&lt;24),HLOOKUP(G$29,$C$8:$N$10,2,FALSE()),HLOOKUP(G$29,$C$8:$N$10,3,FALSE()))),IF(AND($A40&gt;6,$A40&lt;23),HLOOKUP(G$29,$C$8:$N$10,2,FALSE()),HLOOKUP(G$29,$C$8:$N$10,3,FALSE())))*'Historical 00 Scalers WD'!G15</f>
        <v>76.0755314571977</v>
      </c>
      <c r="H99" s="52" t="n">
        <f aca="false">IF(O11="East",(IF(AND($A40&gt;7,$A40&lt;24),HLOOKUP(H$29,$C$8:$N$10,2,FALSE()),HLOOKUP(H$29,$C$8:$N$10,3,FALSE()))),IF(AND($A40&gt;6,$A40&lt;23),HLOOKUP(H$29,$C$8:$N$10,2,FALSE()),HLOOKUP(H$29,$C$8:$N$10,3,FALSE())))*'Historical 00 Scalers WD'!H15</f>
        <v>58.3149981041748</v>
      </c>
      <c r="I99" s="52" t="n">
        <f aca="false">IF(P11="East",(IF(AND($A40&gt;7,$A40&lt;24),HLOOKUP(I$29,$C$8:$N$10,2,FALSE()),HLOOKUP(I$29,$C$8:$N$10,3,FALSE()))),IF(AND($A40&gt;6,$A40&lt;23),HLOOKUP(I$29,$C$8:$N$10,2,FALSE()),HLOOKUP(I$29,$C$8:$N$10,3,FALSE())))*'Historical 00 Scalers WD'!I15</f>
        <v>71.2139030163143</v>
      </c>
      <c r="J99" s="52" t="n">
        <f aca="false">IF(Q11="East",(IF(AND($A40&gt;7,$A40&lt;24),HLOOKUP(J$29,$C$8:$N$10,2,FALSE()),HLOOKUP(J$29,$C$8:$N$10,3,FALSE()))),IF(AND($A40&gt;6,$A40&lt;23),HLOOKUP(J$29,$C$8:$N$10,2,FALSE()),HLOOKUP(J$29,$C$8:$N$10,3,FALSE())))*'Historical 00 Scalers WD'!J15</f>
        <v>86.5547541976018</v>
      </c>
      <c r="K99" s="52" t="n">
        <f aca="false">IF(R11="East",(IF(AND($A40&gt;7,$A40&lt;24),HLOOKUP(K$29,$C$8:$N$10,2,FALSE()),HLOOKUP(K$29,$C$8:$N$10,3,FALSE()))),IF(AND($A40&gt;6,$A40&lt;23),HLOOKUP(K$29,$C$8:$N$10,2,FALSE()),HLOOKUP(K$29,$C$8:$N$10,3,FALSE())))*'Historical 00 Scalers WD'!K15</f>
        <v>86.1030987888327</v>
      </c>
      <c r="L99" s="52" t="n">
        <f aca="false">IF(S11="East",(IF(AND($A40&gt;7,$A40&lt;24),HLOOKUP(L$29,$C$8:$N$10,2,FALSE()),HLOOKUP(L$29,$C$8:$N$10,3,FALSE()))),IF(AND($A40&gt;6,$A40&lt;23),HLOOKUP(L$29,$C$8:$N$10,2,FALSE()),HLOOKUP(L$29,$C$8:$N$10,3,FALSE())))*'Historical 00 Scalers WD'!L15</f>
        <v>78.4070006735906</v>
      </c>
      <c r="M99" s="52" t="n">
        <f aca="false">IF(T11="East",(IF(AND($A40&gt;7,$A40&lt;24),HLOOKUP(M$29,$C$8:$N$10,2,FALSE()),HLOOKUP(M$29,$C$8:$N$10,3,FALSE()))),IF(AND($A40&gt;6,$A40&lt;23),HLOOKUP(M$29,$C$8:$N$10,2,FALSE()),HLOOKUP(M$29,$C$8:$N$10,3,FALSE())))*'Historical 00 Scalers WD'!M15</f>
        <v>79.3777723462577</v>
      </c>
      <c r="N99" s="52" t="n">
        <f aca="false">IF(U11="East",(IF(AND($A40&gt;7,$A40&lt;24),HLOOKUP(N$29,$C$8:$N$10,2,FALSE()),HLOOKUP(N$29,$C$8:$N$10,3,FALSE()))),IF(AND($A40&gt;6,$A40&lt;23),HLOOKUP(N$29,$C$8:$N$10,2,FALSE()),HLOOKUP(N$29,$C$8:$N$10,3,FALSE())))*'Historical 00 Scalers WD'!N15</f>
        <v>82.9824148134807</v>
      </c>
    </row>
    <row r="100" customFormat="false" ht="12.75" hidden="false" customHeight="false" outlineLevel="0" collapsed="false">
      <c r="A100" s="2" t="n">
        <v>11</v>
      </c>
      <c r="C100" s="52" t="n">
        <f aca="false">IF(J12="East",(IF(AND($A41&gt;7,$A41&lt;24),HLOOKUP(C$29,$C$8:$N$10,2,FALSE()),HLOOKUP(C$29,$C$8:$N$10,3,FALSE()))),IF(AND($A41&gt;6,$A41&lt;23),HLOOKUP(C$29,$C$8:$N$10,2,FALSE()),HLOOKUP(C$29,$C$8:$N$10,3,FALSE())))*'Historical 00 Scalers WD'!C16</f>
        <v>79.2537645406395</v>
      </c>
      <c r="D100" s="52" t="n">
        <f aca="false">IF(K12="East",(IF(AND($A41&gt;7,$A41&lt;24),HLOOKUP(D$29,$C$8:$N$10,2,FALSE()),HLOOKUP(D$29,$C$8:$N$10,3,FALSE()))),IF(AND($A41&gt;6,$A41&lt;23),HLOOKUP(D$29,$C$8:$N$10,2,FALSE()),HLOOKUP(D$29,$C$8:$N$10,3,FALSE())))*'Historical 00 Scalers WD'!D16</f>
        <v>60.5618683539328</v>
      </c>
      <c r="E100" s="52" t="n">
        <f aca="false">IF(L12="East",(IF(AND($A41&gt;7,$A41&lt;24),HLOOKUP(E$29,$C$8:$N$10,2,FALSE()),HLOOKUP(E$29,$C$8:$N$10,3,FALSE()))),IF(AND($A41&gt;6,$A41&lt;23),HLOOKUP(E$29,$C$8:$N$10,2,FALSE()),HLOOKUP(E$29,$C$8:$N$10,3,FALSE())))*'Historical 00 Scalers WD'!E16</f>
        <v>61.0769247322656</v>
      </c>
      <c r="F100" s="52" t="n">
        <f aca="false">IF(M12="East",(IF(AND($A41&gt;7,$A41&lt;24),HLOOKUP(F$29,$C$8:$N$10,2,FALSE()),HLOOKUP(F$29,$C$8:$N$10,3,FALSE()))),IF(AND($A41&gt;6,$A41&lt;23),HLOOKUP(F$29,$C$8:$N$10,2,FALSE()),HLOOKUP(F$29,$C$8:$N$10,3,FALSE())))*'Historical 00 Scalers WD'!F16</f>
        <v>92.5169730445157</v>
      </c>
      <c r="G100" s="52" t="n">
        <f aca="false">IF(N12="East",(IF(AND($A41&gt;7,$A41&lt;24),HLOOKUP(G$29,$C$8:$N$10,2,FALSE()),HLOOKUP(G$29,$C$8:$N$10,3,FALSE()))),IF(AND($A41&gt;6,$A41&lt;23),HLOOKUP(G$29,$C$8:$N$10,2,FALSE()),HLOOKUP(G$29,$C$8:$N$10,3,FALSE())))*'Historical 00 Scalers WD'!G16</f>
        <v>89.192243556873</v>
      </c>
      <c r="H100" s="52" t="n">
        <f aca="false">IF(O12="East",(IF(AND($A41&gt;7,$A41&lt;24),HLOOKUP(H$29,$C$8:$N$10,2,FALSE()),HLOOKUP(H$29,$C$8:$N$10,3,FALSE()))),IF(AND($A41&gt;6,$A41&lt;23),HLOOKUP(H$29,$C$8:$N$10,2,FALSE()),HLOOKUP(H$29,$C$8:$N$10,3,FALSE())))*'Historical 00 Scalers WD'!H16</f>
        <v>74.7507672017724</v>
      </c>
      <c r="I100" s="52" t="n">
        <f aca="false">IF(P12="East",(IF(AND($A41&gt;7,$A41&lt;24),HLOOKUP(I$29,$C$8:$N$10,2,FALSE()),HLOOKUP(I$29,$C$8:$N$10,3,FALSE()))),IF(AND($A41&gt;6,$A41&lt;23),HLOOKUP(I$29,$C$8:$N$10,2,FALSE()),HLOOKUP(I$29,$C$8:$N$10,3,FALSE())))*'Historical 00 Scalers WD'!I16</f>
        <v>90.1771402641854</v>
      </c>
      <c r="J100" s="52" t="n">
        <f aca="false">IF(Q12="East",(IF(AND($A41&gt;7,$A41&lt;24),HLOOKUP(J$29,$C$8:$N$10,2,FALSE()),HLOOKUP(J$29,$C$8:$N$10,3,FALSE()))),IF(AND($A41&gt;6,$A41&lt;23),HLOOKUP(J$29,$C$8:$N$10,2,FALSE()),HLOOKUP(J$29,$C$8:$N$10,3,FALSE())))*'Historical 00 Scalers WD'!J16</f>
        <v>114.134332950983</v>
      </c>
      <c r="K100" s="52" t="n">
        <f aca="false">IF(R12="East",(IF(AND($A41&gt;7,$A41&lt;24),HLOOKUP(K$29,$C$8:$N$10,2,FALSE()),HLOOKUP(K$29,$C$8:$N$10,3,FALSE()))),IF(AND($A41&gt;6,$A41&lt;23),HLOOKUP(K$29,$C$8:$N$10,2,FALSE()),HLOOKUP(K$29,$C$8:$N$10,3,FALSE())))*'Historical 00 Scalers WD'!K16</f>
        <v>98.4030900655769</v>
      </c>
      <c r="L100" s="52" t="n">
        <f aca="false">IF(S12="East",(IF(AND($A41&gt;7,$A41&lt;24),HLOOKUP(L$29,$C$8:$N$10,2,FALSE()),HLOOKUP(L$29,$C$8:$N$10,3,FALSE()))),IF(AND($A41&gt;6,$A41&lt;23),HLOOKUP(L$29,$C$8:$N$10,2,FALSE()),HLOOKUP(L$29,$C$8:$N$10,3,FALSE())))*'Historical 00 Scalers WD'!L16</f>
        <v>84.2873701521864</v>
      </c>
      <c r="M100" s="52" t="n">
        <f aca="false">IF(T12="East",(IF(AND($A41&gt;7,$A41&lt;24),HLOOKUP(M$29,$C$8:$N$10,2,FALSE()),HLOOKUP(M$29,$C$8:$N$10,3,FALSE()))),IF(AND($A41&gt;6,$A41&lt;23),HLOOKUP(M$29,$C$8:$N$10,2,FALSE()),HLOOKUP(M$29,$C$8:$N$10,3,FALSE())))*'Historical 00 Scalers WD'!M16</f>
        <v>79.6644563900566</v>
      </c>
      <c r="N100" s="52" t="n">
        <f aca="false">IF(U12="East",(IF(AND($A41&gt;7,$A41&lt;24),HLOOKUP(N$29,$C$8:$N$10,2,FALSE()),HLOOKUP(N$29,$C$8:$N$10,3,FALSE()))),IF(AND($A41&gt;6,$A41&lt;23),HLOOKUP(N$29,$C$8:$N$10,2,FALSE()),HLOOKUP(N$29,$C$8:$N$10,3,FALSE())))*'Historical 00 Scalers WD'!N16</f>
        <v>76.1611626968822</v>
      </c>
    </row>
    <row r="101" customFormat="false" ht="12.75" hidden="false" customHeight="false" outlineLevel="0" collapsed="false">
      <c r="A101" s="2" t="n">
        <v>12</v>
      </c>
      <c r="C101" s="52" t="n">
        <f aca="false">IF(J13="East",(IF(AND($A42&gt;7,$A42&lt;24),HLOOKUP(C$29,$C$8:$N$10,2,FALSE()),HLOOKUP(C$29,$C$8:$N$10,3,FALSE()))),IF(AND($A42&gt;6,$A42&lt;23),HLOOKUP(C$29,$C$8:$N$10,2,FALSE()),HLOOKUP(C$29,$C$8:$N$10,3,FALSE())))*'Historical 00 Scalers WD'!C17</f>
        <v>77.8529886583894</v>
      </c>
      <c r="D101" s="52" t="n">
        <f aca="false">IF(K13="East",(IF(AND($A42&gt;7,$A42&lt;24),HLOOKUP(D$29,$C$8:$N$10,2,FALSE()),HLOOKUP(D$29,$C$8:$N$10,3,FALSE()))),IF(AND($A42&gt;6,$A42&lt;23),HLOOKUP(D$29,$C$8:$N$10,2,FALSE()),HLOOKUP(D$29,$C$8:$N$10,3,FALSE())))*'Historical 00 Scalers WD'!D17</f>
        <v>59.7745358327386</v>
      </c>
      <c r="E101" s="52" t="n">
        <f aca="false">IF(L13="East",(IF(AND($A42&gt;7,$A42&lt;24),HLOOKUP(E$29,$C$8:$N$10,2,FALSE()),HLOOKUP(E$29,$C$8:$N$10,3,FALSE()))),IF(AND($A42&gt;6,$A42&lt;23),HLOOKUP(E$29,$C$8:$N$10,2,FALSE()),HLOOKUP(E$29,$C$8:$N$10,3,FALSE())))*'Historical 00 Scalers WD'!E17</f>
        <v>60.5226748109672</v>
      </c>
      <c r="F101" s="52" t="n">
        <f aca="false">IF(M13="East",(IF(AND($A42&gt;7,$A42&lt;24),HLOOKUP(F$29,$C$8:$N$10,2,FALSE()),HLOOKUP(F$29,$C$8:$N$10,3,FALSE()))),IF(AND($A42&gt;6,$A42&lt;23),HLOOKUP(F$29,$C$8:$N$10,2,FALSE()),HLOOKUP(F$29,$C$8:$N$10,3,FALSE())))*'Historical 00 Scalers WD'!F17</f>
        <v>93.0796520314002</v>
      </c>
      <c r="G101" s="52" t="n">
        <f aca="false">IF(N13="East",(IF(AND($A42&gt;7,$A42&lt;24),HLOOKUP(G$29,$C$8:$N$10,2,FALSE()),HLOOKUP(G$29,$C$8:$N$10,3,FALSE()))),IF(AND($A42&gt;6,$A42&lt;23),HLOOKUP(G$29,$C$8:$N$10,2,FALSE()),HLOOKUP(G$29,$C$8:$N$10,3,FALSE())))*'Historical 00 Scalers WD'!G17</f>
        <v>92.7699359412228</v>
      </c>
      <c r="H101" s="52" t="n">
        <f aca="false">IF(O13="East",(IF(AND($A42&gt;7,$A42&lt;24),HLOOKUP(H$29,$C$8:$N$10,2,FALSE()),HLOOKUP(H$29,$C$8:$N$10,3,FALSE()))),IF(AND($A42&gt;6,$A42&lt;23),HLOOKUP(H$29,$C$8:$N$10,2,FALSE()),HLOOKUP(H$29,$C$8:$N$10,3,FALSE())))*'Historical 00 Scalers WD'!H17</f>
        <v>99.0837520428239</v>
      </c>
      <c r="I101" s="52" t="n">
        <f aca="false">IF(P13="East",(IF(AND($A42&gt;7,$A42&lt;24),HLOOKUP(I$29,$C$8:$N$10,2,FALSE()),HLOOKUP(I$29,$C$8:$N$10,3,FALSE()))),IF(AND($A42&gt;6,$A42&lt;23),HLOOKUP(I$29,$C$8:$N$10,2,FALSE()),HLOOKUP(I$29,$C$8:$N$10,3,FALSE())))*'Historical 00 Scalers WD'!I17</f>
        <v>112.227366842675</v>
      </c>
      <c r="J101" s="52" t="n">
        <f aca="false">IF(Q13="East",(IF(AND($A42&gt;7,$A42&lt;24),HLOOKUP(J$29,$C$8:$N$10,2,FALSE()),HLOOKUP(J$29,$C$8:$N$10,3,FALSE()))),IF(AND($A42&gt;6,$A42&lt;23),HLOOKUP(J$29,$C$8:$N$10,2,FALSE()),HLOOKUP(J$29,$C$8:$N$10,3,FALSE())))*'Historical 00 Scalers WD'!J17</f>
        <v>130.757108112531</v>
      </c>
      <c r="K101" s="52" t="n">
        <f aca="false">IF(R13="East",(IF(AND($A42&gt;7,$A42&lt;24),HLOOKUP(K$29,$C$8:$N$10,2,FALSE()),HLOOKUP(K$29,$C$8:$N$10,3,FALSE()))),IF(AND($A42&gt;6,$A42&lt;23),HLOOKUP(K$29,$C$8:$N$10,2,FALSE()),HLOOKUP(K$29,$C$8:$N$10,3,FALSE())))*'Historical 00 Scalers WD'!K17</f>
        <v>95.5872281127887</v>
      </c>
      <c r="L101" s="52" t="n">
        <f aca="false">IF(S13="East",(IF(AND($A42&gt;7,$A42&lt;24),HLOOKUP(L$29,$C$8:$N$10,2,FALSE()),HLOOKUP(L$29,$C$8:$N$10,3,FALSE()))),IF(AND($A42&gt;6,$A42&lt;23),HLOOKUP(L$29,$C$8:$N$10,2,FALSE()),HLOOKUP(L$29,$C$8:$N$10,3,FALSE())))*'Historical 00 Scalers WD'!L17</f>
        <v>82.7397536482217</v>
      </c>
      <c r="M101" s="52" t="n">
        <f aca="false">IF(T13="East",(IF(AND($A42&gt;7,$A42&lt;24),HLOOKUP(M$29,$C$8:$N$10,2,FALSE()),HLOOKUP(M$29,$C$8:$N$10,3,FALSE()))),IF(AND($A42&gt;6,$A42&lt;23),HLOOKUP(M$29,$C$8:$N$10,2,FALSE()),HLOOKUP(M$29,$C$8:$N$10,3,FALSE())))*'Historical 00 Scalers WD'!M17</f>
        <v>78.0626726195678</v>
      </c>
      <c r="N101" s="52" t="n">
        <f aca="false">IF(U13="East",(IF(AND($A42&gt;7,$A42&lt;24),HLOOKUP(N$29,$C$8:$N$10,2,FALSE()),HLOOKUP(N$29,$C$8:$N$10,3,FALSE()))),IF(AND($A42&gt;6,$A42&lt;23),HLOOKUP(N$29,$C$8:$N$10,2,FALSE()),HLOOKUP(N$29,$C$8:$N$10,3,FALSE())))*'Historical 00 Scalers WD'!N17</f>
        <v>76.3868015532431</v>
      </c>
    </row>
    <row r="102" customFormat="false" ht="12.75" hidden="false" customHeight="false" outlineLevel="0" collapsed="false">
      <c r="A102" s="2" t="n">
        <v>13</v>
      </c>
      <c r="C102" s="52" t="n">
        <f aca="false">IF(J14="East",(IF(AND($A43&gt;7,$A43&lt;24),HLOOKUP(C$29,$C$8:$N$10,2,FALSE()),HLOOKUP(C$29,$C$8:$N$10,3,FALSE()))),IF(AND($A43&gt;6,$A43&lt;23),HLOOKUP(C$29,$C$8:$N$10,2,FALSE()),HLOOKUP(C$29,$C$8:$N$10,3,FALSE())))*'Historical 00 Scalers WD'!C18</f>
        <v>76.6609210405184</v>
      </c>
      <c r="D102" s="52" t="n">
        <f aca="false">IF(K14="East",(IF(AND($A43&gt;7,$A43&lt;24),HLOOKUP(D$29,$C$8:$N$10,2,FALSE()),HLOOKUP(D$29,$C$8:$N$10,3,FALSE()))),IF(AND($A43&gt;6,$A43&lt;23),HLOOKUP(D$29,$C$8:$N$10,2,FALSE()),HLOOKUP(D$29,$C$8:$N$10,3,FALSE())))*'Historical 00 Scalers WD'!D18</f>
        <v>59.1126300776495</v>
      </c>
      <c r="E102" s="52" t="n">
        <f aca="false">IF(L14="East",(IF(AND($A43&gt;7,$A43&lt;24),HLOOKUP(E$29,$C$8:$N$10,2,FALSE()),HLOOKUP(E$29,$C$8:$N$10,3,FALSE()))),IF(AND($A43&gt;6,$A43&lt;23),HLOOKUP(E$29,$C$8:$N$10,2,FALSE()),HLOOKUP(E$29,$C$8:$N$10,3,FALSE())))*'Historical 00 Scalers WD'!E18</f>
        <v>59.7442818709372</v>
      </c>
      <c r="F102" s="52" t="n">
        <f aca="false">IF(M14="East",(IF(AND($A43&gt;7,$A43&lt;24),HLOOKUP(F$29,$C$8:$N$10,2,FALSE()),HLOOKUP(F$29,$C$8:$N$10,3,FALSE()))),IF(AND($A43&gt;6,$A43&lt;23),HLOOKUP(F$29,$C$8:$N$10,2,FALSE()),HLOOKUP(F$29,$C$8:$N$10,3,FALSE())))*'Historical 00 Scalers WD'!F18</f>
        <v>92.3224954459795</v>
      </c>
      <c r="G102" s="52" t="n">
        <f aca="false">IF(N14="East",(IF(AND($A43&gt;7,$A43&lt;24),HLOOKUP(G$29,$C$8:$N$10,2,FALSE()),HLOOKUP(G$29,$C$8:$N$10,3,FALSE()))),IF(AND($A43&gt;6,$A43&lt;23),HLOOKUP(G$29,$C$8:$N$10,2,FALSE()),HLOOKUP(G$29,$C$8:$N$10,3,FALSE())))*'Historical 00 Scalers WD'!G18</f>
        <v>98.7539757292967</v>
      </c>
      <c r="H102" s="52" t="n">
        <f aca="false">IF(O14="East",(IF(AND($A43&gt;7,$A43&lt;24),HLOOKUP(H$29,$C$8:$N$10,2,FALSE()),HLOOKUP(H$29,$C$8:$N$10,3,FALSE()))),IF(AND($A43&gt;6,$A43&lt;23),HLOOKUP(H$29,$C$8:$N$10,2,FALSE()),HLOOKUP(H$29,$C$8:$N$10,3,FALSE())))*'Historical 00 Scalers WD'!H18</f>
        <v>119.747401189826</v>
      </c>
      <c r="I102" s="52" t="n">
        <f aca="false">IF(P14="East",(IF(AND($A43&gt;7,$A43&lt;24),HLOOKUP(I$29,$C$8:$N$10,2,FALSE()),HLOOKUP(I$29,$C$8:$N$10,3,FALSE()))),IF(AND($A43&gt;6,$A43&lt;23),HLOOKUP(I$29,$C$8:$N$10,2,FALSE()),HLOOKUP(I$29,$C$8:$N$10,3,FALSE())))*'Historical 00 Scalers WD'!I18</f>
        <v>119.04547119156</v>
      </c>
      <c r="J102" s="52" t="n">
        <f aca="false">IF(Q14="East",(IF(AND($A43&gt;7,$A43&lt;24),HLOOKUP(J$29,$C$8:$N$10,2,FALSE()),HLOOKUP(J$29,$C$8:$N$10,3,FALSE()))),IF(AND($A43&gt;6,$A43&lt;23),HLOOKUP(J$29,$C$8:$N$10,2,FALSE()),HLOOKUP(J$29,$C$8:$N$10,3,FALSE())))*'Historical 00 Scalers WD'!J18</f>
        <v>123.844431576457</v>
      </c>
      <c r="K102" s="52" t="n">
        <f aca="false">IF(R14="East",(IF(AND($A43&gt;7,$A43&lt;24),HLOOKUP(K$29,$C$8:$N$10,2,FALSE()),HLOOKUP(K$29,$C$8:$N$10,3,FALSE()))),IF(AND($A43&gt;6,$A43&lt;23),HLOOKUP(K$29,$C$8:$N$10,2,FALSE()),HLOOKUP(K$29,$C$8:$N$10,3,FALSE())))*'Historical 00 Scalers WD'!K18</f>
        <v>95.2192189692815</v>
      </c>
      <c r="L102" s="52" t="n">
        <f aca="false">IF(S14="East",(IF(AND($A43&gt;7,$A43&lt;24),HLOOKUP(L$29,$C$8:$N$10,2,FALSE()),HLOOKUP(L$29,$C$8:$N$10,3,FALSE()))),IF(AND($A43&gt;6,$A43&lt;23),HLOOKUP(L$29,$C$8:$N$10,2,FALSE()),HLOOKUP(L$29,$C$8:$N$10,3,FALSE())))*'Historical 00 Scalers WD'!L18</f>
        <v>80.8278854039365</v>
      </c>
      <c r="M102" s="52" t="n">
        <f aca="false">IF(T14="East",(IF(AND($A43&gt;7,$A43&lt;24),HLOOKUP(M$29,$C$8:$N$10,2,FALSE()),HLOOKUP(M$29,$C$8:$N$10,3,FALSE()))),IF(AND($A43&gt;6,$A43&lt;23),HLOOKUP(M$29,$C$8:$N$10,2,FALSE()),HLOOKUP(M$29,$C$8:$N$10,3,FALSE())))*'Historical 00 Scalers WD'!M18</f>
        <v>77.1251682436637</v>
      </c>
      <c r="N102" s="52" t="n">
        <f aca="false">IF(U14="East",(IF(AND($A43&gt;7,$A43&lt;24),HLOOKUP(N$29,$C$8:$N$10,2,FALSE()),HLOOKUP(N$29,$C$8:$N$10,3,FALSE()))),IF(AND($A43&gt;6,$A43&lt;23),HLOOKUP(N$29,$C$8:$N$10,2,FALSE()),HLOOKUP(N$29,$C$8:$N$10,3,FALSE())))*'Historical 00 Scalers WD'!N18</f>
        <v>77.0927853374136</v>
      </c>
    </row>
    <row r="103" customFormat="false" ht="12.75" hidden="false" customHeight="false" outlineLevel="0" collapsed="false">
      <c r="A103" s="2" t="n">
        <v>14</v>
      </c>
      <c r="C103" s="52" t="n">
        <f aca="false">IF(J15="East",(IF(AND($A44&gt;7,$A44&lt;24),HLOOKUP(C$29,$C$8:$N$10,2,FALSE()),HLOOKUP(C$29,$C$8:$N$10,3,FALSE()))),IF(AND($A44&gt;6,$A44&lt;23),HLOOKUP(C$29,$C$8:$N$10,2,FALSE()),HLOOKUP(C$29,$C$8:$N$10,3,FALSE())))*'Historical 00 Scalers WD'!C19</f>
        <v>75.0917207722539</v>
      </c>
      <c r="D103" s="52" t="n">
        <f aca="false">IF(K15="East",(IF(AND($A44&gt;7,$A44&lt;24),HLOOKUP(D$29,$C$8:$N$10,2,FALSE()),HLOOKUP(D$29,$C$8:$N$10,3,FALSE()))),IF(AND($A44&gt;6,$A44&lt;23),HLOOKUP(D$29,$C$8:$N$10,2,FALSE()),HLOOKUP(D$29,$C$8:$N$10,3,FALSE())))*'Historical 00 Scalers WD'!D19</f>
        <v>58.7159181010322</v>
      </c>
      <c r="E103" s="52" t="n">
        <f aca="false">IF(L15="East",(IF(AND($A44&gt;7,$A44&lt;24),HLOOKUP(E$29,$C$8:$N$10,2,FALSE()),HLOOKUP(E$29,$C$8:$N$10,3,FALSE()))),IF(AND($A44&gt;6,$A44&lt;23),HLOOKUP(E$29,$C$8:$N$10,2,FALSE()),HLOOKUP(E$29,$C$8:$N$10,3,FALSE())))*'Historical 00 Scalers WD'!E19</f>
        <v>59.7371341135397</v>
      </c>
      <c r="F103" s="52" t="n">
        <f aca="false">IF(M15="East",(IF(AND($A44&gt;7,$A44&lt;24),HLOOKUP(F$29,$C$8:$N$10,2,FALSE()),HLOOKUP(F$29,$C$8:$N$10,3,FALSE()))),IF(AND($A44&gt;6,$A44&lt;23),HLOOKUP(F$29,$C$8:$N$10,2,FALSE()),HLOOKUP(F$29,$C$8:$N$10,3,FALSE())))*'Historical 00 Scalers WD'!F19</f>
        <v>93.4969408864191</v>
      </c>
      <c r="G103" s="52" t="n">
        <f aca="false">IF(N15="East",(IF(AND($A44&gt;7,$A44&lt;24),HLOOKUP(G$29,$C$8:$N$10,2,FALSE()),HLOOKUP(G$29,$C$8:$N$10,3,FALSE()))),IF(AND($A44&gt;6,$A44&lt;23),HLOOKUP(G$29,$C$8:$N$10,2,FALSE()),HLOOKUP(G$29,$C$8:$N$10,3,FALSE())))*'Historical 00 Scalers WD'!G19</f>
        <v>108.208184024031</v>
      </c>
      <c r="H103" s="52" t="n">
        <f aca="false">IF(O15="East",(IF(AND($A44&gt;7,$A44&lt;24),HLOOKUP(H$29,$C$8:$N$10,2,FALSE()),HLOOKUP(H$29,$C$8:$N$10,3,FALSE()))),IF(AND($A44&gt;6,$A44&lt;23),HLOOKUP(H$29,$C$8:$N$10,2,FALSE()),HLOOKUP(H$29,$C$8:$N$10,3,FALSE())))*'Historical 00 Scalers WD'!H19</f>
        <v>139.232044131903</v>
      </c>
      <c r="I103" s="52" t="n">
        <f aca="false">IF(P15="East",(IF(AND($A44&gt;7,$A44&lt;24),HLOOKUP(I$29,$C$8:$N$10,2,FALSE()),HLOOKUP(I$29,$C$8:$N$10,3,FALSE()))),IF(AND($A44&gt;6,$A44&lt;23),HLOOKUP(I$29,$C$8:$N$10,2,FALSE()),HLOOKUP(I$29,$C$8:$N$10,3,FALSE())))*'Historical 00 Scalers WD'!I19</f>
        <v>127.726347761486</v>
      </c>
      <c r="J103" s="52" t="n">
        <f aca="false">IF(Q15="East",(IF(AND($A44&gt;7,$A44&lt;24),HLOOKUP(J$29,$C$8:$N$10,2,FALSE()),HLOOKUP(J$29,$C$8:$N$10,3,FALSE()))),IF(AND($A44&gt;6,$A44&lt;23),HLOOKUP(J$29,$C$8:$N$10,2,FALSE()),HLOOKUP(J$29,$C$8:$N$10,3,FALSE())))*'Historical 00 Scalers WD'!J19</f>
        <v>124.952530570287</v>
      </c>
      <c r="K103" s="52" t="n">
        <f aca="false">IF(R15="East",(IF(AND($A44&gt;7,$A44&lt;24),HLOOKUP(K$29,$C$8:$N$10,2,FALSE()),HLOOKUP(K$29,$C$8:$N$10,3,FALSE()))),IF(AND($A44&gt;6,$A44&lt;23),HLOOKUP(K$29,$C$8:$N$10,2,FALSE()),HLOOKUP(K$29,$C$8:$N$10,3,FALSE())))*'Historical 00 Scalers WD'!K19</f>
        <v>95.9402833088032</v>
      </c>
      <c r="L103" s="52" t="n">
        <f aca="false">IF(S15="East",(IF(AND($A44&gt;7,$A44&lt;24),HLOOKUP(L$29,$C$8:$N$10,2,FALSE()),HLOOKUP(L$29,$C$8:$N$10,3,FALSE()))),IF(AND($A44&gt;6,$A44&lt;23),HLOOKUP(L$29,$C$8:$N$10,2,FALSE()),HLOOKUP(L$29,$C$8:$N$10,3,FALSE())))*'Historical 00 Scalers WD'!L19</f>
        <v>82.3781612796841</v>
      </c>
      <c r="M103" s="52" t="n">
        <f aca="false">IF(T15="East",(IF(AND($A44&gt;7,$A44&lt;24),HLOOKUP(M$29,$C$8:$N$10,2,FALSE()),HLOOKUP(M$29,$C$8:$N$10,3,FALSE()))),IF(AND($A44&gt;6,$A44&lt;23),HLOOKUP(M$29,$C$8:$N$10,2,FALSE()),HLOOKUP(M$29,$C$8:$N$10,3,FALSE())))*'Historical 00 Scalers WD'!M19</f>
        <v>77.0000514091862</v>
      </c>
      <c r="N103" s="52" t="n">
        <f aca="false">IF(U15="East",(IF(AND($A44&gt;7,$A44&lt;24),HLOOKUP(N$29,$C$8:$N$10,2,FALSE()),HLOOKUP(N$29,$C$8:$N$10,3,FALSE()))),IF(AND($A44&gt;6,$A44&lt;23),HLOOKUP(N$29,$C$8:$N$10,2,FALSE()),HLOOKUP(N$29,$C$8:$N$10,3,FALSE())))*'Historical 00 Scalers WD'!N19</f>
        <v>76.5688395869725</v>
      </c>
    </row>
    <row r="104" customFormat="false" ht="12.75" hidden="false" customHeight="false" outlineLevel="0" collapsed="false">
      <c r="A104" s="2" t="n">
        <v>15</v>
      </c>
      <c r="C104" s="52" t="n">
        <f aca="false">IF(J16="East",(IF(AND($A45&gt;7,$A45&lt;24),HLOOKUP(C$29,$C$8:$N$10,2,FALSE()),HLOOKUP(C$29,$C$8:$N$10,3,FALSE()))),IF(AND($A45&gt;6,$A45&lt;23),HLOOKUP(C$29,$C$8:$N$10,2,FALSE()),HLOOKUP(C$29,$C$8:$N$10,3,FALSE())))*'Historical 00 Scalers WD'!C20</f>
        <v>72.813868293739</v>
      </c>
      <c r="D104" s="52" t="n">
        <f aca="false">IF(K16="East",(IF(AND($A45&gt;7,$A45&lt;24),HLOOKUP(D$29,$C$8:$N$10,2,FALSE()),HLOOKUP(D$29,$C$8:$N$10,3,FALSE()))),IF(AND($A45&gt;6,$A45&lt;23),HLOOKUP(D$29,$C$8:$N$10,2,FALSE()),HLOOKUP(D$29,$C$8:$N$10,3,FALSE())))*'Historical 00 Scalers WD'!D20</f>
        <v>58.005907948801</v>
      </c>
      <c r="E104" s="52" t="n">
        <f aca="false">IF(L16="East",(IF(AND($A45&gt;7,$A45&lt;24),HLOOKUP(E$29,$C$8:$N$10,2,FALSE()),HLOOKUP(E$29,$C$8:$N$10,3,FALSE()))),IF(AND($A45&gt;6,$A45&lt;23),HLOOKUP(E$29,$C$8:$N$10,2,FALSE()),HLOOKUP(E$29,$C$8:$N$10,3,FALSE())))*'Historical 00 Scalers WD'!E20</f>
        <v>59.0689735569792</v>
      </c>
      <c r="F104" s="52" t="n">
        <f aca="false">IF(M16="East",(IF(AND($A45&gt;7,$A45&lt;24),HLOOKUP(F$29,$C$8:$N$10,2,FALSE()),HLOOKUP(F$29,$C$8:$N$10,3,FALSE()))),IF(AND($A45&gt;6,$A45&lt;23),HLOOKUP(F$29,$C$8:$N$10,2,FALSE()),HLOOKUP(F$29,$C$8:$N$10,3,FALSE())))*'Historical 00 Scalers WD'!F20</f>
        <v>92.9166171906413</v>
      </c>
      <c r="G104" s="52" t="n">
        <f aca="false">IF(N16="East",(IF(AND($A45&gt;7,$A45&lt;24),HLOOKUP(G$29,$C$8:$N$10,2,FALSE()),HLOOKUP(G$29,$C$8:$N$10,3,FALSE()))),IF(AND($A45&gt;6,$A45&lt;23),HLOOKUP(G$29,$C$8:$N$10,2,FALSE()),HLOOKUP(G$29,$C$8:$N$10,3,FALSE())))*'Historical 00 Scalers WD'!G20</f>
        <v>111.985194139365</v>
      </c>
      <c r="H104" s="52" t="n">
        <f aca="false">IF(O16="East",(IF(AND($A45&gt;7,$A45&lt;24),HLOOKUP(H$29,$C$8:$N$10,2,FALSE()),HLOOKUP(H$29,$C$8:$N$10,3,FALSE()))),IF(AND($A45&gt;6,$A45&lt;23),HLOOKUP(H$29,$C$8:$N$10,2,FALSE()),HLOOKUP(H$29,$C$8:$N$10,3,FALSE())))*'Historical 00 Scalers WD'!H20</f>
        <v>153.966912996576</v>
      </c>
      <c r="I104" s="52" t="n">
        <f aca="false">IF(P16="East",(IF(AND($A45&gt;7,$A45&lt;24),HLOOKUP(I$29,$C$8:$N$10,2,FALSE()),HLOOKUP(I$29,$C$8:$N$10,3,FALSE()))),IF(AND($A45&gt;6,$A45&lt;23),HLOOKUP(I$29,$C$8:$N$10,2,FALSE()),HLOOKUP(I$29,$C$8:$N$10,3,FALSE())))*'Historical 00 Scalers WD'!I20</f>
        <v>126.339219570941</v>
      </c>
      <c r="J104" s="52" t="n">
        <f aca="false">IF(Q16="East",(IF(AND($A45&gt;7,$A45&lt;24),HLOOKUP(J$29,$C$8:$N$10,2,FALSE()),HLOOKUP(J$29,$C$8:$N$10,3,FALSE()))),IF(AND($A45&gt;6,$A45&lt;23),HLOOKUP(J$29,$C$8:$N$10,2,FALSE()),HLOOKUP(J$29,$C$8:$N$10,3,FALSE())))*'Historical 00 Scalers WD'!J20</f>
        <v>126.207445357572</v>
      </c>
      <c r="K104" s="52" t="n">
        <f aca="false">IF(R16="East",(IF(AND($A45&gt;7,$A45&lt;24),HLOOKUP(K$29,$C$8:$N$10,2,FALSE()),HLOOKUP(K$29,$C$8:$N$10,3,FALSE()))),IF(AND($A45&gt;6,$A45&lt;23),HLOOKUP(K$29,$C$8:$N$10,2,FALSE()),HLOOKUP(K$29,$C$8:$N$10,3,FALSE())))*'Historical 00 Scalers WD'!K20</f>
        <v>93.5970448774345</v>
      </c>
      <c r="L104" s="52" t="n">
        <f aca="false">IF(S16="East",(IF(AND($A45&gt;7,$A45&lt;24),HLOOKUP(L$29,$C$8:$N$10,2,FALSE()),HLOOKUP(L$29,$C$8:$N$10,3,FALSE()))),IF(AND($A45&gt;6,$A45&lt;23),HLOOKUP(L$29,$C$8:$N$10,2,FALSE()),HLOOKUP(L$29,$C$8:$N$10,3,FALSE())))*'Historical 00 Scalers WD'!L20</f>
        <v>80.7130525106967</v>
      </c>
      <c r="M104" s="52" t="n">
        <f aca="false">IF(T16="East",(IF(AND($A45&gt;7,$A45&lt;24),HLOOKUP(M$29,$C$8:$N$10,2,FALSE()),HLOOKUP(M$29,$C$8:$N$10,3,FALSE()))),IF(AND($A45&gt;6,$A45&lt;23),HLOOKUP(M$29,$C$8:$N$10,2,FALSE()),HLOOKUP(M$29,$C$8:$N$10,3,FALSE())))*'Historical 00 Scalers WD'!M20</f>
        <v>75.3697193269698</v>
      </c>
      <c r="N104" s="52" t="n">
        <f aca="false">IF(U16="East",(IF(AND($A45&gt;7,$A45&lt;24),HLOOKUP(N$29,$C$8:$N$10,2,FALSE()),HLOOKUP(N$29,$C$8:$N$10,3,FALSE()))),IF(AND($A45&gt;6,$A45&lt;23),HLOOKUP(N$29,$C$8:$N$10,2,FALSE()),HLOOKUP(N$29,$C$8:$N$10,3,FALSE())))*'Historical 00 Scalers WD'!N20</f>
        <v>74.7858051019744</v>
      </c>
    </row>
    <row r="105" customFormat="false" ht="12.75" hidden="false" customHeight="false" outlineLevel="0" collapsed="false">
      <c r="A105" s="2" t="n">
        <v>16</v>
      </c>
      <c r="C105" s="52" t="n">
        <f aca="false">IF(J17="East",(IF(AND($A46&gt;7,$A46&lt;24),HLOOKUP(C$29,$C$8:$N$10,2,FALSE()),HLOOKUP(C$29,$C$8:$N$10,3,FALSE()))),IF(AND($A46&gt;6,$A46&lt;23),HLOOKUP(C$29,$C$8:$N$10,2,FALSE()),HLOOKUP(C$29,$C$8:$N$10,3,FALSE())))*'Historical 00 Scalers WD'!C21</f>
        <v>71.6487659574238</v>
      </c>
      <c r="D105" s="52" t="n">
        <f aca="false">IF(K17="East",(IF(AND($A46&gt;7,$A46&lt;24),HLOOKUP(D$29,$C$8:$N$10,2,FALSE()),HLOOKUP(D$29,$C$8:$N$10,3,FALSE()))),IF(AND($A46&gt;6,$A46&lt;23),HLOOKUP(D$29,$C$8:$N$10,2,FALSE()),HLOOKUP(D$29,$C$8:$N$10,3,FALSE())))*'Historical 00 Scalers WD'!D21</f>
        <v>57.3528034172113</v>
      </c>
      <c r="E105" s="52" t="n">
        <f aca="false">IF(L17="East",(IF(AND($A46&gt;7,$A46&lt;24),HLOOKUP(E$29,$C$8:$N$10,2,FALSE()),HLOOKUP(E$29,$C$8:$N$10,3,FALSE()))),IF(AND($A46&gt;6,$A46&lt;23),HLOOKUP(E$29,$C$8:$N$10,2,FALSE()),HLOOKUP(E$29,$C$8:$N$10,3,FALSE())))*'Historical 00 Scalers WD'!E21</f>
        <v>58.5633327048704</v>
      </c>
      <c r="F105" s="52" t="n">
        <f aca="false">IF(M17="East",(IF(AND($A46&gt;7,$A46&lt;24),HLOOKUP(F$29,$C$8:$N$10,2,FALSE()),HLOOKUP(F$29,$C$8:$N$10,3,FALSE()))),IF(AND($A46&gt;6,$A46&lt;23),HLOOKUP(F$29,$C$8:$N$10,2,FALSE()),HLOOKUP(F$29,$C$8:$N$10,3,FALSE())))*'Historical 00 Scalers WD'!F21</f>
        <v>92.1737125372914</v>
      </c>
      <c r="G105" s="52" t="n">
        <f aca="false">IF(N17="East",(IF(AND($A46&gt;7,$A46&lt;24),HLOOKUP(G$29,$C$8:$N$10,2,FALSE()),HLOOKUP(G$29,$C$8:$N$10,3,FALSE()))),IF(AND($A46&gt;6,$A46&lt;23),HLOOKUP(G$29,$C$8:$N$10,2,FALSE()),HLOOKUP(G$29,$C$8:$N$10,3,FALSE())))*'Historical 00 Scalers WD'!G21</f>
        <v>114.640769703038</v>
      </c>
      <c r="H105" s="52" t="n">
        <f aca="false">IF(O17="East",(IF(AND($A46&gt;7,$A46&lt;24),HLOOKUP(H$29,$C$8:$N$10,2,FALSE()),HLOOKUP(H$29,$C$8:$N$10,3,FALSE()))),IF(AND($A46&gt;6,$A46&lt;23),HLOOKUP(H$29,$C$8:$N$10,2,FALSE()),HLOOKUP(H$29,$C$8:$N$10,3,FALSE())))*'Historical 00 Scalers WD'!H21</f>
        <v>160.644301920123</v>
      </c>
      <c r="I105" s="52" t="n">
        <f aca="false">IF(P17="East",(IF(AND($A46&gt;7,$A46&lt;24),HLOOKUP(I$29,$C$8:$N$10,2,FALSE()),HLOOKUP(I$29,$C$8:$N$10,3,FALSE()))),IF(AND($A46&gt;6,$A46&lt;23),HLOOKUP(I$29,$C$8:$N$10,2,FALSE()),HLOOKUP(I$29,$C$8:$N$10,3,FALSE())))*'Historical 00 Scalers WD'!I21</f>
        <v>128.931897786366</v>
      </c>
      <c r="J105" s="52" t="n">
        <f aca="false">IF(Q17="East",(IF(AND($A46&gt;7,$A46&lt;24),HLOOKUP(J$29,$C$8:$N$10,2,FALSE()),HLOOKUP(J$29,$C$8:$N$10,3,FALSE()))),IF(AND($A46&gt;6,$A46&lt;23),HLOOKUP(J$29,$C$8:$N$10,2,FALSE()),HLOOKUP(J$29,$C$8:$N$10,3,FALSE())))*'Historical 00 Scalers WD'!J21</f>
        <v>126.672283174431</v>
      </c>
      <c r="K105" s="52" t="n">
        <f aca="false">IF(R17="East",(IF(AND($A46&gt;7,$A46&lt;24),HLOOKUP(K$29,$C$8:$N$10,2,FALSE()),HLOOKUP(K$29,$C$8:$N$10,3,FALSE()))),IF(AND($A46&gt;6,$A46&lt;23),HLOOKUP(K$29,$C$8:$N$10,2,FALSE()),HLOOKUP(K$29,$C$8:$N$10,3,FALSE())))*'Historical 00 Scalers WD'!K21</f>
        <v>94.0213850609872</v>
      </c>
      <c r="L105" s="52" t="n">
        <f aca="false">IF(S17="East",(IF(AND($A46&gt;7,$A46&lt;24),HLOOKUP(L$29,$C$8:$N$10,2,FALSE()),HLOOKUP(L$29,$C$8:$N$10,3,FALSE()))),IF(AND($A46&gt;6,$A46&lt;23),HLOOKUP(L$29,$C$8:$N$10,2,FALSE()),HLOOKUP(L$29,$C$8:$N$10,3,FALSE())))*'Historical 00 Scalers WD'!L21</f>
        <v>79.2431543573818</v>
      </c>
      <c r="M105" s="52" t="n">
        <f aca="false">IF(T17="East",(IF(AND($A46&gt;7,$A46&lt;24),HLOOKUP(M$29,$C$8:$N$10,2,FALSE()),HLOOKUP(M$29,$C$8:$N$10,3,FALSE()))),IF(AND($A46&gt;6,$A46&lt;23),HLOOKUP(M$29,$C$8:$N$10,2,FALSE()),HLOOKUP(M$29,$C$8:$N$10,3,FALSE())))*'Historical 00 Scalers WD'!M21</f>
        <v>75.5902304820475</v>
      </c>
      <c r="N105" s="52" t="n">
        <f aca="false">IF(U17="East",(IF(AND($A46&gt;7,$A46&lt;24),HLOOKUP(N$29,$C$8:$N$10,2,FALSE()),HLOOKUP(N$29,$C$8:$N$10,3,FALSE()))),IF(AND($A46&gt;6,$A46&lt;23),HLOOKUP(N$29,$C$8:$N$10,2,FALSE()),HLOOKUP(N$29,$C$8:$N$10,3,FALSE())))*'Historical 00 Scalers WD'!N21</f>
        <v>72.9913644946</v>
      </c>
    </row>
    <row r="106" customFormat="false" ht="12.75" hidden="false" customHeight="false" outlineLevel="0" collapsed="false">
      <c r="A106" s="2" t="n">
        <v>17</v>
      </c>
      <c r="C106" s="52" t="n">
        <f aca="false">IF(J18="East",(IF(AND($A47&gt;7,$A47&lt;24),HLOOKUP(C$29,$C$8:$N$10,2,FALSE()),HLOOKUP(C$29,$C$8:$N$10,3,FALSE()))),IF(AND($A47&gt;6,$A47&lt;23),HLOOKUP(C$29,$C$8:$N$10,2,FALSE()),HLOOKUP(C$29,$C$8:$N$10,3,FALSE())))*'Historical 00 Scalers WD'!C22</f>
        <v>77.0964444765236</v>
      </c>
      <c r="D106" s="52" t="n">
        <f aca="false">IF(K18="East",(IF(AND($A47&gt;7,$A47&lt;24),HLOOKUP(D$29,$C$8:$N$10,2,FALSE()),HLOOKUP(D$29,$C$8:$N$10,3,FALSE()))),IF(AND($A47&gt;6,$A47&lt;23),HLOOKUP(D$29,$C$8:$N$10,2,FALSE()),HLOOKUP(D$29,$C$8:$N$10,3,FALSE())))*'Historical 00 Scalers WD'!D22</f>
        <v>58.0830063680566</v>
      </c>
      <c r="E106" s="52" t="n">
        <f aca="false">IF(L18="East",(IF(AND($A47&gt;7,$A47&lt;24),HLOOKUP(E$29,$C$8:$N$10,2,FALSE()),HLOOKUP(E$29,$C$8:$N$10,3,FALSE()))),IF(AND($A47&gt;6,$A47&lt;23),HLOOKUP(E$29,$C$8:$N$10,2,FALSE()),HLOOKUP(E$29,$C$8:$N$10,3,FALSE())))*'Historical 00 Scalers WD'!E22</f>
        <v>58.6306785439549</v>
      </c>
      <c r="F106" s="52" t="n">
        <f aca="false">IF(M18="East",(IF(AND($A47&gt;7,$A47&lt;24),HLOOKUP(F$29,$C$8:$N$10,2,FALSE()),HLOOKUP(F$29,$C$8:$N$10,3,FALSE()))),IF(AND($A47&gt;6,$A47&lt;23),HLOOKUP(F$29,$C$8:$N$10,2,FALSE()),HLOOKUP(F$29,$C$8:$N$10,3,FALSE())))*'Historical 00 Scalers WD'!F22</f>
        <v>89.670705620277</v>
      </c>
      <c r="G106" s="52" t="n">
        <f aca="false">IF(N18="East",(IF(AND($A47&gt;7,$A47&lt;24),HLOOKUP(G$29,$C$8:$N$10,2,FALSE()),HLOOKUP(G$29,$C$8:$N$10,3,FALSE()))),IF(AND($A47&gt;6,$A47&lt;23),HLOOKUP(G$29,$C$8:$N$10,2,FALSE()),HLOOKUP(G$29,$C$8:$N$10,3,FALSE())))*'Historical 00 Scalers WD'!G22</f>
        <v>110.680959499524</v>
      </c>
      <c r="H106" s="52" t="n">
        <f aca="false">IF(O18="East",(IF(AND($A47&gt;7,$A47&lt;24),HLOOKUP(H$29,$C$8:$N$10,2,FALSE()),HLOOKUP(H$29,$C$8:$N$10,3,FALSE()))),IF(AND($A47&gt;6,$A47&lt;23),HLOOKUP(H$29,$C$8:$N$10,2,FALSE()),HLOOKUP(H$29,$C$8:$N$10,3,FALSE())))*'Historical 00 Scalers WD'!H22</f>
        <v>159.597544247856</v>
      </c>
      <c r="I106" s="52" t="n">
        <f aca="false">IF(P18="East",(IF(AND($A47&gt;7,$A47&lt;24),HLOOKUP(I$29,$C$8:$N$10,2,FALSE()),HLOOKUP(I$29,$C$8:$N$10,3,FALSE()))),IF(AND($A47&gt;6,$A47&lt;23),HLOOKUP(I$29,$C$8:$N$10,2,FALSE()),HLOOKUP(I$29,$C$8:$N$10,3,FALSE())))*'Historical 00 Scalers WD'!I22</f>
        <v>132.880057336806</v>
      </c>
      <c r="J106" s="52" t="n">
        <f aca="false">IF(Q18="East",(IF(AND($A47&gt;7,$A47&lt;24),HLOOKUP(J$29,$C$8:$N$10,2,FALSE()),HLOOKUP(J$29,$C$8:$N$10,3,FALSE()))),IF(AND($A47&gt;6,$A47&lt;23),HLOOKUP(J$29,$C$8:$N$10,2,FALSE()),HLOOKUP(J$29,$C$8:$N$10,3,FALSE())))*'Historical 00 Scalers WD'!J22</f>
        <v>126.270119023196</v>
      </c>
      <c r="K106" s="52" t="n">
        <f aca="false">IF(R18="East",(IF(AND($A47&gt;7,$A47&lt;24),HLOOKUP(K$29,$C$8:$N$10,2,FALSE()),HLOOKUP(K$29,$C$8:$N$10,3,FALSE()))),IF(AND($A47&gt;6,$A47&lt;23),HLOOKUP(K$29,$C$8:$N$10,2,FALSE()),HLOOKUP(K$29,$C$8:$N$10,3,FALSE())))*'Historical 00 Scalers WD'!K22</f>
        <v>93.1814970744687</v>
      </c>
      <c r="L106" s="52" t="n">
        <f aca="false">IF(S18="East",(IF(AND($A47&gt;7,$A47&lt;24),HLOOKUP(L$29,$C$8:$N$10,2,FALSE()),HLOOKUP(L$29,$C$8:$N$10,3,FALSE()))),IF(AND($A47&gt;6,$A47&lt;23),HLOOKUP(L$29,$C$8:$N$10,2,FALSE()),HLOOKUP(L$29,$C$8:$N$10,3,FALSE())))*'Historical 00 Scalers WD'!L22</f>
        <v>79.8864094615869</v>
      </c>
      <c r="M106" s="52" t="n">
        <f aca="false">IF(T18="East",(IF(AND($A47&gt;7,$A47&lt;24),HLOOKUP(M$29,$C$8:$N$10,2,FALSE()),HLOOKUP(M$29,$C$8:$N$10,3,FALSE()))),IF(AND($A47&gt;6,$A47&lt;23),HLOOKUP(M$29,$C$8:$N$10,2,FALSE()),HLOOKUP(M$29,$C$8:$N$10,3,FALSE())))*'Historical 00 Scalers WD'!M22</f>
        <v>78.5110675161943</v>
      </c>
      <c r="N106" s="52" t="n">
        <f aca="false">IF(U18="East",(IF(AND($A47&gt;7,$A47&lt;24),HLOOKUP(N$29,$C$8:$N$10,2,FALSE()),HLOOKUP(N$29,$C$8:$N$10,3,FALSE()))),IF(AND($A47&gt;6,$A47&lt;23),HLOOKUP(N$29,$C$8:$N$10,2,FALSE()),HLOOKUP(N$29,$C$8:$N$10,3,FALSE())))*'Historical 00 Scalers WD'!N22</f>
        <v>81.4990338808819</v>
      </c>
    </row>
    <row r="107" customFormat="false" ht="12.75" hidden="false" customHeight="false" outlineLevel="0" collapsed="false">
      <c r="A107" s="2" t="n">
        <v>18</v>
      </c>
      <c r="C107" s="52" t="n">
        <f aca="false">IF(J19="East",(IF(AND($A48&gt;7,$A48&lt;24),HLOOKUP(C$29,$C$8:$N$10,2,FALSE()),HLOOKUP(C$29,$C$8:$N$10,3,FALSE()))),IF(AND($A48&gt;6,$A48&lt;23),HLOOKUP(C$29,$C$8:$N$10,2,FALSE()),HLOOKUP(C$29,$C$8:$N$10,3,FALSE())))*'Historical 00 Scalers WD'!C23</f>
        <v>92.5800581154855</v>
      </c>
      <c r="D107" s="52" t="n">
        <f aca="false">IF(K19="East",(IF(AND($A48&gt;7,$A48&lt;24),HLOOKUP(D$29,$C$8:$N$10,2,FALSE()),HLOOKUP(D$29,$C$8:$N$10,3,FALSE()))),IF(AND($A48&gt;6,$A48&lt;23),HLOOKUP(D$29,$C$8:$N$10,2,FALSE()),HLOOKUP(D$29,$C$8:$N$10,3,FALSE())))*'Historical 00 Scalers WD'!D23</f>
        <v>62.7298134960834</v>
      </c>
      <c r="E107" s="52" t="n">
        <f aca="false">IF(L19="East",(IF(AND($A48&gt;7,$A48&lt;24),HLOOKUP(E$29,$C$8:$N$10,2,FALSE()),HLOOKUP(E$29,$C$8:$N$10,3,FALSE()))),IF(AND($A48&gt;6,$A48&lt;23),HLOOKUP(E$29,$C$8:$N$10,2,FALSE()),HLOOKUP(E$29,$C$8:$N$10,3,FALSE())))*'Historical 00 Scalers WD'!E23</f>
        <v>59.6709327794162</v>
      </c>
      <c r="F107" s="52" t="n">
        <f aca="false">IF(M19="East",(IF(AND($A48&gt;7,$A48&lt;24),HLOOKUP(F$29,$C$8:$N$10,2,FALSE()),HLOOKUP(F$29,$C$8:$N$10,3,FALSE()))),IF(AND($A48&gt;6,$A48&lt;23),HLOOKUP(F$29,$C$8:$N$10,2,FALSE()),HLOOKUP(F$29,$C$8:$N$10,3,FALSE())))*'Historical 00 Scalers WD'!F23</f>
        <v>87.7755504143303</v>
      </c>
      <c r="G107" s="52" t="n">
        <f aca="false">IF(N19="East",(IF(AND($A48&gt;7,$A48&lt;24),HLOOKUP(G$29,$C$8:$N$10,2,FALSE()),HLOOKUP(G$29,$C$8:$N$10,3,FALSE()))),IF(AND($A48&gt;6,$A48&lt;23),HLOOKUP(G$29,$C$8:$N$10,2,FALSE()),HLOOKUP(G$29,$C$8:$N$10,3,FALSE())))*'Historical 00 Scalers WD'!G23</f>
        <v>99.8768514550672</v>
      </c>
      <c r="H107" s="52" t="n">
        <f aca="false">IF(O19="East",(IF(AND($A48&gt;7,$A48&lt;24),HLOOKUP(H$29,$C$8:$N$10,2,FALSE()),HLOOKUP(H$29,$C$8:$N$10,3,FALSE()))),IF(AND($A48&gt;6,$A48&lt;23),HLOOKUP(H$29,$C$8:$N$10,2,FALSE()),HLOOKUP(H$29,$C$8:$N$10,3,FALSE())))*'Historical 00 Scalers WD'!H23</f>
        <v>141.056230980335</v>
      </c>
      <c r="I107" s="52" t="n">
        <f aca="false">IF(P19="East",(IF(AND($A48&gt;7,$A48&lt;24),HLOOKUP(I$29,$C$8:$N$10,2,FALSE()),HLOOKUP(I$29,$C$8:$N$10,3,FALSE()))),IF(AND($A48&gt;6,$A48&lt;23),HLOOKUP(I$29,$C$8:$N$10,2,FALSE()),HLOOKUP(I$29,$C$8:$N$10,3,FALSE())))*'Historical 00 Scalers WD'!I23</f>
        <v>125.301691548597</v>
      </c>
      <c r="J107" s="52" t="n">
        <f aca="false">IF(Q19="East",(IF(AND($A48&gt;7,$A48&lt;24),HLOOKUP(J$29,$C$8:$N$10,2,FALSE()),HLOOKUP(J$29,$C$8:$N$10,3,FALSE()))),IF(AND($A48&gt;6,$A48&lt;23),HLOOKUP(J$29,$C$8:$N$10,2,FALSE()),HLOOKUP(J$29,$C$8:$N$10,3,FALSE())))*'Historical 00 Scalers WD'!J23</f>
        <v>123.25033176329</v>
      </c>
      <c r="K107" s="52" t="n">
        <f aca="false">IF(R19="East",(IF(AND($A48&gt;7,$A48&lt;24),HLOOKUP(K$29,$C$8:$N$10,2,FALSE()),HLOOKUP(K$29,$C$8:$N$10,3,FALSE()))),IF(AND($A48&gt;6,$A48&lt;23),HLOOKUP(K$29,$C$8:$N$10,2,FALSE()),HLOOKUP(K$29,$C$8:$N$10,3,FALSE())))*'Historical 00 Scalers WD'!K23</f>
        <v>96.3476338988672</v>
      </c>
      <c r="L107" s="52" t="n">
        <f aca="false">IF(S19="East",(IF(AND($A48&gt;7,$A48&lt;24),HLOOKUP(L$29,$C$8:$N$10,2,FALSE()),HLOOKUP(L$29,$C$8:$N$10,3,FALSE()))),IF(AND($A48&gt;6,$A48&lt;23),HLOOKUP(L$29,$C$8:$N$10,2,FALSE()),HLOOKUP(L$29,$C$8:$N$10,3,FALSE())))*'Historical 00 Scalers WD'!L23</f>
        <v>78.9578777396205</v>
      </c>
      <c r="M107" s="52" t="n">
        <f aca="false">IF(T19="East",(IF(AND($A48&gt;7,$A48&lt;24),HLOOKUP(M$29,$C$8:$N$10,2,FALSE()),HLOOKUP(M$29,$C$8:$N$10,3,FALSE()))),IF(AND($A48&gt;6,$A48&lt;23),HLOOKUP(M$29,$C$8:$N$10,2,FALSE()),HLOOKUP(M$29,$C$8:$N$10,3,FALSE())))*'Historical 00 Scalers WD'!M23</f>
        <v>86.9407399119546</v>
      </c>
      <c r="N107" s="52" t="n">
        <f aca="false">IF(U19="East",(IF(AND($A48&gt;7,$A48&lt;24),HLOOKUP(N$29,$C$8:$N$10,2,FALSE()),HLOOKUP(N$29,$C$8:$N$10,3,FALSE()))),IF(AND($A48&gt;6,$A48&lt;23),HLOOKUP(N$29,$C$8:$N$10,2,FALSE()),HLOOKUP(N$29,$C$8:$N$10,3,FALSE())))*'Historical 00 Scalers WD'!N23</f>
        <v>83.7594219461116</v>
      </c>
    </row>
    <row r="108" customFormat="false" ht="12.75" hidden="false" customHeight="false" outlineLevel="0" collapsed="false">
      <c r="A108" s="2" t="n">
        <v>19</v>
      </c>
      <c r="C108" s="52" t="n">
        <f aca="false">IF(J20="East",(IF(AND($A49&gt;7,$A49&lt;24),HLOOKUP(C$29,$C$8:$N$10,2,FALSE()),HLOOKUP(C$29,$C$8:$N$10,3,FALSE()))),IF(AND($A49&gt;6,$A49&lt;23),HLOOKUP(C$29,$C$8:$N$10,2,FALSE()),HLOOKUP(C$29,$C$8:$N$10,3,FALSE())))*'Historical 00 Scalers WD'!C24</f>
        <v>94.2101408642373</v>
      </c>
      <c r="D108" s="52" t="n">
        <f aca="false">IF(K20="East",(IF(AND($A49&gt;7,$A49&lt;24),HLOOKUP(D$29,$C$8:$N$10,2,FALSE()),HLOOKUP(D$29,$C$8:$N$10,3,FALSE()))),IF(AND($A49&gt;6,$A49&lt;23),HLOOKUP(D$29,$C$8:$N$10,2,FALSE()),HLOOKUP(D$29,$C$8:$N$10,3,FALSE())))*'Historical 00 Scalers WD'!D24</f>
        <v>63.0856546511065</v>
      </c>
      <c r="E108" s="52" t="n">
        <f aca="false">IF(L20="East",(IF(AND($A49&gt;7,$A49&lt;24),HLOOKUP(E$29,$C$8:$N$10,2,FALSE()),HLOOKUP(E$29,$C$8:$N$10,3,FALSE()))),IF(AND($A49&gt;6,$A49&lt;23),HLOOKUP(E$29,$C$8:$N$10,2,FALSE()),HLOOKUP(E$29,$C$8:$N$10,3,FALSE())))*'Historical 00 Scalers WD'!E24</f>
        <v>62.5452598138358</v>
      </c>
      <c r="F108" s="52" t="n">
        <f aca="false">IF(M20="East",(IF(AND($A49&gt;7,$A49&lt;24),HLOOKUP(F$29,$C$8:$N$10,2,FALSE()),HLOOKUP(F$29,$C$8:$N$10,3,FALSE()))),IF(AND($A49&gt;6,$A49&lt;23),HLOOKUP(F$29,$C$8:$N$10,2,FALSE()),HLOOKUP(F$29,$C$8:$N$10,3,FALSE())))*'Historical 00 Scalers WD'!F24</f>
        <v>86.9585039423891</v>
      </c>
      <c r="G108" s="52" t="n">
        <f aca="false">IF(N20="East",(IF(AND($A49&gt;7,$A49&lt;24),HLOOKUP(G$29,$C$8:$N$10,2,FALSE()),HLOOKUP(G$29,$C$8:$N$10,3,FALSE()))),IF(AND($A49&gt;6,$A49&lt;23),HLOOKUP(G$29,$C$8:$N$10,2,FALSE()),HLOOKUP(G$29,$C$8:$N$10,3,FALSE())))*'Historical 00 Scalers WD'!G24</f>
        <v>90.6990357764723</v>
      </c>
      <c r="H108" s="52" t="n">
        <f aca="false">IF(O20="East",(IF(AND($A49&gt;7,$A49&lt;24),HLOOKUP(H$29,$C$8:$N$10,2,FALSE()),HLOOKUP(H$29,$C$8:$N$10,3,FALSE()))),IF(AND($A49&gt;6,$A49&lt;23),HLOOKUP(H$29,$C$8:$N$10,2,FALSE()),HLOOKUP(H$29,$C$8:$N$10,3,FALSE())))*'Historical 00 Scalers WD'!H24</f>
        <v>119.560622719134</v>
      </c>
      <c r="I108" s="52" t="n">
        <f aca="false">IF(P20="East",(IF(AND($A49&gt;7,$A49&lt;24),HLOOKUP(I$29,$C$8:$N$10,2,FALSE()),HLOOKUP(I$29,$C$8:$N$10,3,FALSE()))),IF(AND($A49&gt;6,$A49&lt;23),HLOOKUP(I$29,$C$8:$N$10,2,FALSE()),HLOOKUP(I$29,$C$8:$N$10,3,FALSE())))*'Historical 00 Scalers WD'!I24</f>
        <v>109.823347662838</v>
      </c>
      <c r="J108" s="52" t="n">
        <f aca="false">IF(Q20="East",(IF(AND($A49&gt;7,$A49&lt;24),HLOOKUP(J$29,$C$8:$N$10,2,FALSE()),HLOOKUP(J$29,$C$8:$N$10,3,FALSE()))),IF(AND($A49&gt;6,$A49&lt;23),HLOOKUP(J$29,$C$8:$N$10,2,FALSE()),HLOOKUP(J$29,$C$8:$N$10,3,FALSE())))*'Historical 00 Scalers WD'!J24</f>
        <v>128.326130380115</v>
      </c>
      <c r="K108" s="52" t="n">
        <f aca="false">IF(R20="East",(IF(AND($A49&gt;7,$A49&lt;24),HLOOKUP(K$29,$C$8:$N$10,2,FALSE()),HLOOKUP(K$29,$C$8:$N$10,3,FALSE()))),IF(AND($A49&gt;6,$A49&lt;23),HLOOKUP(K$29,$C$8:$N$10,2,FALSE()),HLOOKUP(K$29,$C$8:$N$10,3,FALSE())))*'Historical 00 Scalers WD'!K24</f>
        <v>94.6761960238362</v>
      </c>
      <c r="L108" s="52" t="n">
        <f aca="false">IF(S20="East",(IF(AND($A49&gt;7,$A49&lt;24),HLOOKUP(L$29,$C$8:$N$10,2,FALSE()),HLOOKUP(L$29,$C$8:$N$10,3,FALSE()))),IF(AND($A49&gt;6,$A49&lt;23),HLOOKUP(L$29,$C$8:$N$10,2,FALSE()),HLOOKUP(L$29,$C$8:$N$10,3,FALSE())))*'Historical 00 Scalers WD'!L24</f>
        <v>84.1015057833083</v>
      </c>
      <c r="M108" s="52" t="n">
        <f aca="false">IF(T20="East",(IF(AND($A49&gt;7,$A49&lt;24),HLOOKUP(M$29,$C$8:$N$10,2,FALSE()),HLOOKUP(M$29,$C$8:$N$10,3,FALSE()))),IF(AND($A49&gt;6,$A49&lt;23),HLOOKUP(M$29,$C$8:$N$10,2,FALSE()),HLOOKUP(M$29,$C$8:$N$10,3,FALSE())))*'Historical 00 Scalers WD'!M24</f>
        <v>88.8483791235047</v>
      </c>
      <c r="N108" s="52" t="n">
        <f aca="false">IF(U20="East",(IF(AND($A49&gt;7,$A49&lt;24),HLOOKUP(N$29,$C$8:$N$10,2,FALSE()),HLOOKUP(N$29,$C$8:$N$10,3,FALSE()))),IF(AND($A49&gt;6,$A49&lt;23),HLOOKUP(N$29,$C$8:$N$10,2,FALSE()),HLOOKUP(N$29,$C$8:$N$10,3,FALSE())))*'Historical 00 Scalers WD'!N24</f>
        <v>85.4940576782916</v>
      </c>
    </row>
    <row r="109" customFormat="false" ht="12.75" hidden="false" customHeight="false" outlineLevel="0" collapsed="false">
      <c r="A109" s="2" t="n">
        <v>20</v>
      </c>
      <c r="C109" s="52" t="n">
        <f aca="false">IF(J21="East",(IF(AND($A50&gt;7,$A50&lt;24),HLOOKUP(C$29,$C$8:$N$10,2,FALSE()),HLOOKUP(C$29,$C$8:$N$10,3,FALSE()))),IF(AND($A50&gt;6,$A50&lt;23),HLOOKUP(C$29,$C$8:$N$10,2,FALSE()),HLOOKUP(C$29,$C$8:$N$10,3,FALSE())))*'Historical 00 Scalers WD'!C25</f>
        <v>87.3875699409739</v>
      </c>
      <c r="D109" s="52" t="n">
        <f aca="false">IF(K21="East",(IF(AND($A50&gt;7,$A50&lt;24),HLOOKUP(D$29,$C$8:$N$10,2,FALSE()),HLOOKUP(D$29,$C$8:$N$10,3,FALSE()))),IF(AND($A50&gt;6,$A50&lt;23),HLOOKUP(D$29,$C$8:$N$10,2,FALSE()),HLOOKUP(D$29,$C$8:$N$10,3,FALSE())))*'Historical 00 Scalers WD'!D25</f>
        <v>61.6881188972636</v>
      </c>
      <c r="E109" s="52" t="n">
        <f aca="false">IF(L21="East",(IF(AND($A50&gt;7,$A50&lt;24),HLOOKUP(E$29,$C$8:$N$10,2,FALSE()),HLOOKUP(E$29,$C$8:$N$10,3,FALSE()))),IF(AND($A50&gt;6,$A50&lt;23),HLOOKUP(E$29,$C$8:$N$10,2,FALSE()),HLOOKUP(E$29,$C$8:$N$10,3,FALSE())))*'Historical 00 Scalers WD'!E25</f>
        <v>61.439228934771</v>
      </c>
      <c r="F109" s="52" t="n">
        <f aca="false">IF(M21="East",(IF(AND($A50&gt;7,$A50&lt;24),HLOOKUP(F$29,$C$8:$N$10,2,FALSE()),HLOOKUP(F$29,$C$8:$N$10,3,FALSE()))),IF(AND($A50&gt;6,$A50&lt;23),HLOOKUP(F$29,$C$8:$N$10,2,FALSE()),HLOOKUP(F$29,$C$8:$N$10,3,FALSE())))*'Historical 00 Scalers WD'!F25</f>
        <v>96.068540900064</v>
      </c>
      <c r="G109" s="52" t="n">
        <f aca="false">IF(N21="East",(IF(AND($A50&gt;7,$A50&lt;24),HLOOKUP(G$29,$C$8:$N$10,2,FALSE()),HLOOKUP(G$29,$C$8:$N$10,3,FALSE()))),IF(AND($A50&gt;6,$A50&lt;23),HLOOKUP(G$29,$C$8:$N$10,2,FALSE()),HLOOKUP(G$29,$C$8:$N$10,3,FALSE())))*'Historical 00 Scalers WD'!G25</f>
        <v>91.1539719898161</v>
      </c>
      <c r="H109" s="52" t="n">
        <f aca="false">IF(O21="East",(IF(AND($A50&gt;7,$A50&lt;24),HLOOKUP(H$29,$C$8:$N$10,2,FALSE()),HLOOKUP(H$29,$C$8:$N$10,3,FALSE()))),IF(AND($A50&gt;6,$A50&lt;23),HLOOKUP(H$29,$C$8:$N$10,2,FALSE()),HLOOKUP(H$29,$C$8:$N$10,3,FALSE())))*'Historical 00 Scalers WD'!H25</f>
        <v>98.3880436991417</v>
      </c>
      <c r="I109" s="52" t="n">
        <f aca="false">IF(P21="East",(IF(AND($A50&gt;7,$A50&lt;24),HLOOKUP(I$29,$C$8:$N$10,2,FALSE()),HLOOKUP(I$29,$C$8:$N$10,3,FALSE()))),IF(AND($A50&gt;6,$A50&lt;23),HLOOKUP(I$29,$C$8:$N$10,2,FALSE()),HLOOKUP(I$29,$C$8:$N$10,3,FALSE())))*'Historical 00 Scalers WD'!I25</f>
        <v>110.977857785042</v>
      </c>
      <c r="J109" s="52" t="n">
        <f aca="false">IF(Q21="East",(IF(AND($A50&gt;7,$A50&lt;24),HLOOKUP(J$29,$C$8:$N$10,2,FALSE()),HLOOKUP(J$29,$C$8:$N$10,3,FALSE()))),IF(AND($A50&gt;6,$A50&lt;23),HLOOKUP(J$29,$C$8:$N$10,2,FALSE()),HLOOKUP(J$29,$C$8:$N$10,3,FALSE())))*'Historical 00 Scalers WD'!J25</f>
        <v>119.032447237922</v>
      </c>
      <c r="K109" s="52" t="n">
        <f aca="false">IF(R21="East",(IF(AND($A50&gt;7,$A50&lt;24),HLOOKUP(K$29,$C$8:$N$10,2,FALSE()),HLOOKUP(K$29,$C$8:$N$10,3,FALSE()))),IF(AND($A50&gt;6,$A50&lt;23),HLOOKUP(K$29,$C$8:$N$10,2,FALSE()),HLOOKUP(K$29,$C$8:$N$10,3,FALSE())))*'Historical 00 Scalers WD'!K25</f>
        <v>101.403790399919</v>
      </c>
      <c r="L109" s="52" t="n">
        <f aca="false">IF(S21="East",(IF(AND($A50&gt;7,$A50&lt;24),HLOOKUP(L$29,$C$8:$N$10,2,FALSE()),HLOOKUP(L$29,$C$8:$N$10,3,FALSE()))),IF(AND($A50&gt;6,$A50&lt;23),HLOOKUP(L$29,$C$8:$N$10,2,FALSE()),HLOOKUP(L$29,$C$8:$N$10,3,FALSE())))*'Historical 00 Scalers WD'!L25</f>
        <v>89.2833460564436</v>
      </c>
      <c r="M109" s="52" t="n">
        <f aca="false">IF(T21="East",(IF(AND($A50&gt;7,$A50&lt;24),HLOOKUP(M$29,$C$8:$N$10,2,FALSE()),HLOOKUP(M$29,$C$8:$N$10,3,FALSE()))),IF(AND($A50&gt;6,$A50&lt;23),HLOOKUP(M$29,$C$8:$N$10,2,FALSE()),HLOOKUP(M$29,$C$8:$N$10,3,FALSE())))*'Historical 00 Scalers WD'!M25</f>
        <v>84.4812206791755</v>
      </c>
      <c r="N109" s="52" t="n">
        <f aca="false">IF(U21="East",(IF(AND($A50&gt;7,$A50&lt;24),HLOOKUP(N$29,$C$8:$N$10,2,FALSE()),HLOOKUP(N$29,$C$8:$N$10,3,FALSE()))),IF(AND($A50&gt;6,$A50&lt;23),HLOOKUP(N$29,$C$8:$N$10,2,FALSE()),HLOOKUP(N$29,$C$8:$N$10,3,FALSE())))*'Historical 00 Scalers WD'!N25</f>
        <v>85.8153782639629</v>
      </c>
    </row>
    <row r="110" customFormat="false" ht="12.75" hidden="false" customHeight="false" outlineLevel="0" collapsed="false">
      <c r="A110" s="2" t="n">
        <v>21</v>
      </c>
      <c r="C110" s="52" t="n">
        <f aca="false">IF(J22="East",(IF(AND($A51&gt;7,$A51&lt;24),HLOOKUP(C$29,$C$8:$N$10,2,FALSE()),HLOOKUP(C$29,$C$8:$N$10,3,FALSE()))),IF(AND($A51&gt;6,$A51&lt;23),HLOOKUP(C$29,$C$8:$N$10,2,FALSE()),HLOOKUP(C$29,$C$8:$N$10,3,FALSE())))*'Historical 00 Scalers WD'!C26</f>
        <v>81.3668636711421</v>
      </c>
      <c r="D110" s="52" t="n">
        <f aca="false">IF(K22="East",(IF(AND($A51&gt;7,$A51&lt;24),HLOOKUP(D$29,$C$8:$N$10,2,FALSE()),HLOOKUP(D$29,$C$8:$N$10,3,FALSE()))),IF(AND($A51&gt;6,$A51&lt;23),HLOOKUP(D$29,$C$8:$N$10,2,FALSE()),HLOOKUP(D$29,$C$8:$N$10,3,FALSE())))*'Historical 00 Scalers WD'!D26</f>
        <v>61.1070067316016</v>
      </c>
      <c r="E110" s="52" t="n">
        <f aca="false">IF(L22="East",(IF(AND($A51&gt;7,$A51&lt;24),HLOOKUP(E$29,$C$8:$N$10,2,FALSE()),HLOOKUP(E$29,$C$8:$N$10,3,FALSE()))),IF(AND($A51&gt;6,$A51&lt;23),HLOOKUP(E$29,$C$8:$N$10,2,FALSE()),HLOOKUP(E$29,$C$8:$N$10,3,FALSE())))*'Historical 00 Scalers WD'!E26</f>
        <v>58.8430094077123</v>
      </c>
      <c r="F110" s="52" t="n">
        <f aca="false">IF(M22="East",(IF(AND($A51&gt;7,$A51&lt;24),HLOOKUP(F$29,$C$8:$N$10,2,FALSE()),HLOOKUP(F$29,$C$8:$N$10,3,FALSE()))),IF(AND($A51&gt;6,$A51&lt;23),HLOOKUP(F$29,$C$8:$N$10,2,FALSE()),HLOOKUP(F$29,$C$8:$N$10,3,FALSE())))*'Historical 00 Scalers WD'!F26</f>
        <v>97.6379101014847</v>
      </c>
      <c r="G110" s="52" t="n">
        <f aca="false">IF(N22="East",(IF(AND($A51&gt;7,$A51&lt;24),HLOOKUP(G$29,$C$8:$N$10,2,FALSE()),HLOOKUP(G$29,$C$8:$N$10,3,FALSE()))),IF(AND($A51&gt;6,$A51&lt;23),HLOOKUP(G$29,$C$8:$N$10,2,FALSE()),HLOOKUP(G$29,$C$8:$N$10,3,FALSE())))*'Historical 00 Scalers WD'!G26</f>
        <v>96.7706911301111</v>
      </c>
      <c r="H110" s="52" t="n">
        <f aca="false">IF(O22="East",(IF(AND($A51&gt;7,$A51&lt;24),HLOOKUP(H$29,$C$8:$N$10,2,FALSE()),HLOOKUP(H$29,$C$8:$N$10,3,FALSE()))),IF(AND($A51&gt;6,$A51&lt;23),HLOOKUP(H$29,$C$8:$N$10,2,FALSE()),HLOOKUP(H$29,$C$8:$N$10,3,FALSE())))*'Historical 00 Scalers WD'!H26</f>
        <v>87.5338883893662</v>
      </c>
      <c r="I110" s="52" t="n">
        <f aca="false">IF(P22="East",(IF(AND($A51&gt;7,$A51&lt;24),HLOOKUP(I$29,$C$8:$N$10,2,FALSE()),HLOOKUP(I$29,$C$8:$N$10,3,FALSE()))),IF(AND($A51&gt;6,$A51&lt;23),HLOOKUP(I$29,$C$8:$N$10,2,FALSE()),HLOOKUP(I$29,$C$8:$N$10,3,FALSE())))*'Historical 00 Scalers WD'!I26</f>
        <v>110.942628541946</v>
      </c>
      <c r="J110" s="52" t="n">
        <f aca="false">IF(Q22="East",(IF(AND($A51&gt;7,$A51&lt;24),HLOOKUP(J$29,$C$8:$N$10,2,FALSE()),HLOOKUP(J$29,$C$8:$N$10,3,FALSE()))),IF(AND($A51&gt;6,$A51&lt;23),HLOOKUP(J$29,$C$8:$N$10,2,FALSE()),HLOOKUP(J$29,$C$8:$N$10,3,FALSE())))*'Historical 00 Scalers WD'!J26</f>
        <v>135.877350982741</v>
      </c>
      <c r="K110" s="52" t="n">
        <f aca="false">IF(R22="East",(IF(AND($A51&gt;7,$A51&lt;24),HLOOKUP(K$29,$C$8:$N$10,2,FALSE()),HLOOKUP(K$29,$C$8:$N$10,3,FALSE()))),IF(AND($A51&gt;6,$A51&lt;23),HLOOKUP(K$29,$C$8:$N$10,2,FALSE()),HLOOKUP(K$29,$C$8:$N$10,3,FALSE())))*'Historical 00 Scalers WD'!K26</f>
        <v>98.167162144896</v>
      </c>
      <c r="L110" s="52" t="n">
        <f aca="false">IF(S22="East",(IF(AND($A51&gt;7,$A51&lt;24),HLOOKUP(L$29,$C$8:$N$10,2,FALSE()),HLOOKUP(L$29,$C$8:$N$10,3,FALSE()))),IF(AND($A51&gt;6,$A51&lt;23),HLOOKUP(L$29,$C$8:$N$10,2,FALSE()),HLOOKUP(L$29,$C$8:$N$10,3,FALSE())))*'Historical 00 Scalers WD'!L26</f>
        <v>83.0122875533321</v>
      </c>
      <c r="M110" s="52" t="n">
        <f aca="false">IF(T22="East",(IF(AND($A51&gt;7,$A51&lt;24),HLOOKUP(M$29,$C$8:$N$10,2,FALSE()),HLOOKUP(M$29,$C$8:$N$10,3,FALSE()))),IF(AND($A51&gt;6,$A51&lt;23),HLOOKUP(M$29,$C$8:$N$10,2,FALSE()),HLOOKUP(M$29,$C$8:$N$10,3,FALSE())))*'Historical 00 Scalers WD'!M26</f>
        <v>82.0297204286455</v>
      </c>
      <c r="N110" s="52" t="n">
        <f aca="false">IF(U22="East",(IF(AND($A51&gt;7,$A51&lt;24),HLOOKUP(N$29,$C$8:$N$10,2,FALSE()),HLOOKUP(N$29,$C$8:$N$10,3,FALSE()))),IF(AND($A51&gt;6,$A51&lt;23),HLOOKUP(N$29,$C$8:$N$10,2,FALSE()),HLOOKUP(N$29,$C$8:$N$10,3,FALSE())))*'Historical 00 Scalers WD'!N26</f>
        <v>83.202356127745</v>
      </c>
    </row>
    <row r="111" customFormat="false" ht="12.75" hidden="false" customHeight="false" outlineLevel="0" collapsed="false">
      <c r="A111" s="2" t="n">
        <v>22</v>
      </c>
      <c r="C111" s="52" t="n">
        <f aca="false">IF(J23="East",(IF(AND($A52&gt;7,$A52&lt;24),HLOOKUP(C$29,$C$8:$N$10,2,FALSE()),HLOOKUP(C$29,$C$8:$N$10,3,FALSE()))),IF(AND($A52&gt;6,$A52&lt;23),HLOOKUP(C$29,$C$8:$N$10,2,FALSE()),HLOOKUP(C$29,$C$8:$N$10,3,FALSE())))*'Historical 00 Scalers WD'!C27</f>
        <v>74.5259730268349</v>
      </c>
      <c r="D111" s="52" t="n">
        <f aca="false">IF(K23="East",(IF(AND($A52&gt;7,$A52&lt;24),HLOOKUP(D$29,$C$8:$N$10,2,FALSE()),HLOOKUP(D$29,$C$8:$N$10,3,FALSE()))),IF(AND($A52&gt;6,$A52&lt;23),HLOOKUP(D$29,$C$8:$N$10,2,FALSE()),HLOOKUP(D$29,$C$8:$N$10,3,FALSE())))*'Historical 00 Scalers WD'!D27</f>
        <v>59.0236324639424</v>
      </c>
      <c r="E111" s="52" t="n">
        <f aca="false">IF(L23="East",(IF(AND($A52&gt;7,$A52&lt;24),HLOOKUP(E$29,$C$8:$N$10,2,FALSE()),HLOOKUP(E$29,$C$8:$N$10,3,FALSE()))),IF(AND($A52&gt;6,$A52&lt;23),HLOOKUP(E$29,$C$8:$N$10,2,FALSE()),HLOOKUP(E$29,$C$8:$N$10,3,FALSE())))*'Historical 00 Scalers WD'!E27</f>
        <v>59.9358028992101</v>
      </c>
      <c r="F111" s="52" t="n">
        <f aca="false">IF(M23="East",(IF(AND($A52&gt;7,$A52&lt;24),HLOOKUP(F$29,$C$8:$N$10,2,FALSE()),HLOOKUP(F$29,$C$8:$N$10,3,FALSE()))),IF(AND($A52&gt;6,$A52&lt;23),HLOOKUP(F$29,$C$8:$N$10,2,FALSE()),HLOOKUP(F$29,$C$8:$N$10,3,FALSE())))*'Historical 00 Scalers WD'!F27</f>
        <v>90.8080347631024</v>
      </c>
      <c r="G111" s="52" t="n">
        <f aca="false">IF(N23="East",(IF(AND($A52&gt;7,$A52&lt;24),HLOOKUP(G$29,$C$8:$N$10,2,FALSE()),HLOOKUP(G$29,$C$8:$N$10,3,FALSE()))),IF(AND($A52&gt;6,$A52&lt;23),HLOOKUP(G$29,$C$8:$N$10,2,FALSE()),HLOOKUP(G$29,$C$8:$N$10,3,FALSE())))*'Historical 00 Scalers WD'!G27</f>
        <v>84.2791804687703</v>
      </c>
      <c r="H111" s="52" t="n">
        <f aca="false">IF(O23="East",(IF(AND($A52&gt;7,$A52&lt;24),HLOOKUP(H$29,$C$8:$N$10,2,FALSE()),HLOOKUP(H$29,$C$8:$N$10,3,FALSE()))),IF(AND($A52&gt;6,$A52&lt;23),HLOOKUP(H$29,$C$8:$N$10,2,FALSE()),HLOOKUP(H$29,$C$8:$N$10,3,FALSE())))*'Historical 00 Scalers WD'!H27</f>
        <v>65.389331631999</v>
      </c>
      <c r="I111" s="52" t="n">
        <f aca="false">IF(P23="East",(IF(AND($A52&gt;7,$A52&lt;24),HLOOKUP(I$29,$C$8:$N$10,2,FALSE()),HLOOKUP(I$29,$C$8:$N$10,3,FALSE()))),IF(AND($A52&gt;6,$A52&lt;23),HLOOKUP(I$29,$C$8:$N$10,2,FALSE()),HLOOKUP(I$29,$C$8:$N$10,3,FALSE())))*'Historical 00 Scalers WD'!I27</f>
        <v>80.6734855790593</v>
      </c>
      <c r="J111" s="52" t="n">
        <f aca="false">IF(Q23="East",(IF(AND($A52&gt;7,$A52&lt;24),HLOOKUP(J$29,$C$8:$N$10,2,FALSE()),HLOOKUP(J$29,$C$8:$N$10,3,FALSE()))),IF(AND($A52&gt;6,$A52&lt;23),HLOOKUP(J$29,$C$8:$N$10,2,FALSE()),HLOOKUP(J$29,$C$8:$N$10,3,FALSE())))*'Historical 00 Scalers WD'!J27</f>
        <v>97.2118724961884</v>
      </c>
      <c r="K111" s="52" t="n">
        <f aca="false">IF(R23="East",(IF(AND($A52&gt;7,$A52&lt;24),HLOOKUP(K$29,$C$8:$N$10,2,FALSE()),HLOOKUP(K$29,$C$8:$N$10,3,FALSE()))),IF(AND($A52&gt;6,$A52&lt;23),HLOOKUP(K$29,$C$8:$N$10,2,FALSE()),HLOOKUP(K$29,$C$8:$N$10,3,FALSE())))*'Historical 00 Scalers WD'!K27</f>
        <v>86.2459936622109</v>
      </c>
      <c r="L111" s="52" t="n">
        <f aca="false">IF(S23="East",(IF(AND($A52&gt;7,$A52&lt;24),HLOOKUP(L$29,$C$8:$N$10,2,FALSE()),HLOOKUP(L$29,$C$8:$N$10,3,FALSE()))),IF(AND($A52&gt;6,$A52&lt;23),HLOOKUP(L$29,$C$8:$N$10,2,FALSE()),HLOOKUP(L$29,$C$8:$N$10,3,FALSE())))*'Historical 00 Scalers WD'!L27</f>
        <v>69.8792756362936</v>
      </c>
      <c r="M111" s="52" t="n">
        <f aca="false">IF(T23="East",(IF(AND($A52&gt;7,$A52&lt;24),HLOOKUP(M$29,$C$8:$N$10,2,FALSE()),HLOOKUP(M$29,$C$8:$N$10,3,FALSE()))),IF(AND($A52&gt;6,$A52&lt;23),HLOOKUP(M$29,$C$8:$N$10,2,FALSE()),HLOOKUP(M$29,$C$8:$N$10,3,FALSE())))*'Historical 00 Scalers WD'!M27</f>
        <v>79.2922376491146</v>
      </c>
      <c r="N111" s="52" t="n">
        <f aca="false">IF(U23="East",(IF(AND($A52&gt;7,$A52&lt;24),HLOOKUP(N$29,$C$8:$N$10,2,FALSE()),HLOOKUP(N$29,$C$8:$N$10,3,FALSE()))),IF(AND($A52&gt;6,$A52&lt;23),HLOOKUP(N$29,$C$8:$N$10,2,FALSE()),HLOOKUP(N$29,$C$8:$N$10,3,FALSE())))*'Historical 00 Scalers WD'!N27</f>
        <v>84.4804231781784</v>
      </c>
    </row>
    <row r="112" customFormat="false" ht="12.75" hidden="false" customHeight="false" outlineLevel="0" collapsed="false">
      <c r="A112" s="2" t="n">
        <v>23</v>
      </c>
      <c r="C112" s="52" t="n">
        <f aca="false">IF(J24="East",(IF(AND($A53&gt;7,$A53&lt;24),HLOOKUP(C$29,$C$8:$N$10,2,FALSE()),HLOOKUP(C$29,$C$8:$N$10,3,FALSE()))),IF(AND($A53&gt;6,$A53&lt;23),HLOOKUP(C$29,$C$8:$N$10,2,FALSE()),HLOOKUP(C$29,$C$8:$N$10,3,FALSE())))*'Historical 00 Scalers WD'!C28</f>
        <v>79.2754956677204</v>
      </c>
      <c r="D112" s="52" t="n">
        <f aca="false">IF(K24="East",(IF(AND($A53&gt;7,$A53&lt;24),HLOOKUP(D$29,$C$8:$N$10,2,FALSE()),HLOOKUP(D$29,$C$8:$N$10,3,FALSE()))),IF(AND($A53&gt;6,$A53&lt;23),HLOOKUP(D$29,$C$8:$N$10,2,FALSE()),HLOOKUP(D$29,$C$8:$N$10,3,FALSE())))*'Historical 00 Scalers WD'!D28</f>
        <v>61.1813544324011</v>
      </c>
      <c r="E112" s="52" t="n">
        <f aca="false">IF(L24="East",(IF(AND($A53&gt;7,$A53&lt;24),HLOOKUP(E$29,$C$8:$N$10,2,FALSE()),HLOOKUP(E$29,$C$8:$N$10,3,FALSE()))),IF(AND($A53&gt;6,$A53&lt;23),HLOOKUP(E$29,$C$8:$N$10,2,FALSE()),HLOOKUP(E$29,$C$8:$N$10,3,FALSE())))*'Historical 00 Scalers WD'!E28</f>
        <v>63.0245214336878</v>
      </c>
      <c r="F112" s="52" t="n">
        <f aca="false">IF(M24="East",(IF(AND($A53&gt;7,$A53&lt;24),HLOOKUP(F$29,$C$8:$N$10,2,FALSE()),HLOOKUP(F$29,$C$8:$N$10,3,FALSE()))),IF(AND($A53&gt;6,$A53&lt;23),HLOOKUP(F$29,$C$8:$N$10,2,FALSE()),HLOOKUP(F$29,$C$8:$N$10,3,FALSE())))*'Historical 00 Scalers WD'!F28</f>
        <v>100.47969668291</v>
      </c>
      <c r="G112" s="52" t="n">
        <f aca="false">IF(N24="East",(IF(AND($A53&gt;7,$A53&lt;24),HLOOKUP(G$29,$C$8:$N$10,2,FALSE()),HLOOKUP(G$29,$C$8:$N$10,3,FALSE()))),IF(AND($A53&gt;6,$A53&lt;23),HLOOKUP(G$29,$C$8:$N$10,2,FALSE()),HLOOKUP(G$29,$C$8:$N$10,3,FALSE())))*'Historical 00 Scalers WD'!G28</f>
        <v>88.6880199296408</v>
      </c>
      <c r="H112" s="52" t="n">
        <f aca="false">IF(O24="East",(IF(AND($A53&gt;7,$A53&lt;24),HLOOKUP(H$29,$C$8:$N$10,2,FALSE()),HLOOKUP(H$29,$C$8:$N$10,3,FALSE()))),IF(AND($A53&gt;6,$A53&lt;23),HLOOKUP(H$29,$C$8:$N$10,2,FALSE()),HLOOKUP(H$29,$C$8:$N$10,3,FALSE())))*'Historical 00 Scalers WD'!H28</f>
        <v>97.4190100216652</v>
      </c>
      <c r="I112" s="52" t="n">
        <f aca="false">IF(P24="East",(IF(AND($A53&gt;7,$A53&lt;24),HLOOKUP(I$29,$C$8:$N$10,2,FALSE()),HLOOKUP(I$29,$C$8:$N$10,3,FALSE()))),IF(AND($A53&gt;6,$A53&lt;23),HLOOKUP(I$29,$C$8:$N$10,2,FALSE()),HLOOKUP(I$29,$C$8:$N$10,3,FALSE())))*'Historical 00 Scalers WD'!I28</f>
        <v>89.8857878071234</v>
      </c>
      <c r="J112" s="52" t="n">
        <f aca="false">IF(Q24="East",(IF(AND($A53&gt;7,$A53&lt;24),HLOOKUP(J$29,$C$8:$N$10,2,FALSE()),HLOOKUP(J$29,$C$8:$N$10,3,FALSE()))),IF(AND($A53&gt;6,$A53&lt;23),HLOOKUP(J$29,$C$8:$N$10,2,FALSE()),HLOOKUP(J$29,$C$8:$N$10,3,FALSE())))*'Historical 00 Scalers WD'!J28</f>
        <v>100.387111746942</v>
      </c>
      <c r="K112" s="52" t="n">
        <f aca="false">IF(R24="East",(IF(AND($A53&gt;7,$A53&lt;24),HLOOKUP(K$29,$C$8:$N$10,2,FALSE()),HLOOKUP(K$29,$C$8:$N$10,3,FALSE()))),IF(AND($A53&gt;6,$A53&lt;23),HLOOKUP(K$29,$C$8:$N$10,2,FALSE()),HLOOKUP(K$29,$C$8:$N$10,3,FALSE())))*'Historical 00 Scalers WD'!K28</f>
        <v>71.5173540921033</v>
      </c>
      <c r="L112" s="52" t="n">
        <f aca="false">IF(S24="East",(IF(AND($A53&gt;7,$A53&lt;24),HLOOKUP(L$29,$C$8:$N$10,2,FALSE()),HLOOKUP(L$29,$C$8:$N$10,3,FALSE()))),IF(AND($A53&gt;6,$A53&lt;23),HLOOKUP(L$29,$C$8:$N$10,2,FALSE()),HLOOKUP(L$29,$C$8:$N$10,3,FALSE())))*'Historical 00 Scalers WD'!L28</f>
        <v>59.4467227838971</v>
      </c>
      <c r="M112" s="52" t="n">
        <f aca="false">IF(T24="East",(IF(AND($A53&gt;7,$A53&lt;24),HLOOKUP(M$29,$C$8:$N$10,2,FALSE()),HLOOKUP(M$29,$C$8:$N$10,3,FALSE()))),IF(AND($A53&gt;6,$A53&lt;23),HLOOKUP(M$29,$C$8:$N$10,2,FALSE()),HLOOKUP(M$29,$C$8:$N$10,3,FALSE())))*'Historical 00 Scalers WD'!M28</f>
        <v>55.0832777426501</v>
      </c>
      <c r="N112" s="52" t="n">
        <f aca="false">IF(U24="East",(IF(AND($A53&gt;7,$A53&lt;24),HLOOKUP(N$29,$C$8:$N$10,2,FALSE()),HLOOKUP(N$29,$C$8:$N$10,3,FALSE()))),IF(AND($A53&gt;6,$A53&lt;23),HLOOKUP(N$29,$C$8:$N$10,2,FALSE()),HLOOKUP(N$29,$C$8:$N$10,3,FALSE())))*'Historical 00 Scalers WD'!N28</f>
        <v>51.9162104728398</v>
      </c>
    </row>
    <row r="113" customFormat="false" ht="12.75" hidden="false" customHeight="false" outlineLevel="0" collapsed="false">
      <c r="A113" s="2" t="n">
        <v>24</v>
      </c>
      <c r="C113" s="52" t="n">
        <f aca="false">IF(J25="East",(IF(AND($A54&gt;7,$A54&lt;24),HLOOKUP(C$29,$C$8:$N$10,2,FALSE()),HLOOKUP(C$29,$C$8:$N$10,3,FALSE()))),IF(AND($A54&gt;6,$A54&lt;23),HLOOKUP(C$29,$C$8:$N$10,2,FALSE()),HLOOKUP(C$29,$C$8:$N$10,3,FALSE())))*'Historical 00 Scalers WD'!C29</f>
        <v>72.8789510609352</v>
      </c>
      <c r="D113" s="52" t="n">
        <f aca="false">IF(K25="East",(IF(AND($A54&gt;7,$A54&lt;24),HLOOKUP(D$29,$C$8:$N$10,2,FALSE()),HLOOKUP(D$29,$C$8:$N$10,3,FALSE()))),IF(AND($A54&gt;6,$A54&lt;23),HLOOKUP(D$29,$C$8:$N$10,2,FALSE()),HLOOKUP(D$29,$C$8:$N$10,3,FALSE())))*'Historical 00 Scalers WD'!D29</f>
        <v>57.3700694985283</v>
      </c>
      <c r="E113" s="52" t="n">
        <f aca="false">IF(L25="East",(IF(AND($A54&gt;7,$A54&lt;24),HLOOKUP(E$29,$C$8:$N$10,2,FALSE()),HLOOKUP(E$29,$C$8:$N$10,3,FALSE()))),IF(AND($A54&gt;6,$A54&lt;23),HLOOKUP(E$29,$C$8:$N$10,2,FALSE()),HLOOKUP(E$29,$C$8:$N$10,3,FALSE())))*'Historical 00 Scalers WD'!E29</f>
        <v>54.908126021214</v>
      </c>
      <c r="F113" s="52" t="n">
        <f aca="false">IF(M25="East",(IF(AND($A54&gt;7,$A54&lt;24),HLOOKUP(F$29,$C$8:$N$10,2,FALSE()),HLOOKUP(F$29,$C$8:$N$10,3,FALSE()))),IF(AND($A54&gt;6,$A54&lt;23),HLOOKUP(F$29,$C$8:$N$10,2,FALSE()),HLOOKUP(F$29,$C$8:$N$10,3,FALSE())))*'Historical 00 Scalers WD'!F29</f>
        <v>76.3804143713345</v>
      </c>
      <c r="G113" s="52" t="n">
        <f aca="false">IF(N25="East",(IF(AND($A54&gt;7,$A54&lt;24),HLOOKUP(G$29,$C$8:$N$10,2,FALSE()),HLOOKUP(G$29,$C$8:$N$10,3,FALSE()))),IF(AND($A54&gt;6,$A54&lt;23),HLOOKUP(G$29,$C$8:$N$10,2,FALSE()),HLOOKUP(G$29,$C$8:$N$10,3,FALSE())))*'Historical 00 Scalers WD'!G29</f>
        <v>73.9721210719067</v>
      </c>
      <c r="H113" s="52" t="n">
        <f aca="false">IF(O25="East",(IF(AND($A54&gt;7,$A54&lt;24),HLOOKUP(H$29,$C$8:$N$10,2,FALSE()),HLOOKUP(H$29,$C$8:$N$10,3,FALSE()))),IF(AND($A54&gt;6,$A54&lt;23),HLOOKUP(H$29,$C$8:$N$10,2,FALSE()),HLOOKUP(H$29,$C$8:$N$10,3,FALSE())))*'Historical 00 Scalers WD'!H29</f>
        <v>78.307702906961</v>
      </c>
      <c r="I113" s="52" t="n">
        <f aca="false">IF(P25="East",(IF(AND($A54&gt;7,$A54&lt;24),HLOOKUP(I$29,$C$8:$N$10,2,FALSE()),HLOOKUP(I$29,$C$8:$N$10,3,FALSE()))),IF(AND($A54&gt;6,$A54&lt;23),HLOOKUP(I$29,$C$8:$N$10,2,FALSE()),HLOOKUP(I$29,$C$8:$N$10,3,FALSE())))*'Historical 00 Scalers WD'!I29</f>
        <v>81.2767688541439</v>
      </c>
      <c r="J113" s="52" t="n">
        <f aca="false">IF(Q25="East",(IF(AND($A54&gt;7,$A54&lt;24),HLOOKUP(J$29,$C$8:$N$10,2,FALSE()),HLOOKUP(J$29,$C$8:$N$10,3,FALSE()))),IF(AND($A54&gt;6,$A54&lt;23),HLOOKUP(J$29,$C$8:$N$10,2,FALSE()),HLOOKUP(J$29,$C$8:$N$10,3,FALSE())))*'Historical 00 Scalers WD'!J29</f>
        <v>93.8094315806508</v>
      </c>
      <c r="K113" s="52" t="n">
        <f aca="false">IF(R25="East",(IF(AND($A54&gt;7,$A54&lt;24),HLOOKUP(K$29,$C$8:$N$10,2,FALSE()),HLOOKUP(K$29,$C$8:$N$10,3,FALSE()))),IF(AND($A54&gt;6,$A54&lt;23),HLOOKUP(K$29,$C$8:$N$10,2,FALSE()),HLOOKUP(K$29,$C$8:$N$10,3,FALSE())))*'Historical 00 Scalers WD'!K29</f>
        <v>67.5804920197257</v>
      </c>
      <c r="L113" s="52" t="n">
        <f aca="false">IF(S25="East",(IF(AND($A54&gt;7,$A54&lt;24),HLOOKUP(L$29,$C$8:$N$10,2,FALSE()),HLOOKUP(L$29,$C$8:$N$10,3,FALSE()))),IF(AND($A54&gt;6,$A54&lt;23),HLOOKUP(L$29,$C$8:$N$10,2,FALSE()),HLOOKUP(L$29,$C$8:$N$10,3,FALSE())))*'Historical 00 Scalers WD'!L29</f>
        <v>51.9640941981738</v>
      </c>
      <c r="M113" s="52" t="n">
        <f aca="false">IF(T25="East",(IF(AND($A54&gt;7,$A54&lt;24),HLOOKUP(M$29,$C$8:$N$10,2,FALSE()),HLOOKUP(M$29,$C$8:$N$10,3,FALSE()))),IF(AND($A54&gt;6,$A54&lt;23),HLOOKUP(M$29,$C$8:$N$10,2,FALSE()),HLOOKUP(M$29,$C$8:$N$10,3,FALSE())))*'Historical 00 Scalers WD'!M29</f>
        <v>51.4637164327229</v>
      </c>
      <c r="N113" s="52" t="n">
        <f aca="false">IF(U25="East",(IF(AND($A54&gt;7,$A54&lt;24),HLOOKUP(N$29,$C$8:$N$10,2,FALSE()),HLOOKUP(N$29,$C$8:$N$10,3,FALSE()))),IF(AND($A54&gt;6,$A54&lt;23),HLOOKUP(N$29,$C$8:$N$10,2,FALSE()),HLOOKUP(N$29,$C$8:$N$10,3,FALSE())))*'Historical 00 Scalers WD'!N29</f>
        <v>53.3748086735529</v>
      </c>
    </row>
    <row r="114" customFormat="false" ht="12.75" hidden="false" customHeight="false" outlineLevel="0" collapsed="false"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</row>
    <row r="115" customFormat="false" ht="15.75" hidden="false" customHeight="false" outlineLevel="0" collapsed="false">
      <c r="A115" s="51" t="s">
        <v>48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customFormat="false" ht="12.75" hidden="false" customHeight="false" outlineLevel="0" collapsed="false"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customFormat="false" ht="12.75" hidden="false" customHeight="false" outlineLevel="0" collapsed="false">
      <c r="C117" s="2" t="s">
        <v>0</v>
      </c>
      <c r="D117" s="2" t="s">
        <v>1</v>
      </c>
      <c r="E117" s="2" t="s">
        <v>2</v>
      </c>
      <c r="F117" s="2" t="s">
        <v>3</v>
      </c>
      <c r="G117" s="2" t="s">
        <v>4</v>
      </c>
      <c r="H117" s="2" t="s">
        <v>5</v>
      </c>
      <c r="I117" s="2" t="s">
        <v>6</v>
      </c>
      <c r="J117" s="2" t="s">
        <v>7</v>
      </c>
      <c r="K117" s="2" t="s">
        <v>8</v>
      </c>
      <c r="L117" s="2" t="s">
        <v>9</v>
      </c>
      <c r="M117" s="2" t="s">
        <v>10</v>
      </c>
      <c r="N117" s="2" t="s">
        <v>11</v>
      </c>
    </row>
    <row r="118" customFormat="false" ht="12.75" hidden="false" customHeight="false" outlineLevel="0" collapsed="false">
      <c r="A118" s="2" t="s">
        <v>13</v>
      </c>
    </row>
    <row r="119" customFormat="false" ht="12.75" hidden="false" customHeight="false" outlineLevel="0" collapsed="false">
      <c r="A119" s="2" t="n">
        <v>1</v>
      </c>
      <c r="C119" s="52" t="n">
        <f aca="false">IF($J$2="East",(IF(AND($A60&gt;7,$A60&lt;24),HLOOKUP(C$29,$C$8:$N$10,2,FALSE()),HLOOKUP(C$29,$C$8:$N$10,3,FALSE()))),IF(AND($A60&gt;6,$A60&lt;23),HLOOKUP(C$29,$C$8:$N$10,2,FALSE()),HLOOKUP(C$29,$C$8:$N$10,3,FALSE())))*'PX 99 + 00 WD'!C6</f>
        <v>70.6500956794984</v>
      </c>
      <c r="D119" s="52" t="n">
        <f aca="false">IF($J$2="East",(IF(AND($A60&gt;7,$A60&lt;24),HLOOKUP(D$29,$C$8:$N$10,2,FALSE()),HLOOKUP(D$29,$C$8:$N$10,3,FALSE()))),IF(AND($A60&gt;6,$A60&lt;23),HLOOKUP(D$29,$C$8:$N$10,2,FALSE()),HLOOKUP(D$29,$C$8:$N$10,3,FALSE())))*'PX 99 + 00 WD'!D6</f>
        <v>53.7364911773469</v>
      </c>
      <c r="E119" s="52" t="n">
        <f aca="false">IF($J$2="East",(IF(AND($A60&gt;7,$A60&lt;24),HLOOKUP(E$29,$C$8:$N$10,2,FALSE()),HLOOKUP(E$29,$C$8:$N$10,3,FALSE()))),IF(AND($A60&gt;6,$A60&lt;23),HLOOKUP(E$29,$C$8:$N$10,2,FALSE()),HLOOKUP(E$29,$C$8:$N$10,3,FALSE())))*'PX 99 + 00 WD'!E6</f>
        <v>50.2221310214619</v>
      </c>
      <c r="F119" s="52" t="n">
        <f aca="false">IF($J$2="East",(IF(AND($A60&gt;7,$A60&lt;24),HLOOKUP(F$29,$C$8:$N$10,2,FALSE()),HLOOKUP(F$29,$C$8:$N$10,3,FALSE()))),IF(AND($A60&gt;6,$A60&lt;23),HLOOKUP(F$29,$C$8:$N$10,2,FALSE()),HLOOKUP(F$29,$C$8:$N$10,3,FALSE())))*'PX 99 + 00 WD'!F6</f>
        <v>62.9866822179307</v>
      </c>
      <c r="G119" s="52" t="n">
        <f aca="false">IF($J$2="East",(IF(AND($A60&gt;7,$A60&lt;24),HLOOKUP(G$29,$C$8:$N$10,2,FALSE()),HLOOKUP(G$29,$C$8:$N$10,3,FALSE()))),IF(AND($A60&gt;6,$A60&lt;23),HLOOKUP(G$29,$C$8:$N$10,2,FALSE()),HLOOKUP(G$29,$C$8:$N$10,3,FALSE())))*'PX 99 + 00 WD'!G6</f>
        <v>67.3214588560072</v>
      </c>
      <c r="H119" s="52" t="n">
        <f aca="false">IF($J$2="East",(IF(AND($A60&gt;7,$A60&lt;24),HLOOKUP(H$29,$C$8:$N$10,2,FALSE()),HLOOKUP(H$29,$C$8:$N$10,3,FALSE()))),IF(AND($A60&gt;6,$A60&lt;23),HLOOKUP(H$29,$C$8:$N$10,2,FALSE()),HLOOKUP(H$29,$C$8:$N$10,3,FALSE())))*'PX 99 + 00 WD'!H6</f>
        <v>76.2110153673366</v>
      </c>
      <c r="I119" s="52" t="n">
        <f aca="false">IF($J$2="East",(IF(AND($A60&gt;7,$A60&lt;24),HLOOKUP(I$29,$C$8:$N$10,2,FALSE()),HLOOKUP(I$29,$C$8:$N$10,3,FALSE()))),IF(AND($A60&gt;6,$A60&lt;23),HLOOKUP(I$29,$C$8:$N$10,2,FALSE()),HLOOKUP(I$29,$C$8:$N$10,3,FALSE())))*'PX 99 + 00 WD'!I6</f>
        <v>76.7346133894269</v>
      </c>
      <c r="J119" s="52" t="n">
        <f aca="false">IF($J$2="East",(IF(AND($A60&gt;7,$A60&lt;24),HLOOKUP(J$29,$C$8:$N$10,2,FALSE()),HLOOKUP(J$29,$C$8:$N$10,3,FALSE()))),IF(AND($A60&gt;6,$A60&lt;23),HLOOKUP(J$29,$C$8:$N$10,2,FALSE()),HLOOKUP(J$29,$C$8:$N$10,3,FALSE())))*'PX 99 + 00 WD'!J6</f>
        <v>83.0875205733851</v>
      </c>
      <c r="K119" s="52" t="n">
        <f aca="false">IF($J$2="East",(IF(AND($A60&gt;7,$A60&lt;24),HLOOKUP(K$29,$C$8:$N$10,2,FALSE()),HLOOKUP(K$29,$C$8:$N$10,3,FALSE()))),IF(AND($A60&gt;6,$A60&lt;23),HLOOKUP(K$29,$C$8:$N$10,2,FALSE()),HLOOKUP(K$29,$C$8:$N$10,3,FALSE())))*'PX 99 + 00 WD'!K6</f>
        <v>66.2166786433017</v>
      </c>
      <c r="L119" s="52" t="n">
        <f aca="false">IF($J$2="East",(IF(AND($A60&gt;7,$A60&lt;24),HLOOKUP(L$29,$C$8:$N$10,2,FALSE()),HLOOKUP(L$29,$C$8:$N$10,3,FALSE()))),IF(AND($A60&gt;6,$A60&lt;23),HLOOKUP(L$29,$C$8:$N$10,2,FALSE()),HLOOKUP(L$29,$C$8:$N$10,3,FALSE())))*'PX 99 + 00 WD'!L6</f>
        <v>51.4535447141989</v>
      </c>
      <c r="M119" s="52" t="n">
        <f aca="false">IF($J$2="East",(IF(AND($A60&gt;7,$A60&lt;24),HLOOKUP(M$29,$C$8:$N$10,2,FALSE()),HLOOKUP(M$29,$C$8:$N$10,3,FALSE()))),IF(AND($A60&gt;6,$A60&lt;23),HLOOKUP(M$29,$C$8:$N$10,2,FALSE()),HLOOKUP(M$29,$C$8:$N$10,3,FALSE())))*'PX 99 + 00 WD'!M6</f>
        <v>50.7246948448164</v>
      </c>
      <c r="N119" s="52" t="n">
        <f aca="false">IF($J$2="East",(IF(AND($A60&gt;7,$A60&lt;24),HLOOKUP(N$29,$C$8:$N$10,2,FALSE()),HLOOKUP(N$29,$C$8:$N$10,3,FALSE()))),IF(AND($A60&gt;6,$A60&lt;23),HLOOKUP(N$29,$C$8:$N$10,2,FALSE()),HLOOKUP(N$29,$C$8:$N$10,3,FALSE())))*'PX 99 + 00 WD'!N6</f>
        <v>50.7645472482018</v>
      </c>
    </row>
    <row r="120" customFormat="false" ht="12.75" hidden="false" customHeight="false" outlineLevel="0" collapsed="false">
      <c r="A120" s="2" t="n">
        <v>2</v>
      </c>
      <c r="C120" s="52" t="n">
        <f aca="false">IF($J$2="East",(IF(AND($A61&gt;7,$A61&lt;24),HLOOKUP(C$29,$C$8:$N$10,2,FALSE()),HLOOKUP(C$29,$C$8:$N$10,3,FALSE()))),IF(AND($A61&gt;6,$A61&lt;23),HLOOKUP(C$29,$C$8:$N$10,2,FALSE()),HLOOKUP(C$29,$C$8:$N$10,3,FALSE())))*'PX 99 + 00 WD'!C7</f>
        <v>64.2308319648566</v>
      </c>
      <c r="D120" s="52" t="n">
        <f aca="false">IF($J$2="East",(IF(AND($A61&gt;7,$A61&lt;24),HLOOKUP(D$29,$C$8:$N$10,2,FALSE()),HLOOKUP(D$29,$C$8:$N$10,3,FALSE()))),IF(AND($A61&gt;6,$A61&lt;23),HLOOKUP(D$29,$C$8:$N$10,2,FALSE()),HLOOKUP(D$29,$C$8:$N$10,3,FALSE())))*'PX 99 + 00 WD'!D7</f>
        <v>51.0436919232143</v>
      </c>
      <c r="E120" s="52" t="n">
        <f aca="false">IF($J$2="East",(IF(AND($A61&gt;7,$A61&lt;24),HLOOKUP(E$29,$C$8:$N$10,2,FALSE()),HLOOKUP(E$29,$C$8:$N$10,3,FALSE()))),IF(AND($A61&gt;6,$A61&lt;23),HLOOKUP(E$29,$C$8:$N$10,2,FALSE()),HLOOKUP(E$29,$C$8:$N$10,3,FALSE())))*'PX 99 + 00 WD'!E7</f>
        <v>44.3449338182059</v>
      </c>
      <c r="F120" s="52" t="n">
        <f aca="false">IF($J$2="East",(IF(AND($A61&gt;7,$A61&lt;24),HLOOKUP(F$29,$C$8:$N$10,2,FALSE()),HLOOKUP(F$29,$C$8:$N$10,3,FALSE()))),IF(AND($A61&gt;6,$A61&lt;23),HLOOKUP(F$29,$C$8:$N$10,2,FALSE()),HLOOKUP(F$29,$C$8:$N$10,3,FALSE())))*'PX 99 + 00 WD'!F7</f>
        <v>53.9635383466924</v>
      </c>
      <c r="G120" s="52" t="n">
        <f aca="false">IF($J$2="East",(IF(AND($A61&gt;7,$A61&lt;24),HLOOKUP(G$29,$C$8:$N$10,2,FALSE()),HLOOKUP(G$29,$C$8:$N$10,3,FALSE()))),IF(AND($A61&gt;6,$A61&lt;23),HLOOKUP(G$29,$C$8:$N$10,2,FALSE()),HLOOKUP(G$29,$C$8:$N$10,3,FALSE())))*'PX 99 + 00 WD'!G7</f>
        <v>55.6332798274917</v>
      </c>
      <c r="H120" s="52" t="n">
        <f aca="false">IF($J$2="East",(IF(AND($A61&gt;7,$A61&lt;24),HLOOKUP(H$29,$C$8:$N$10,2,FALSE()),HLOOKUP(H$29,$C$8:$N$10,3,FALSE()))),IF(AND($A61&gt;6,$A61&lt;23),HLOOKUP(H$29,$C$8:$N$10,2,FALSE()),HLOOKUP(H$29,$C$8:$N$10,3,FALSE())))*'PX 99 + 00 WD'!H7</f>
        <v>62.7687722587562</v>
      </c>
      <c r="I120" s="52" t="n">
        <f aca="false">IF($J$2="East",(IF(AND($A61&gt;7,$A61&lt;24),HLOOKUP(I$29,$C$8:$N$10,2,FALSE()),HLOOKUP(I$29,$C$8:$N$10,3,FALSE()))),IF(AND($A61&gt;6,$A61&lt;23),HLOOKUP(I$29,$C$8:$N$10,2,FALSE()),HLOOKUP(I$29,$C$8:$N$10,3,FALSE())))*'PX 99 + 00 WD'!I7</f>
        <v>65.2790565597531</v>
      </c>
      <c r="J120" s="52" t="n">
        <f aca="false">IF($J$2="East",(IF(AND($A61&gt;7,$A61&lt;24),HLOOKUP(J$29,$C$8:$N$10,2,FALSE()),HLOOKUP(J$29,$C$8:$N$10,3,FALSE()))),IF(AND($A61&gt;6,$A61&lt;23),HLOOKUP(J$29,$C$8:$N$10,2,FALSE()),HLOOKUP(J$29,$C$8:$N$10,3,FALSE())))*'PX 99 + 00 WD'!J7</f>
        <v>75.3121075504625</v>
      </c>
      <c r="K120" s="52" t="n">
        <f aca="false">IF($J$2="East",(IF(AND($A61&gt;7,$A61&lt;24),HLOOKUP(K$29,$C$8:$N$10,2,FALSE()),HLOOKUP(K$29,$C$8:$N$10,3,FALSE()))),IF(AND($A61&gt;6,$A61&lt;23),HLOOKUP(K$29,$C$8:$N$10,2,FALSE()),HLOOKUP(K$29,$C$8:$N$10,3,FALSE())))*'PX 99 + 00 WD'!K7</f>
        <v>57.6722773830744</v>
      </c>
      <c r="L120" s="52" t="n">
        <f aca="false">IF($J$2="East",(IF(AND($A61&gt;7,$A61&lt;24),HLOOKUP(L$29,$C$8:$N$10,2,FALSE()),HLOOKUP(L$29,$C$8:$N$10,3,FALSE()))),IF(AND($A61&gt;6,$A61&lt;23),HLOOKUP(L$29,$C$8:$N$10,2,FALSE()),HLOOKUP(L$29,$C$8:$N$10,3,FALSE())))*'PX 99 + 00 WD'!L7</f>
        <v>46.8211798988463</v>
      </c>
      <c r="M120" s="52" t="n">
        <f aca="false">IF($J$2="East",(IF(AND($A61&gt;7,$A61&lt;24),HLOOKUP(M$29,$C$8:$N$10,2,FALSE()),HLOOKUP(M$29,$C$8:$N$10,3,FALSE()))),IF(AND($A61&gt;6,$A61&lt;23),HLOOKUP(M$29,$C$8:$N$10,2,FALSE()),HLOOKUP(M$29,$C$8:$N$10,3,FALSE())))*'PX 99 + 00 WD'!M7</f>
        <v>45.1138266588696</v>
      </c>
      <c r="N120" s="52" t="n">
        <f aca="false">IF($J$2="East",(IF(AND($A61&gt;7,$A61&lt;24),HLOOKUP(N$29,$C$8:$N$10,2,FALSE()),HLOOKUP(N$29,$C$8:$N$10,3,FALSE()))),IF(AND($A61&gt;6,$A61&lt;23),HLOOKUP(N$29,$C$8:$N$10,2,FALSE()),HLOOKUP(N$29,$C$8:$N$10,3,FALSE())))*'PX 99 + 00 WD'!N7</f>
        <v>46.7842310627083</v>
      </c>
    </row>
    <row r="121" customFormat="false" ht="12.75" hidden="false" customHeight="false" outlineLevel="0" collapsed="false">
      <c r="A121" s="2" t="n">
        <v>3</v>
      </c>
      <c r="C121" s="52" t="n">
        <f aca="false">IF($J$2="East",(IF(AND($A62&gt;7,$A62&lt;24),HLOOKUP(C$29,$C$8:$N$10,2,FALSE()),HLOOKUP(C$29,$C$8:$N$10,3,FALSE()))),IF(AND($A62&gt;6,$A62&lt;23),HLOOKUP(C$29,$C$8:$N$10,2,FALSE()),HLOOKUP(C$29,$C$8:$N$10,3,FALSE())))*'PX 99 + 00 WD'!C8</f>
        <v>60.9735429218761</v>
      </c>
      <c r="D121" s="52" t="n">
        <f aca="false">IF($J$2="East",(IF(AND($A62&gt;7,$A62&lt;24),HLOOKUP(D$29,$C$8:$N$10,2,FALSE()),HLOOKUP(D$29,$C$8:$N$10,3,FALSE()))),IF(AND($A62&gt;6,$A62&lt;23),HLOOKUP(D$29,$C$8:$N$10,2,FALSE()),HLOOKUP(D$29,$C$8:$N$10,3,FALSE())))*'PX 99 + 00 WD'!D8</f>
        <v>49.0897381249595</v>
      </c>
      <c r="E121" s="52" t="n">
        <f aca="false">IF($J$2="East",(IF(AND($A62&gt;7,$A62&lt;24),HLOOKUP(E$29,$C$8:$N$10,2,FALSE()),HLOOKUP(E$29,$C$8:$N$10,3,FALSE()))),IF(AND($A62&gt;6,$A62&lt;23),HLOOKUP(E$29,$C$8:$N$10,2,FALSE()),HLOOKUP(E$29,$C$8:$N$10,3,FALSE())))*'PX 99 + 00 WD'!E8</f>
        <v>40.5103732492875</v>
      </c>
      <c r="F121" s="52" t="n">
        <f aca="false">IF($J$2="East",(IF(AND($A62&gt;7,$A62&lt;24),HLOOKUP(F$29,$C$8:$N$10,2,FALSE()),HLOOKUP(F$29,$C$8:$N$10,3,FALSE()))),IF(AND($A62&gt;6,$A62&lt;23),HLOOKUP(F$29,$C$8:$N$10,2,FALSE()),HLOOKUP(F$29,$C$8:$N$10,3,FALSE())))*'PX 99 + 00 WD'!F8</f>
        <v>45.6316929689472</v>
      </c>
      <c r="G121" s="52" t="n">
        <f aca="false">IF($J$2="East",(IF(AND($A62&gt;7,$A62&lt;24),HLOOKUP(G$29,$C$8:$N$10,2,FALSE()),HLOOKUP(G$29,$C$8:$N$10,3,FALSE()))),IF(AND($A62&gt;6,$A62&lt;23),HLOOKUP(G$29,$C$8:$N$10,2,FALSE()),HLOOKUP(G$29,$C$8:$N$10,3,FALSE())))*'PX 99 + 00 WD'!G8</f>
        <v>46.9709024491473</v>
      </c>
      <c r="H121" s="52" t="n">
        <f aca="false">IF($J$2="East",(IF(AND($A62&gt;7,$A62&lt;24),HLOOKUP(H$29,$C$8:$N$10,2,FALSE()),HLOOKUP(H$29,$C$8:$N$10,3,FALSE()))),IF(AND($A62&gt;6,$A62&lt;23),HLOOKUP(H$29,$C$8:$N$10,2,FALSE()),HLOOKUP(H$29,$C$8:$N$10,3,FALSE())))*'PX 99 + 00 WD'!H8</f>
        <v>55.7344743359648</v>
      </c>
      <c r="I121" s="52" t="n">
        <f aca="false">IF($J$2="East",(IF(AND($A62&gt;7,$A62&lt;24),HLOOKUP(I$29,$C$8:$N$10,2,FALSE()),HLOOKUP(I$29,$C$8:$N$10,3,FALSE()))),IF(AND($A62&gt;6,$A62&lt;23),HLOOKUP(I$29,$C$8:$N$10,2,FALSE()),HLOOKUP(I$29,$C$8:$N$10,3,FALSE())))*'PX 99 + 00 WD'!I8</f>
        <v>58.9787516577193</v>
      </c>
      <c r="J121" s="52" t="n">
        <f aca="false">IF($J$2="East",(IF(AND($A62&gt;7,$A62&lt;24),HLOOKUP(J$29,$C$8:$N$10,2,FALSE()),HLOOKUP(J$29,$C$8:$N$10,3,FALSE()))),IF(AND($A62&gt;6,$A62&lt;23),HLOOKUP(J$29,$C$8:$N$10,2,FALSE()),HLOOKUP(J$29,$C$8:$N$10,3,FALSE())))*'PX 99 + 00 WD'!J8</f>
        <v>66.2422133496334</v>
      </c>
      <c r="K121" s="52" t="n">
        <f aca="false">IF($J$2="East",(IF(AND($A62&gt;7,$A62&lt;24),HLOOKUP(K$29,$C$8:$N$10,2,FALSE()),HLOOKUP(K$29,$C$8:$N$10,3,FALSE()))),IF(AND($A62&gt;6,$A62&lt;23),HLOOKUP(K$29,$C$8:$N$10,2,FALSE()),HLOOKUP(K$29,$C$8:$N$10,3,FALSE())))*'PX 99 + 00 WD'!K8</f>
        <v>50.4960597378223</v>
      </c>
      <c r="L121" s="52" t="n">
        <f aca="false">IF($J$2="East",(IF(AND($A62&gt;7,$A62&lt;24),HLOOKUP(L$29,$C$8:$N$10,2,FALSE()),HLOOKUP(L$29,$C$8:$N$10,3,FALSE()))),IF(AND($A62&gt;6,$A62&lt;23),HLOOKUP(L$29,$C$8:$N$10,2,FALSE()),HLOOKUP(L$29,$C$8:$N$10,3,FALSE())))*'PX 99 + 00 WD'!L8</f>
        <v>44.8284806953302</v>
      </c>
      <c r="M121" s="52" t="n">
        <f aca="false">IF($J$2="East",(IF(AND($A62&gt;7,$A62&lt;24),HLOOKUP(M$29,$C$8:$N$10,2,FALSE()),HLOOKUP(M$29,$C$8:$N$10,3,FALSE()))),IF(AND($A62&gt;6,$A62&lt;23),HLOOKUP(M$29,$C$8:$N$10,2,FALSE()),HLOOKUP(M$29,$C$8:$N$10,3,FALSE())))*'PX 99 + 00 WD'!M8</f>
        <v>41.3079122670892</v>
      </c>
      <c r="N121" s="52" t="n">
        <f aca="false">IF($J$2="East",(IF(AND($A62&gt;7,$A62&lt;24),HLOOKUP(N$29,$C$8:$N$10,2,FALSE()),HLOOKUP(N$29,$C$8:$N$10,3,FALSE()))),IF(AND($A62&gt;6,$A62&lt;23),HLOOKUP(N$29,$C$8:$N$10,2,FALSE()),HLOOKUP(N$29,$C$8:$N$10,3,FALSE())))*'PX 99 + 00 WD'!N8</f>
        <v>44.0162182664495</v>
      </c>
    </row>
    <row r="122" customFormat="false" ht="12.75" hidden="false" customHeight="false" outlineLevel="0" collapsed="false">
      <c r="A122" s="2" t="n">
        <v>4</v>
      </c>
      <c r="C122" s="52" t="n">
        <f aca="false">IF($J$2="East",(IF(AND($A63&gt;7,$A63&lt;24),HLOOKUP(C$29,$C$8:$N$10,2,FALSE()),HLOOKUP(C$29,$C$8:$N$10,3,FALSE()))),IF(AND($A63&gt;6,$A63&lt;23),HLOOKUP(C$29,$C$8:$N$10,2,FALSE()),HLOOKUP(C$29,$C$8:$N$10,3,FALSE())))*'PX 99 + 00 WD'!C9</f>
        <v>60.0078715870761</v>
      </c>
      <c r="D122" s="52" t="n">
        <f aca="false">IF($J$2="East",(IF(AND($A63&gt;7,$A63&lt;24),HLOOKUP(D$29,$C$8:$N$10,2,FALSE()),HLOOKUP(D$29,$C$8:$N$10,3,FALSE()))),IF(AND($A63&gt;6,$A63&lt;23),HLOOKUP(D$29,$C$8:$N$10,2,FALSE()),HLOOKUP(D$29,$C$8:$N$10,3,FALSE())))*'PX 99 + 00 WD'!D9</f>
        <v>49.1732160241977</v>
      </c>
      <c r="E122" s="52" t="n">
        <f aca="false">IF($J$2="East",(IF(AND($A63&gt;7,$A63&lt;24),HLOOKUP(E$29,$C$8:$N$10,2,FALSE()),HLOOKUP(E$29,$C$8:$N$10,3,FALSE()))),IF(AND($A63&gt;6,$A63&lt;23),HLOOKUP(E$29,$C$8:$N$10,2,FALSE()),HLOOKUP(E$29,$C$8:$N$10,3,FALSE())))*'PX 99 + 00 WD'!E9</f>
        <v>40.8581398342838</v>
      </c>
      <c r="F122" s="52" t="n">
        <f aca="false">IF($J$2="East",(IF(AND($A63&gt;7,$A63&lt;24),HLOOKUP(F$29,$C$8:$N$10,2,FALSE()),HLOOKUP(F$29,$C$8:$N$10,3,FALSE()))),IF(AND($A63&gt;6,$A63&lt;23),HLOOKUP(F$29,$C$8:$N$10,2,FALSE()),HLOOKUP(F$29,$C$8:$N$10,3,FALSE())))*'PX 99 + 00 WD'!F9</f>
        <v>46.7575993838398</v>
      </c>
      <c r="G122" s="52" t="n">
        <f aca="false">IF($J$2="East",(IF(AND($A63&gt;7,$A63&lt;24),HLOOKUP(G$29,$C$8:$N$10,2,FALSE()),HLOOKUP(G$29,$C$8:$N$10,3,FALSE()))),IF(AND($A63&gt;6,$A63&lt;23),HLOOKUP(G$29,$C$8:$N$10,2,FALSE()),HLOOKUP(G$29,$C$8:$N$10,3,FALSE())))*'PX 99 + 00 WD'!G9</f>
        <v>44.9108448624721</v>
      </c>
      <c r="H122" s="52" t="n">
        <f aca="false">IF($J$2="East",(IF(AND($A63&gt;7,$A63&lt;24),HLOOKUP(H$29,$C$8:$N$10,2,FALSE()),HLOOKUP(H$29,$C$8:$N$10,3,FALSE()))),IF(AND($A63&gt;6,$A63&lt;23),HLOOKUP(H$29,$C$8:$N$10,2,FALSE()),HLOOKUP(H$29,$C$8:$N$10,3,FALSE())))*'PX 99 + 00 WD'!H9</f>
        <v>52.5054718890946</v>
      </c>
      <c r="I122" s="52" t="n">
        <f aca="false">IF($J$2="East",(IF(AND($A63&gt;7,$A63&lt;24),HLOOKUP(I$29,$C$8:$N$10,2,FALSE()),HLOOKUP(I$29,$C$8:$N$10,3,FALSE()))),IF(AND($A63&gt;6,$A63&lt;23),HLOOKUP(I$29,$C$8:$N$10,2,FALSE()),HLOOKUP(I$29,$C$8:$N$10,3,FALSE())))*'PX 99 + 00 WD'!I9</f>
        <v>57.7795793765174</v>
      </c>
      <c r="J122" s="52" t="n">
        <f aca="false">IF($J$2="East",(IF(AND($A63&gt;7,$A63&lt;24),HLOOKUP(J$29,$C$8:$N$10,2,FALSE()),HLOOKUP(J$29,$C$8:$N$10,3,FALSE()))),IF(AND($A63&gt;6,$A63&lt;23),HLOOKUP(J$29,$C$8:$N$10,2,FALSE()),HLOOKUP(J$29,$C$8:$N$10,3,FALSE())))*'PX 99 + 00 WD'!J9</f>
        <v>64.6581394461588</v>
      </c>
      <c r="K122" s="52" t="n">
        <f aca="false">IF($J$2="East",(IF(AND($A63&gt;7,$A63&lt;24),HLOOKUP(K$29,$C$8:$N$10,2,FALSE()),HLOOKUP(K$29,$C$8:$N$10,3,FALSE()))),IF(AND($A63&gt;6,$A63&lt;23),HLOOKUP(K$29,$C$8:$N$10,2,FALSE()),HLOOKUP(K$29,$C$8:$N$10,3,FALSE())))*'PX 99 + 00 WD'!K9</f>
        <v>49.077076241094</v>
      </c>
      <c r="L122" s="52" t="n">
        <f aca="false">IF($J$2="East",(IF(AND($A63&gt;7,$A63&lt;24),HLOOKUP(L$29,$C$8:$N$10,2,FALSE()),HLOOKUP(L$29,$C$8:$N$10,3,FALSE()))),IF(AND($A63&gt;6,$A63&lt;23),HLOOKUP(L$29,$C$8:$N$10,2,FALSE()),HLOOKUP(L$29,$C$8:$N$10,3,FALSE())))*'PX 99 + 00 WD'!L9</f>
        <v>44.0188389398384</v>
      </c>
      <c r="M122" s="52" t="n">
        <f aca="false">IF($J$2="East",(IF(AND($A63&gt;7,$A63&lt;24),HLOOKUP(M$29,$C$8:$N$10,2,FALSE()),HLOOKUP(M$29,$C$8:$N$10,3,FALSE()))),IF(AND($A63&gt;6,$A63&lt;23),HLOOKUP(M$29,$C$8:$N$10,2,FALSE()),HLOOKUP(M$29,$C$8:$N$10,3,FALSE())))*'PX 99 + 00 WD'!M9</f>
        <v>41.0651902018164</v>
      </c>
      <c r="N122" s="52" t="n">
        <f aca="false">IF($J$2="East",(IF(AND($A63&gt;7,$A63&lt;24),HLOOKUP(N$29,$C$8:$N$10,2,FALSE()),HLOOKUP(N$29,$C$8:$N$10,3,FALSE()))),IF(AND($A63&gt;6,$A63&lt;23),HLOOKUP(N$29,$C$8:$N$10,2,FALSE()),HLOOKUP(N$29,$C$8:$N$10,3,FALSE())))*'PX 99 + 00 WD'!N9</f>
        <v>44.1760174425222</v>
      </c>
    </row>
    <row r="123" customFormat="false" ht="12.75" hidden="false" customHeight="false" outlineLevel="0" collapsed="false">
      <c r="A123" s="2" t="n">
        <v>5</v>
      </c>
      <c r="C123" s="52" t="n">
        <f aca="false">IF($J$2="East",(IF(AND($A64&gt;7,$A64&lt;24),HLOOKUP(C$29,$C$8:$N$10,2,FALSE()),HLOOKUP(C$29,$C$8:$N$10,3,FALSE()))),IF(AND($A64&gt;6,$A64&lt;23),HLOOKUP(C$29,$C$8:$N$10,2,FALSE()),HLOOKUP(C$29,$C$8:$N$10,3,FALSE())))*'PX 99 + 00 WD'!C10</f>
        <v>65.1061365684135</v>
      </c>
      <c r="D123" s="52" t="n">
        <f aca="false">IF($J$2="East",(IF(AND($A64&gt;7,$A64&lt;24),HLOOKUP(D$29,$C$8:$N$10,2,FALSE()),HLOOKUP(D$29,$C$8:$N$10,3,FALSE()))),IF(AND($A64&gt;6,$A64&lt;23),HLOOKUP(D$29,$C$8:$N$10,2,FALSE()),HLOOKUP(D$29,$C$8:$N$10,3,FALSE())))*'PX 99 + 00 WD'!D10</f>
        <v>52.3006461508625</v>
      </c>
      <c r="E123" s="52" t="n">
        <f aca="false">IF($J$2="East",(IF(AND($A64&gt;7,$A64&lt;24),HLOOKUP(E$29,$C$8:$N$10,2,FALSE()),HLOOKUP(E$29,$C$8:$N$10,3,FALSE()))),IF(AND($A64&gt;6,$A64&lt;23),HLOOKUP(E$29,$C$8:$N$10,2,FALSE()),HLOOKUP(E$29,$C$8:$N$10,3,FALSE())))*'PX 99 + 00 WD'!E10</f>
        <v>46.8799188571276</v>
      </c>
      <c r="F123" s="52" t="n">
        <f aca="false">IF($J$2="East",(IF(AND($A64&gt;7,$A64&lt;24),HLOOKUP(F$29,$C$8:$N$10,2,FALSE()),HLOOKUP(F$29,$C$8:$N$10,3,FALSE()))),IF(AND($A64&gt;6,$A64&lt;23),HLOOKUP(F$29,$C$8:$N$10,2,FALSE()),HLOOKUP(F$29,$C$8:$N$10,3,FALSE())))*'PX 99 + 00 WD'!F10</f>
        <v>49.6701585311325</v>
      </c>
      <c r="G123" s="52" t="n">
        <f aca="false">IF($J$2="East",(IF(AND($A64&gt;7,$A64&lt;24),HLOOKUP(G$29,$C$8:$N$10,2,FALSE()),HLOOKUP(G$29,$C$8:$N$10,3,FALSE()))),IF(AND($A64&gt;6,$A64&lt;23),HLOOKUP(G$29,$C$8:$N$10,2,FALSE()),HLOOKUP(G$29,$C$8:$N$10,3,FALSE())))*'PX 99 + 00 WD'!G10</f>
        <v>47.1476252731387</v>
      </c>
      <c r="H123" s="52" t="n">
        <f aca="false">IF($J$2="East",(IF(AND($A64&gt;7,$A64&lt;24),HLOOKUP(H$29,$C$8:$N$10,2,FALSE()),HLOOKUP(H$29,$C$8:$N$10,3,FALSE()))),IF(AND($A64&gt;6,$A64&lt;23),HLOOKUP(H$29,$C$8:$N$10,2,FALSE()),HLOOKUP(H$29,$C$8:$N$10,3,FALSE())))*'PX 99 + 00 WD'!H10</f>
        <v>51.5551113473235</v>
      </c>
      <c r="I123" s="52" t="n">
        <f aca="false">IF($J$2="East",(IF(AND($A64&gt;7,$A64&lt;24),HLOOKUP(I$29,$C$8:$N$10,2,FALSE()),HLOOKUP(I$29,$C$8:$N$10,3,FALSE()))),IF(AND($A64&gt;6,$A64&lt;23),HLOOKUP(I$29,$C$8:$N$10,2,FALSE()),HLOOKUP(I$29,$C$8:$N$10,3,FALSE())))*'PX 99 + 00 WD'!I10</f>
        <v>57.4467327572745</v>
      </c>
      <c r="J123" s="52" t="n">
        <f aca="false">IF($J$2="East",(IF(AND($A64&gt;7,$A64&lt;24),HLOOKUP(J$29,$C$8:$N$10,2,FALSE()),HLOOKUP(J$29,$C$8:$N$10,3,FALSE()))),IF(AND($A64&gt;6,$A64&lt;23),HLOOKUP(J$29,$C$8:$N$10,2,FALSE()),HLOOKUP(J$29,$C$8:$N$10,3,FALSE())))*'PX 99 + 00 WD'!J10</f>
        <v>66.75815116483</v>
      </c>
      <c r="K123" s="52" t="n">
        <f aca="false">IF($J$2="East",(IF(AND($A64&gt;7,$A64&lt;24),HLOOKUP(K$29,$C$8:$N$10,2,FALSE()),HLOOKUP(K$29,$C$8:$N$10,3,FALSE()))),IF(AND($A64&gt;6,$A64&lt;23),HLOOKUP(K$29,$C$8:$N$10,2,FALSE()),HLOOKUP(K$29,$C$8:$N$10,3,FALSE())))*'PX 99 + 00 WD'!K10</f>
        <v>51.5944779801853</v>
      </c>
      <c r="L123" s="52" t="n">
        <f aca="false">IF($J$2="East",(IF(AND($A64&gt;7,$A64&lt;24),HLOOKUP(L$29,$C$8:$N$10,2,FALSE()),HLOOKUP(L$29,$C$8:$N$10,3,FALSE()))),IF(AND($A64&gt;6,$A64&lt;23),HLOOKUP(L$29,$C$8:$N$10,2,FALSE()),HLOOKUP(L$29,$C$8:$N$10,3,FALSE())))*'PX 99 + 00 WD'!L10</f>
        <v>45.3819250330484</v>
      </c>
      <c r="M123" s="52" t="n">
        <f aca="false">IF($J$2="East",(IF(AND($A64&gt;7,$A64&lt;24),HLOOKUP(M$29,$C$8:$N$10,2,FALSE()),HLOOKUP(M$29,$C$8:$N$10,3,FALSE()))),IF(AND($A64&gt;6,$A64&lt;23),HLOOKUP(M$29,$C$8:$N$10,2,FALSE()),HLOOKUP(M$29,$C$8:$N$10,3,FALSE())))*'PX 99 + 00 WD'!M10</f>
        <v>46.2392030451472</v>
      </c>
      <c r="N123" s="52" t="n">
        <f aca="false">IF($J$2="East",(IF(AND($A64&gt;7,$A64&lt;24),HLOOKUP(N$29,$C$8:$N$10,2,FALSE()),HLOOKUP(N$29,$C$8:$N$10,3,FALSE()))),IF(AND($A64&gt;6,$A64&lt;23),HLOOKUP(N$29,$C$8:$N$10,2,FALSE()),HLOOKUP(N$29,$C$8:$N$10,3,FALSE())))*'PX 99 + 00 WD'!N10</f>
        <v>46.6159703173443</v>
      </c>
    </row>
    <row r="124" customFormat="false" ht="12.75" hidden="false" customHeight="false" outlineLevel="0" collapsed="false">
      <c r="A124" s="2" t="n">
        <v>6</v>
      </c>
      <c r="C124" s="52" t="n">
        <f aca="false">IF($J$2="East",(IF(AND($A65&gt;7,$A65&lt;24),HLOOKUP(C$29,$C$8:$N$10,2,FALSE()),HLOOKUP(C$29,$C$8:$N$10,3,FALSE()))),IF(AND($A65&gt;6,$A65&lt;23),HLOOKUP(C$29,$C$8:$N$10,2,FALSE()),HLOOKUP(C$29,$C$8:$N$10,3,FALSE())))*'PX 99 + 00 WD'!C11</f>
        <v>75.1578948039318</v>
      </c>
      <c r="D124" s="52" t="n">
        <f aca="false">IF($J$2="East",(IF(AND($A65&gt;7,$A65&lt;24),HLOOKUP(D$29,$C$8:$N$10,2,FALSE()),HLOOKUP(D$29,$C$8:$N$10,3,FALSE()))),IF(AND($A65&gt;6,$A65&lt;23),HLOOKUP(D$29,$C$8:$N$10,2,FALSE()),HLOOKUP(D$29,$C$8:$N$10,3,FALSE())))*'PX 99 + 00 WD'!D11</f>
        <v>59.9549254461467</v>
      </c>
      <c r="E124" s="52" t="n">
        <f aca="false">IF($J$2="East",(IF(AND($A65&gt;7,$A65&lt;24),HLOOKUP(E$29,$C$8:$N$10,2,FALSE()),HLOOKUP(E$29,$C$8:$N$10,3,FALSE()))),IF(AND($A65&gt;6,$A65&lt;23),HLOOKUP(E$29,$C$8:$N$10,2,FALSE()),HLOOKUP(E$29,$C$8:$N$10,3,FALSE())))*'PX 99 + 00 WD'!E11</f>
        <v>56.2506428405799</v>
      </c>
      <c r="F124" s="52" t="n">
        <f aca="false">IF($J$2="East",(IF(AND($A65&gt;7,$A65&lt;24),HLOOKUP(F$29,$C$8:$N$10,2,FALSE()),HLOOKUP(F$29,$C$8:$N$10,3,FALSE()))),IF(AND($A65&gt;6,$A65&lt;23),HLOOKUP(F$29,$C$8:$N$10,2,FALSE()),HLOOKUP(F$29,$C$8:$N$10,3,FALSE())))*'PX 99 + 00 WD'!F11</f>
        <v>61.2434986105722</v>
      </c>
      <c r="G124" s="52" t="n">
        <f aca="false">IF($J$2="East",(IF(AND($A65&gt;7,$A65&lt;24),HLOOKUP(G$29,$C$8:$N$10,2,FALSE()),HLOOKUP(G$29,$C$8:$N$10,3,FALSE()))),IF(AND($A65&gt;6,$A65&lt;23),HLOOKUP(G$29,$C$8:$N$10,2,FALSE()),HLOOKUP(G$29,$C$8:$N$10,3,FALSE())))*'PX 99 + 00 WD'!G11</f>
        <v>55.6376304066522</v>
      </c>
      <c r="H124" s="52" t="n">
        <f aca="false">IF($J$2="East",(IF(AND($A65&gt;7,$A65&lt;24),HLOOKUP(H$29,$C$8:$N$10,2,FALSE()),HLOOKUP(H$29,$C$8:$N$10,3,FALSE()))),IF(AND($A65&gt;6,$A65&lt;23),HLOOKUP(H$29,$C$8:$N$10,2,FALSE()),HLOOKUP(H$29,$C$8:$N$10,3,FALSE())))*'PX 99 + 00 WD'!H11</f>
        <v>52.4681641608524</v>
      </c>
      <c r="I124" s="52" t="n">
        <f aca="false">IF($J$2="East",(IF(AND($A65&gt;7,$A65&lt;24),HLOOKUP(I$29,$C$8:$N$10,2,FALSE()),HLOOKUP(I$29,$C$8:$N$10,3,FALSE()))),IF(AND($A65&gt;6,$A65&lt;23),HLOOKUP(I$29,$C$8:$N$10,2,FALSE()),HLOOKUP(I$29,$C$8:$N$10,3,FALSE())))*'PX 99 + 00 WD'!I11</f>
        <v>57.6920216368251</v>
      </c>
      <c r="J124" s="52" t="n">
        <f aca="false">IF($J$2="East",(IF(AND($A65&gt;7,$A65&lt;24),HLOOKUP(J$29,$C$8:$N$10,2,FALSE()),HLOOKUP(J$29,$C$8:$N$10,3,FALSE()))),IF(AND($A65&gt;6,$A65&lt;23),HLOOKUP(J$29,$C$8:$N$10,2,FALSE()),HLOOKUP(J$29,$C$8:$N$10,3,FALSE())))*'PX 99 + 00 WD'!J11</f>
        <v>77.9117986577154</v>
      </c>
      <c r="K124" s="52" t="n">
        <f aca="false">IF($J$2="East",(IF(AND($A65&gt;7,$A65&lt;24),HLOOKUP(K$29,$C$8:$N$10,2,FALSE()),HLOOKUP(K$29,$C$8:$N$10,3,FALSE()))),IF(AND($A65&gt;6,$A65&lt;23),HLOOKUP(K$29,$C$8:$N$10,2,FALSE()),HLOOKUP(K$29,$C$8:$N$10,3,FALSE())))*'PX 99 + 00 WD'!K11</f>
        <v>59.349079783388</v>
      </c>
      <c r="L124" s="52" t="n">
        <f aca="false">IF($J$2="East",(IF(AND($A65&gt;7,$A65&lt;24),HLOOKUP(L$29,$C$8:$N$10,2,FALSE()),HLOOKUP(L$29,$C$8:$N$10,3,FALSE()))),IF(AND($A65&gt;6,$A65&lt;23),HLOOKUP(L$29,$C$8:$N$10,2,FALSE()),HLOOKUP(L$29,$C$8:$N$10,3,FALSE())))*'PX 99 + 00 WD'!L11</f>
        <v>52.2446248413457</v>
      </c>
      <c r="M124" s="52" t="n">
        <f aca="false">IF($J$2="East",(IF(AND($A65&gt;7,$A65&lt;24),HLOOKUP(M$29,$C$8:$N$10,2,FALSE()),HLOOKUP(M$29,$C$8:$N$10,3,FALSE()))),IF(AND($A65&gt;6,$A65&lt;23),HLOOKUP(M$29,$C$8:$N$10,2,FALSE()),HLOOKUP(M$29,$C$8:$N$10,3,FALSE())))*'PX 99 + 00 WD'!M11</f>
        <v>57.0534721888594</v>
      </c>
      <c r="N124" s="52" t="n">
        <f aca="false">IF($J$2="East",(IF(AND($A65&gt;7,$A65&lt;24),HLOOKUP(N$29,$C$8:$N$10,2,FALSE()),HLOOKUP(N$29,$C$8:$N$10,3,FALSE()))),IF(AND($A65&gt;6,$A65&lt;23),HLOOKUP(N$29,$C$8:$N$10,2,FALSE()),HLOOKUP(N$29,$C$8:$N$10,3,FALSE())))*'PX 99 + 00 WD'!N11</f>
        <v>52.2799273562255</v>
      </c>
    </row>
    <row r="125" customFormat="false" ht="12.75" hidden="false" customHeight="false" outlineLevel="0" collapsed="false">
      <c r="A125" s="2" t="n">
        <v>7</v>
      </c>
      <c r="C125" s="52" t="n">
        <f aca="false">IF($J$2="East",(IF(AND($A66&gt;7,$A66&lt;24),HLOOKUP(C$29,$C$8:$N$10,2,FALSE()),HLOOKUP(C$29,$C$8:$N$10,3,FALSE()))),IF(AND($A66&gt;6,$A66&lt;23),HLOOKUP(C$29,$C$8:$N$10,2,FALSE()),HLOOKUP(C$29,$C$8:$N$10,3,FALSE())))*'PX 99 + 00 WD'!C12</f>
        <v>73.6473118611294</v>
      </c>
      <c r="D125" s="52" t="n">
        <f aca="false">IF($J$2="East",(IF(AND($A66&gt;7,$A66&lt;24),HLOOKUP(D$29,$C$8:$N$10,2,FALSE()),HLOOKUP(D$29,$C$8:$N$10,3,FALSE()))),IF(AND($A66&gt;6,$A66&lt;23),HLOOKUP(D$29,$C$8:$N$10,2,FALSE()),HLOOKUP(D$29,$C$8:$N$10,3,FALSE())))*'PX 99 + 00 WD'!D12</f>
        <v>57.7414557022155</v>
      </c>
      <c r="E125" s="52" t="n">
        <f aca="false">IF($J$2="East",(IF(AND($A66&gt;7,$A66&lt;24),HLOOKUP(E$29,$C$8:$N$10,2,FALSE()),HLOOKUP(E$29,$C$8:$N$10,3,FALSE()))),IF(AND($A66&gt;6,$A66&lt;23),HLOOKUP(E$29,$C$8:$N$10,2,FALSE()),HLOOKUP(E$29,$C$8:$N$10,3,FALSE())))*'PX 99 + 00 WD'!E12</f>
        <v>54.6034119227165</v>
      </c>
      <c r="F125" s="52" t="n">
        <f aca="false">IF($J$2="East",(IF(AND($A66&gt;7,$A66&lt;24),HLOOKUP(F$29,$C$8:$N$10,2,FALSE()),HLOOKUP(F$29,$C$8:$N$10,3,FALSE()))),IF(AND($A66&gt;6,$A66&lt;23),HLOOKUP(F$29,$C$8:$N$10,2,FALSE()),HLOOKUP(F$29,$C$8:$N$10,3,FALSE())))*'PX 99 + 00 WD'!F12</f>
        <v>72.1900092623957</v>
      </c>
      <c r="G125" s="52" t="n">
        <f aca="false">IF($J$2="East",(IF(AND($A66&gt;7,$A66&lt;24),HLOOKUP(G$29,$C$8:$N$10,2,FALSE()),HLOOKUP(G$29,$C$8:$N$10,3,FALSE()))),IF(AND($A66&gt;6,$A66&lt;23),HLOOKUP(G$29,$C$8:$N$10,2,FALSE()),HLOOKUP(G$29,$C$8:$N$10,3,FALSE())))*'PX 99 + 00 WD'!G12</f>
        <v>54.827215253531</v>
      </c>
      <c r="H125" s="52" t="n">
        <f aca="false">IF($J$2="East",(IF(AND($A66&gt;7,$A66&lt;24),HLOOKUP(H$29,$C$8:$N$10,2,FALSE()),HLOOKUP(H$29,$C$8:$N$10,3,FALSE()))),IF(AND($A66&gt;6,$A66&lt;23),HLOOKUP(H$29,$C$8:$N$10,2,FALSE()),HLOOKUP(H$29,$C$8:$N$10,3,FALSE())))*'PX 99 + 00 WD'!H12</f>
        <v>34.0962234596216</v>
      </c>
      <c r="I125" s="52" t="n">
        <f aca="false">IF($J$2="East",(IF(AND($A66&gt;7,$A66&lt;24),HLOOKUP(I$29,$C$8:$N$10,2,FALSE()),HLOOKUP(I$29,$C$8:$N$10,3,FALSE()))),IF(AND($A66&gt;6,$A66&lt;23),HLOOKUP(I$29,$C$8:$N$10,2,FALSE()),HLOOKUP(I$29,$C$8:$N$10,3,FALSE())))*'PX 99 + 00 WD'!I12</f>
        <v>37.6851057758945</v>
      </c>
      <c r="J125" s="52" t="n">
        <f aca="false">IF($J$2="East",(IF(AND($A66&gt;7,$A66&lt;24),HLOOKUP(J$29,$C$8:$N$10,2,FALSE()),HLOOKUP(J$29,$C$8:$N$10,3,FALSE()))),IF(AND($A66&gt;6,$A66&lt;23),HLOOKUP(J$29,$C$8:$N$10,2,FALSE()),HLOOKUP(J$29,$C$8:$N$10,3,FALSE())))*'PX 99 + 00 WD'!J12</f>
        <v>51.9395238380747</v>
      </c>
      <c r="K125" s="52" t="n">
        <f aca="false">IF($J$2="East",(IF(AND($A66&gt;7,$A66&lt;24),HLOOKUP(K$29,$C$8:$N$10,2,FALSE()),HLOOKUP(K$29,$C$8:$N$10,3,FALSE()))),IF(AND($A66&gt;6,$A66&lt;23),HLOOKUP(K$29,$C$8:$N$10,2,FALSE()),HLOOKUP(K$29,$C$8:$N$10,3,FALSE())))*'PX 99 + 00 WD'!K12</f>
        <v>55.8755864322065</v>
      </c>
      <c r="L125" s="52" t="n">
        <f aca="false">IF($J$2="East",(IF(AND($A66&gt;7,$A66&lt;24),HLOOKUP(L$29,$C$8:$N$10,2,FALSE()),HLOOKUP(L$29,$C$8:$N$10,3,FALSE()))),IF(AND($A66&gt;6,$A66&lt;23),HLOOKUP(L$29,$C$8:$N$10,2,FALSE()),HLOOKUP(L$29,$C$8:$N$10,3,FALSE())))*'PX 99 + 00 WD'!L12</f>
        <v>60.841484759562</v>
      </c>
      <c r="M125" s="52" t="n">
        <f aca="false">IF($J$2="East",(IF(AND($A66&gt;7,$A66&lt;24),HLOOKUP(M$29,$C$8:$N$10,2,FALSE()),HLOOKUP(M$29,$C$8:$N$10,3,FALSE()))),IF(AND($A66&gt;6,$A66&lt;23),HLOOKUP(M$29,$C$8:$N$10,2,FALSE()),HLOOKUP(M$29,$C$8:$N$10,3,FALSE())))*'PX 99 + 00 WD'!M12</f>
        <v>67.6200748369125</v>
      </c>
      <c r="N125" s="52" t="n">
        <f aca="false">IF($J$2="East",(IF(AND($A66&gt;7,$A66&lt;24),HLOOKUP(N$29,$C$8:$N$10,2,FALSE()),HLOOKUP(N$29,$C$8:$N$10,3,FALSE()))),IF(AND($A66&gt;6,$A66&lt;23),HLOOKUP(N$29,$C$8:$N$10,2,FALSE()),HLOOKUP(N$29,$C$8:$N$10,3,FALSE())))*'PX 99 + 00 WD'!N12</f>
        <v>73.0723708229385</v>
      </c>
    </row>
    <row r="126" customFormat="false" ht="12.75" hidden="false" customHeight="false" outlineLevel="0" collapsed="false">
      <c r="A126" s="2" t="n">
        <v>8</v>
      </c>
      <c r="C126" s="52" t="n">
        <f aca="false">IF($J$2="East",(IF(AND($A67&gt;7,$A67&lt;24),HLOOKUP(C$29,$C$8:$N$10,2,FALSE()),HLOOKUP(C$29,$C$8:$N$10,3,FALSE()))),IF(AND($A67&gt;6,$A67&lt;23),HLOOKUP(C$29,$C$8:$N$10,2,FALSE()),HLOOKUP(C$29,$C$8:$N$10,3,FALSE())))*'PX 99 + 00 WD'!C13</f>
        <v>78.4707379717391</v>
      </c>
      <c r="D126" s="52" t="n">
        <f aca="false">IF($J$2="East",(IF(AND($A67&gt;7,$A67&lt;24),HLOOKUP(D$29,$C$8:$N$10,2,FALSE()),HLOOKUP(D$29,$C$8:$N$10,3,FALSE()))),IF(AND($A67&gt;6,$A67&lt;23),HLOOKUP(D$29,$C$8:$N$10,2,FALSE()),HLOOKUP(D$29,$C$8:$N$10,3,FALSE())))*'PX 99 + 00 WD'!D13</f>
        <v>59.8903242938334</v>
      </c>
      <c r="E126" s="52" t="n">
        <f aca="false">IF($J$2="East",(IF(AND($A67&gt;7,$A67&lt;24),HLOOKUP(E$29,$C$8:$N$10,2,FALSE()),HLOOKUP(E$29,$C$8:$N$10,3,FALSE()))),IF(AND($A67&gt;6,$A67&lt;23),HLOOKUP(E$29,$C$8:$N$10,2,FALSE()),HLOOKUP(E$29,$C$8:$N$10,3,FALSE())))*'PX 99 + 00 WD'!E13</f>
        <v>58.1523840366968</v>
      </c>
      <c r="F126" s="52" t="n">
        <f aca="false">IF($J$2="East",(IF(AND($A67&gt;7,$A67&lt;24),HLOOKUP(F$29,$C$8:$N$10,2,FALSE()),HLOOKUP(F$29,$C$8:$N$10,3,FALSE()))),IF(AND($A67&gt;6,$A67&lt;23),HLOOKUP(F$29,$C$8:$N$10,2,FALSE()),HLOOKUP(F$29,$C$8:$N$10,3,FALSE())))*'PX 99 + 00 WD'!F13</f>
        <v>80.4323338009511</v>
      </c>
      <c r="G126" s="52" t="n">
        <f aca="false">IF($J$2="East",(IF(AND($A67&gt;7,$A67&lt;24),HLOOKUP(G$29,$C$8:$N$10,2,FALSE()),HLOOKUP(G$29,$C$8:$N$10,3,FALSE()))),IF(AND($A67&gt;6,$A67&lt;23),HLOOKUP(G$29,$C$8:$N$10,2,FALSE()),HLOOKUP(G$29,$C$8:$N$10,3,FALSE())))*'PX 99 + 00 WD'!G13</f>
        <v>65.2761459053752</v>
      </c>
      <c r="H126" s="52" t="n">
        <f aca="false">IF($J$2="East",(IF(AND($A67&gt;7,$A67&lt;24),HLOOKUP(H$29,$C$8:$N$10,2,FALSE()),HLOOKUP(H$29,$C$8:$N$10,3,FALSE()))),IF(AND($A67&gt;6,$A67&lt;23),HLOOKUP(H$29,$C$8:$N$10,2,FALSE()),HLOOKUP(H$29,$C$8:$N$10,3,FALSE())))*'PX 99 + 00 WD'!H13</f>
        <v>50.4874241828017</v>
      </c>
      <c r="I126" s="52" t="n">
        <f aca="false">IF($J$2="East",(IF(AND($A67&gt;7,$A67&lt;24),HLOOKUP(I$29,$C$8:$N$10,2,FALSE()),HLOOKUP(I$29,$C$8:$N$10,3,FALSE()))),IF(AND($A67&gt;6,$A67&lt;23),HLOOKUP(I$29,$C$8:$N$10,2,FALSE()),HLOOKUP(I$29,$C$8:$N$10,3,FALSE())))*'PX 99 + 00 WD'!I13</f>
        <v>50.356826569014</v>
      </c>
      <c r="J126" s="52" t="n">
        <f aca="false">IF($J$2="East",(IF(AND($A67&gt;7,$A67&lt;24),HLOOKUP(J$29,$C$8:$N$10,2,FALSE()),HLOOKUP(J$29,$C$8:$N$10,3,FALSE()))),IF(AND($A67&gt;6,$A67&lt;23),HLOOKUP(J$29,$C$8:$N$10,2,FALSE()),HLOOKUP(J$29,$C$8:$N$10,3,FALSE())))*'PX 99 + 00 WD'!J13</f>
        <v>62.2414676711006</v>
      </c>
      <c r="K126" s="52" t="n">
        <f aca="false">IF($J$2="East",(IF(AND($A67&gt;7,$A67&lt;24),HLOOKUP(K$29,$C$8:$N$10,2,FALSE()),HLOOKUP(K$29,$C$8:$N$10,3,FALSE()))),IF(AND($A67&gt;6,$A67&lt;23),HLOOKUP(K$29,$C$8:$N$10,2,FALSE()),HLOOKUP(K$29,$C$8:$N$10,3,FALSE())))*'PX 99 + 00 WD'!K13</f>
        <v>66.1448699722477</v>
      </c>
      <c r="L126" s="52" t="n">
        <f aca="false">IF($J$2="East",(IF(AND($A67&gt;7,$A67&lt;24),HLOOKUP(L$29,$C$8:$N$10,2,FALSE()),HLOOKUP(L$29,$C$8:$N$10,3,FALSE()))),IF(AND($A67&gt;6,$A67&lt;23),HLOOKUP(L$29,$C$8:$N$10,2,FALSE()),HLOOKUP(L$29,$C$8:$N$10,3,FALSE())))*'PX 99 + 00 WD'!L13</f>
        <v>64.7013310693548</v>
      </c>
      <c r="M126" s="52" t="n">
        <f aca="false">IF($J$2="East",(IF(AND($A67&gt;7,$A67&lt;24),HLOOKUP(M$29,$C$8:$N$10,2,FALSE()),HLOOKUP(M$29,$C$8:$N$10,3,FALSE()))),IF(AND($A67&gt;6,$A67&lt;23),HLOOKUP(M$29,$C$8:$N$10,2,FALSE()),HLOOKUP(M$29,$C$8:$N$10,3,FALSE())))*'PX 99 + 00 WD'!M13</f>
        <v>75.848712745021</v>
      </c>
      <c r="N126" s="52" t="n">
        <f aca="false">IF($J$2="East",(IF(AND($A67&gt;7,$A67&lt;24),HLOOKUP(N$29,$C$8:$N$10,2,FALSE()),HLOOKUP(N$29,$C$8:$N$10,3,FALSE()))),IF(AND($A67&gt;6,$A67&lt;23),HLOOKUP(N$29,$C$8:$N$10,2,FALSE()),HLOOKUP(N$29,$C$8:$N$10,3,FALSE())))*'PX 99 + 00 WD'!N13</f>
        <v>78.8762465722012</v>
      </c>
    </row>
    <row r="127" customFormat="false" ht="12.75" hidden="false" customHeight="false" outlineLevel="0" collapsed="false">
      <c r="A127" s="2" t="n">
        <v>9</v>
      </c>
      <c r="C127" s="52" t="n">
        <f aca="false">IF($J$2="East",(IF(AND($A68&gt;7,$A68&lt;24),HLOOKUP(C$29,$C$8:$N$10,2,FALSE()),HLOOKUP(C$29,$C$8:$N$10,3,FALSE()))),IF(AND($A68&gt;6,$A68&lt;23),HLOOKUP(C$29,$C$8:$N$10,2,FALSE()),HLOOKUP(C$29,$C$8:$N$10,3,FALSE())))*'PX 99 + 00 WD'!C14</f>
        <v>79.818060688879</v>
      </c>
      <c r="D127" s="52" t="n">
        <f aca="false">IF($J$2="East",(IF(AND($A68&gt;7,$A68&lt;24),HLOOKUP(D$29,$C$8:$N$10,2,FALSE()),HLOOKUP(D$29,$C$8:$N$10,3,FALSE()))),IF(AND($A68&gt;6,$A68&lt;23),HLOOKUP(D$29,$C$8:$N$10,2,FALSE()),HLOOKUP(D$29,$C$8:$N$10,3,FALSE())))*'PX 99 + 00 WD'!D14</f>
        <v>60.2277394430169</v>
      </c>
      <c r="E127" s="52" t="n">
        <f aca="false">IF($J$2="East",(IF(AND($A68&gt;7,$A68&lt;24),HLOOKUP(E$29,$C$8:$N$10,2,FALSE()),HLOOKUP(E$29,$C$8:$N$10,3,FALSE()))),IF(AND($A68&gt;6,$A68&lt;23),HLOOKUP(E$29,$C$8:$N$10,2,FALSE()),HLOOKUP(E$29,$C$8:$N$10,3,FALSE())))*'PX 99 + 00 WD'!E14</f>
        <v>58.8297490079745</v>
      </c>
      <c r="F127" s="52" t="n">
        <f aca="false">IF($J$2="East",(IF(AND($A68&gt;7,$A68&lt;24),HLOOKUP(F$29,$C$8:$N$10,2,FALSE()),HLOOKUP(F$29,$C$8:$N$10,3,FALSE()))),IF(AND($A68&gt;6,$A68&lt;23),HLOOKUP(F$29,$C$8:$N$10,2,FALSE()),HLOOKUP(F$29,$C$8:$N$10,3,FALSE())))*'PX 99 + 00 WD'!F14</f>
        <v>83.5299492720192</v>
      </c>
      <c r="G127" s="52" t="n">
        <f aca="false">IF($J$2="East",(IF(AND($A68&gt;7,$A68&lt;24),HLOOKUP(G$29,$C$8:$N$10,2,FALSE()),HLOOKUP(G$29,$C$8:$N$10,3,FALSE()))),IF(AND($A68&gt;6,$A68&lt;23),HLOOKUP(G$29,$C$8:$N$10,2,FALSE()),HLOOKUP(G$29,$C$8:$N$10,3,FALSE())))*'PX 99 + 00 WD'!G14</f>
        <v>72.9027793302726</v>
      </c>
      <c r="H127" s="52" t="n">
        <f aca="false">IF($J$2="East",(IF(AND($A68&gt;7,$A68&lt;24),HLOOKUP(H$29,$C$8:$N$10,2,FALSE()),HLOOKUP(H$29,$C$8:$N$10,3,FALSE()))),IF(AND($A68&gt;6,$A68&lt;23),HLOOKUP(H$29,$C$8:$N$10,2,FALSE()),HLOOKUP(H$29,$C$8:$N$10,3,FALSE())))*'PX 99 + 00 WD'!H14</f>
        <v>60.1524830091406</v>
      </c>
      <c r="I127" s="52" t="n">
        <f aca="false">IF($J$2="East",(IF(AND($A68&gt;7,$A68&lt;24),HLOOKUP(I$29,$C$8:$N$10,2,FALSE()),HLOOKUP(I$29,$C$8:$N$10,3,FALSE()))),IF(AND($A68&gt;6,$A68&lt;23),HLOOKUP(I$29,$C$8:$N$10,2,FALSE()),HLOOKUP(I$29,$C$8:$N$10,3,FALSE())))*'PX 99 + 00 WD'!I14</f>
        <v>58.2483382952508</v>
      </c>
      <c r="J127" s="52" t="n">
        <f aca="false">IF($J$2="East",(IF(AND($A68&gt;7,$A68&lt;24),HLOOKUP(J$29,$C$8:$N$10,2,FALSE()),HLOOKUP(J$29,$C$8:$N$10,3,FALSE()))),IF(AND($A68&gt;6,$A68&lt;23),HLOOKUP(J$29,$C$8:$N$10,2,FALSE()),HLOOKUP(J$29,$C$8:$N$10,3,FALSE())))*'PX 99 + 00 WD'!J14</f>
        <v>72.5676039717164</v>
      </c>
      <c r="K127" s="52" t="n">
        <f aca="false">IF($J$2="East",(IF(AND($A68&gt;7,$A68&lt;24),HLOOKUP(K$29,$C$8:$N$10,2,FALSE()),HLOOKUP(K$29,$C$8:$N$10,3,FALSE()))),IF(AND($A68&gt;6,$A68&lt;23),HLOOKUP(K$29,$C$8:$N$10,2,FALSE()),HLOOKUP(K$29,$C$8:$N$10,3,FALSE())))*'PX 99 + 00 WD'!K14</f>
        <v>74.8090243551114</v>
      </c>
      <c r="L127" s="52" t="n">
        <f aca="false">IF($J$2="East",(IF(AND($A68&gt;7,$A68&lt;24),HLOOKUP(L$29,$C$8:$N$10,2,FALSE()),HLOOKUP(L$29,$C$8:$N$10,3,FALSE()))),IF(AND($A68&gt;6,$A68&lt;23),HLOOKUP(L$29,$C$8:$N$10,2,FALSE()),HLOOKUP(L$29,$C$8:$N$10,3,FALSE())))*'PX 99 + 00 WD'!L14</f>
        <v>65.7313347665613</v>
      </c>
      <c r="M127" s="52" t="n">
        <f aca="false">IF($J$2="East",(IF(AND($A68&gt;7,$A68&lt;24),HLOOKUP(M$29,$C$8:$N$10,2,FALSE()),HLOOKUP(M$29,$C$8:$N$10,3,FALSE()))),IF(AND($A68&gt;6,$A68&lt;23),HLOOKUP(M$29,$C$8:$N$10,2,FALSE()),HLOOKUP(M$29,$C$8:$N$10,3,FALSE())))*'PX 99 + 00 WD'!M14</f>
        <v>75.5849217925899</v>
      </c>
      <c r="N127" s="52" t="n">
        <f aca="false">IF($J$2="East",(IF(AND($A68&gt;7,$A68&lt;24),HLOOKUP(N$29,$C$8:$N$10,2,FALSE()),HLOOKUP(N$29,$C$8:$N$10,3,FALSE()))),IF(AND($A68&gt;6,$A68&lt;23),HLOOKUP(N$29,$C$8:$N$10,2,FALSE()),HLOOKUP(N$29,$C$8:$N$10,3,FALSE())))*'PX 99 + 00 WD'!N14</f>
        <v>79.098025480334</v>
      </c>
    </row>
    <row r="128" customFormat="false" ht="12.75" hidden="false" customHeight="false" outlineLevel="0" collapsed="false">
      <c r="A128" s="2" t="n">
        <v>10</v>
      </c>
      <c r="C128" s="52" t="n">
        <f aca="false">IF($J$2="East",(IF(AND($A69&gt;7,$A69&lt;24),HLOOKUP(C$29,$C$8:$N$10,2,FALSE()),HLOOKUP(C$29,$C$8:$N$10,3,FALSE()))),IF(AND($A69&gt;6,$A69&lt;23),HLOOKUP(C$29,$C$8:$N$10,2,FALSE()),HLOOKUP(C$29,$C$8:$N$10,3,FALSE())))*'PX 99 + 00 WD'!C15</f>
        <v>81.6847150778308</v>
      </c>
      <c r="D128" s="52" t="n">
        <f aca="false">IF($J$2="East",(IF(AND($A69&gt;7,$A69&lt;24),HLOOKUP(D$29,$C$8:$N$10,2,FALSE()),HLOOKUP(D$29,$C$8:$N$10,3,FALSE()))),IF(AND($A69&gt;6,$A69&lt;23),HLOOKUP(D$29,$C$8:$N$10,2,FALSE()),HLOOKUP(D$29,$C$8:$N$10,3,FALSE())))*'PX 99 + 00 WD'!D15</f>
        <v>59.8306082876495</v>
      </c>
      <c r="E128" s="52" t="n">
        <f aca="false">IF($J$2="East",(IF(AND($A69&gt;7,$A69&lt;24),HLOOKUP(E$29,$C$8:$N$10,2,FALSE()),HLOOKUP(E$29,$C$8:$N$10,3,FALSE()))),IF(AND($A69&gt;6,$A69&lt;23),HLOOKUP(E$29,$C$8:$N$10,2,FALSE()),HLOOKUP(E$29,$C$8:$N$10,3,FALSE())))*'PX 99 + 00 WD'!E15</f>
        <v>59.8362119251828</v>
      </c>
      <c r="F128" s="52" t="n">
        <f aca="false">IF($J$2="East",(IF(AND($A69&gt;7,$A69&lt;24),HLOOKUP(F$29,$C$8:$N$10,2,FALSE()),HLOOKUP(F$29,$C$8:$N$10,3,FALSE()))),IF(AND($A69&gt;6,$A69&lt;23),HLOOKUP(F$29,$C$8:$N$10,2,FALSE()),HLOOKUP(F$29,$C$8:$N$10,3,FALSE())))*'PX 99 + 00 WD'!F15</f>
        <v>85.972066831758</v>
      </c>
      <c r="G128" s="52" t="n">
        <f aca="false">IF($J$2="East",(IF(AND($A69&gt;7,$A69&lt;24),HLOOKUP(G$29,$C$8:$N$10,2,FALSE()),HLOOKUP(G$29,$C$8:$N$10,3,FALSE()))),IF(AND($A69&gt;6,$A69&lt;23),HLOOKUP(G$29,$C$8:$N$10,2,FALSE()),HLOOKUP(G$29,$C$8:$N$10,3,FALSE())))*'PX 99 + 00 WD'!G15</f>
        <v>80.253393539282</v>
      </c>
      <c r="H128" s="52" t="n">
        <f aca="false">IF($J$2="East",(IF(AND($A69&gt;7,$A69&lt;24),HLOOKUP(H$29,$C$8:$N$10,2,FALSE()),HLOOKUP(H$29,$C$8:$N$10,3,FALSE()))),IF(AND($A69&gt;6,$A69&lt;23),HLOOKUP(H$29,$C$8:$N$10,2,FALSE()),HLOOKUP(H$29,$C$8:$N$10,3,FALSE())))*'PX 99 + 00 WD'!H15</f>
        <v>74.1564069654454</v>
      </c>
      <c r="I128" s="52" t="n">
        <f aca="false">IF($J$2="East",(IF(AND($A69&gt;7,$A69&lt;24),HLOOKUP(I$29,$C$8:$N$10,2,FALSE()),HLOOKUP(I$29,$C$8:$N$10,3,FALSE()))),IF(AND($A69&gt;6,$A69&lt;23),HLOOKUP(I$29,$C$8:$N$10,2,FALSE()),HLOOKUP(I$29,$C$8:$N$10,3,FALSE())))*'PX 99 + 00 WD'!I15</f>
        <v>68.9008961206784</v>
      </c>
      <c r="J128" s="52" t="n">
        <f aca="false">IF($J$2="East",(IF(AND($A69&gt;7,$A69&lt;24),HLOOKUP(J$29,$C$8:$N$10,2,FALSE()),HLOOKUP(J$29,$C$8:$N$10,3,FALSE()))),IF(AND($A69&gt;6,$A69&lt;23),HLOOKUP(J$29,$C$8:$N$10,2,FALSE()),HLOOKUP(J$29,$C$8:$N$10,3,FALSE())))*'PX 99 + 00 WD'!J15</f>
        <v>83.1294351173248</v>
      </c>
      <c r="K128" s="52" t="n">
        <f aca="false">IF($J$2="East",(IF(AND($A69&gt;7,$A69&lt;24),HLOOKUP(K$29,$C$8:$N$10,2,FALSE()),HLOOKUP(K$29,$C$8:$N$10,3,FALSE()))),IF(AND($A69&gt;6,$A69&lt;23),HLOOKUP(K$29,$C$8:$N$10,2,FALSE()),HLOOKUP(K$29,$C$8:$N$10,3,FALSE())))*'PX 99 + 00 WD'!K15</f>
        <v>81.4510619295258</v>
      </c>
      <c r="L128" s="52" t="n">
        <f aca="false">IF($J$2="East",(IF(AND($A69&gt;7,$A69&lt;24),HLOOKUP(L$29,$C$8:$N$10,2,FALSE()),HLOOKUP(L$29,$C$8:$N$10,3,FALSE()))),IF(AND($A69&gt;6,$A69&lt;23),HLOOKUP(L$29,$C$8:$N$10,2,FALSE()),HLOOKUP(L$29,$C$8:$N$10,3,FALSE())))*'PX 99 + 00 WD'!L15</f>
        <v>74.8555342715631</v>
      </c>
      <c r="M128" s="52" t="n">
        <f aca="false">IF($J$2="East",(IF(AND($A69&gt;7,$A69&lt;24),HLOOKUP(M$29,$C$8:$N$10,2,FALSE()),HLOOKUP(M$29,$C$8:$N$10,3,FALSE()))),IF(AND($A69&gt;6,$A69&lt;23),HLOOKUP(M$29,$C$8:$N$10,2,FALSE()),HLOOKUP(M$29,$C$8:$N$10,3,FALSE())))*'PX 99 + 00 WD'!M15</f>
        <v>77.601676970296</v>
      </c>
      <c r="N128" s="52" t="n">
        <f aca="false">IF($J$2="East",(IF(AND($A69&gt;7,$A69&lt;24),HLOOKUP(N$29,$C$8:$N$10,2,FALSE()),HLOOKUP(N$29,$C$8:$N$10,3,FALSE()))),IF(AND($A69&gt;6,$A69&lt;23),HLOOKUP(N$29,$C$8:$N$10,2,FALSE()),HLOOKUP(N$29,$C$8:$N$10,3,FALSE())))*'PX 99 + 00 WD'!N15</f>
        <v>79.7274653515283</v>
      </c>
    </row>
    <row r="129" customFormat="false" ht="12.75" hidden="false" customHeight="false" outlineLevel="0" collapsed="false">
      <c r="A129" s="2" t="n">
        <v>11</v>
      </c>
      <c r="C129" s="52" t="n">
        <f aca="false">IF($J$2="East",(IF(AND($A70&gt;7,$A70&lt;24),HLOOKUP(C$29,$C$8:$N$10,2,FALSE()),HLOOKUP(C$29,$C$8:$N$10,3,FALSE()))),IF(AND($A70&gt;6,$A70&lt;23),HLOOKUP(C$29,$C$8:$N$10,2,FALSE()),HLOOKUP(C$29,$C$8:$N$10,3,FALSE())))*'PX 99 + 00 WD'!C16</f>
        <v>79.9302352164276</v>
      </c>
      <c r="D129" s="52" t="n">
        <f aca="false">IF($J$2="East",(IF(AND($A70&gt;7,$A70&lt;24),HLOOKUP(D$29,$C$8:$N$10,2,FALSE()),HLOOKUP(D$29,$C$8:$N$10,3,FALSE()))),IF(AND($A70&gt;6,$A70&lt;23),HLOOKUP(D$29,$C$8:$N$10,2,FALSE()),HLOOKUP(D$29,$C$8:$N$10,3,FALSE())))*'PX 99 + 00 WD'!D16</f>
        <v>59.8278967652809</v>
      </c>
      <c r="E129" s="52" t="n">
        <f aca="false">IF($J$2="East",(IF(AND($A70&gt;7,$A70&lt;24),HLOOKUP(E$29,$C$8:$N$10,2,FALSE()),HLOOKUP(E$29,$C$8:$N$10,3,FALSE()))),IF(AND($A70&gt;6,$A70&lt;23),HLOOKUP(E$29,$C$8:$N$10,2,FALSE()),HLOOKUP(E$29,$C$8:$N$10,3,FALSE())))*'PX 99 + 00 WD'!E16</f>
        <v>60.8137754745658</v>
      </c>
      <c r="F129" s="52" t="n">
        <f aca="false">IF($J$2="East",(IF(AND($A70&gt;7,$A70&lt;24),HLOOKUP(F$29,$C$8:$N$10,2,FALSE()),HLOOKUP(F$29,$C$8:$N$10,3,FALSE()))),IF(AND($A70&gt;6,$A70&lt;23),HLOOKUP(F$29,$C$8:$N$10,2,FALSE()),HLOOKUP(F$29,$C$8:$N$10,3,FALSE())))*'PX 99 + 00 WD'!F16</f>
        <v>89.3605919710917</v>
      </c>
      <c r="G129" s="52" t="n">
        <f aca="false">IF($J$2="East",(IF(AND($A70&gt;7,$A70&lt;24),HLOOKUP(G$29,$C$8:$N$10,2,FALSE()),HLOOKUP(G$29,$C$8:$N$10,3,FALSE()))),IF(AND($A70&gt;6,$A70&lt;23),HLOOKUP(G$29,$C$8:$N$10,2,FALSE()),HLOOKUP(G$29,$C$8:$N$10,3,FALSE())))*'PX 99 + 00 WD'!G16</f>
        <v>89.658385053703</v>
      </c>
      <c r="H129" s="52" t="n">
        <f aca="false">IF($J$2="East",(IF(AND($A70&gt;7,$A70&lt;24),HLOOKUP(H$29,$C$8:$N$10,2,FALSE()),HLOOKUP(H$29,$C$8:$N$10,3,FALSE()))),IF(AND($A70&gt;6,$A70&lt;23),HLOOKUP(H$29,$C$8:$N$10,2,FALSE()),HLOOKUP(H$29,$C$8:$N$10,3,FALSE())))*'PX 99 + 00 WD'!H16</f>
        <v>87.0894619310144</v>
      </c>
      <c r="I129" s="52" t="n">
        <f aca="false">IF($J$2="East",(IF(AND($A70&gt;7,$A70&lt;24),HLOOKUP(I$29,$C$8:$N$10,2,FALSE()),HLOOKUP(I$29,$C$8:$N$10,3,FALSE()))),IF(AND($A70&gt;6,$A70&lt;23),HLOOKUP(I$29,$C$8:$N$10,2,FALSE()),HLOOKUP(I$29,$C$8:$N$10,3,FALSE())))*'PX 99 + 00 WD'!I16</f>
        <v>83.2519673646304</v>
      </c>
      <c r="J129" s="52" t="n">
        <f aca="false">IF($J$2="East",(IF(AND($A70&gt;7,$A70&lt;24),HLOOKUP(J$29,$C$8:$N$10,2,FALSE()),HLOOKUP(J$29,$C$8:$N$10,3,FALSE()))),IF(AND($A70&gt;6,$A70&lt;23),HLOOKUP(J$29,$C$8:$N$10,2,FALSE()),HLOOKUP(J$29,$C$8:$N$10,3,FALSE())))*'PX 99 + 00 WD'!J16</f>
        <v>99.0547642163116</v>
      </c>
      <c r="K129" s="52" t="n">
        <f aca="false">IF($J$2="East",(IF(AND($A70&gt;7,$A70&lt;24),HLOOKUP(K$29,$C$8:$N$10,2,FALSE()),HLOOKUP(K$29,$C$8:$N$10,3,FALSE()))),IF(AND($A70&gt;6,$A70&lt;23),HLOOKUP(K$29,$C$8:$N$10,2,FALSE()),HLOOKUP(K$29,$C$8:$N$10,3,FALSE())))*'PX 99 + 00 WD'!K16</f>
        <v>89.1294219332671</v>
      </c>
      <c r="L129" s="52" t="n">
        <f aca="false">IF($J$2="East",(IF(AND($A70&gt;7,$A70&lt;24),HLOOKUP(L$29,$C$8:$N$10,2,FALSE()),HLOOKUP(L$29,$C$8:$N$10,3,FALSE()))),IF(AND($A70&gt;6,$A70&lt;23),HLOOKUP(L$29,$C$8:$N$10,2,FALSE()),HLOOKUP(L$29,$C$8:$N$10,3,FALSE())))*'PX 99 + 00 WD'!L16</f>
        <v>76.3257068345615</v>
      </c>
      <c r="M129" s="52" t="n">
        <f aca="false">IF($J$2="East",(IF(AND($A70&gt;7,$A70&lt;24),HLOOKUP(M$29,$C$8:$N$10,2,FALSE()),HLOOKUP(M$29,$C$8:$N$10,3,FALSE()))),IF(AND($A70&gt;6,$A70&lt;23),HLOOKUP(M$29,$C$8:$N$10,2,FALSE()),HLOOKUP(M$29,$C$8:$N$10,3,FALSE())))*'PX 99 + 00 WD'!M16</f>
        <v>79.6057867595993</v>
      </c>
      <c r="N129" s="52" t="n">
        <f aca="false">IF($J$2="East",(IF(AND($A70&gt;7,$A70&lt;24),HLOOKUP(N$29,$C$8:$N$10,2,FALSE()),HLOOKUP(N$29,$C$8:$N$10,3,FALSE()))),IF(AND($A70&gt;6,$A70&lt;23),HLOOKUP(N$29,$C$8:$N$10,2,FALSE()),HLOOKUP(N$29,$C$8:$N$10,3,FALSE())))*'PX 99 + 00 WD'!N16</f>
        <v>75.6260518902454</v>
      </c>
    </row>
    <row r="130" customFormat="false" ht="12.75" hidden="false" customHeight="false" outlineLevel="0" collapsed="false">
      <c r="A130" s="2" t="n">
        <v>12</v>
      </c>
      <c r="C130" s="52" t="n">
        <f aca="false">IF($J$2="East",(IF(AND($A71&gt;7,$A71&lt;24),HLOOKUP(C$29,$C$8:$N$10,2,FALSE()),HLOOKUP(C$29,$C$8:$N$10,3,FALSE()))),IF(AND($A71&gt;6,$A71&lt;23),HLOOKUP(C$29,$C$8:$N$10,2,FALSE()),HLOOKUP(C$29,$C$8:$N$10,3,FALSE())))*'PX 99 + 00 WD'!C17</f>
        <v>77.9580417500934</v>
      </c>
      <c r="D130" s="52" t="n">
        <f aca="false">IF($J$2="East",(IF(AND($A71&gt;7,$A71&lt;24),HLOOKUP(D$29,$C$8:$N$10,2,FALSE()),HLOOKUP(D$29,$C$8:$N$10,3,FALSE()))),IF(AND($A71&gt;6,$A71&lt;23),HLOOKUP(D$29,$C$8:$N$10,2,FALSE()),HLOOKUP(D$29,$C$8:$N$10,3,FALSE())))*'PX 99 + 00 WD'!D17</f>
        <v>59.1439008514802</v>
      </c>
      <c r="E130" s="52" t="n">
        <f aca="false">IF($J$2="East",(IF(AND($A71&gt;7,$A71&lt;24),HLOOKUP(E$29,$C$8:$N$10,2,FALSE()),HLOOKUP(E$29,$C$8:$N$10,3,FALSE()))),IF(AND($A71&gt;6,$A71&lt;23),HLOOKUP(E$29,$C$8:$N$10,2,FALSE()),HLOOKUP(E$29,$C$8:$N$10,3,FALSE())))*'PX 99 + 00 WD'!E17</f>
        <v>60.0143865073782</v>
      </c>
      <c r="F130" s="52" t="n">
        <f aca="false">IF($J$2="East",(IF(AND($A71&gt;7,$A71&lt;24),HLOOKUP(F$29,$C$8:$N$10,2,FALSE()),HLOOKUP(F$29,$C$8:$N$10,3,FALSE()))),IF(AND($A71&gt;6,$A71&lt;23),HLOOKUP(F$29,$C$8:$N$10,2,FALSE()),HLOOKUP(F$29,$C$8:$N$10,3,FALSE())))*'PX 99 + 00 WD'!F17</f>
        <v>91.7302296353106</v>
      </c>
      <c r="G130" s="52" t="n">
        <f aca="false">IF($J$2="East",(IF(AND($A71&gt;7,$A71&lt;24),HLOOKUP(G$29,$C$8:$N$10,2,FALSE()),HLOOKUP(G$29,$C$8:$N$10,3,FALSE()))),IF(AND($A71&gt;6,$A71&lt;23),HLOOKUP(G$29,$C$8:$N$10,2,FALSE()),HLOOKUP(G$29,$C$8:$N$10,3,FALSE())))*'PX 99 + 00 WD'!G17</f>
        <v>92.7088045568272</v>
      </c>
      <c r="H130" s="52" t="n">
        <f aca="false">IF($J$2="East",(IF(AND($A71&gt;7,$A71&lt;24),HLOOKUP(H$29,$C$8:$N$10,2,FALSE()),HLOOKUP(H$29,$C$8:$N$10,3,FALSE()))),IF(AND($A71&gt;6,$A71&lt;23),HLOOKUP(H$29,$C$8:$N$10,2,FALSE()),HLOOKUP(H$29,$C$8:$N$10,3,FALSE())))*'PX 99 + 00 WD'!H17</f>
        <v>101.671461636758</v>
      </c>
      <c r="I130" s="52" t="n">
        <f aca="false">IF($J$2="East",(IF(AND($A71&gt;7,$A71&lt;24),HLOOKUP(I$29,$C$8:$N$10,2,FALSE()),HLOOKUP(I$29,$C$8:$N$10,3,FALSE()))),IF(AND($A71&gt;6,$A71&lt;23),HLOOKUP(I$29,$C$8:$N$10,2,FALSE()),HLOOKUP(I$29,$C$8:$N$10,3,FALSE())))*'PX 99 + 00 WD'!I17</f>
        <v>100.010082654844</v>
      </c>
      <c r="J130" s="52" t="n">
        <f aca="false">IF($J$2="East",(IF(AND($A71&gt;7,$A71&lt;24),HLOOKUP(J$29,$C$8:$N$10,2,FALSE()),HLOOKUP(J$29,$C$8:$N$10,3,FALSE()))),IF(AND($A71&gt;6,$A71&lt;23),HLOOKUP(J$29,$C$8:$N$10,2,FALSE()),HLOOKUP(J$29,$C$8:$N$10,3,FALSE())))*'PX 99 + 00 WD'!J17</f>
        <v>112.829501513353</v>
      </c>
      <c r="K130" s="52" t="n">
        <f aca="false">IF($J$2="East",(IF(AND($A71&gt;7,$A71&lt;24),HLOOKUP(K$29,$C$8:$N$10,2,FALSE()),HLOOKUP(K$29,$C$8:$N$10,3,FALSE()))),IF(AND($A71&gt;6,$A71&lt;23),HLOOKUP(K$29,$C$8:$N$10,2,FALSE()),HLOOKUP(K$29,$C$8:$N$10,3,FALSE())))*'PX 99 + 00 WD'!K17</f>
        <v>91.7255880047879</v>
      </c>
      <c r="L130" s="52" t="n">
        <f aca="false">IF($J$2="East",(IF(AND($A71&gt;7,$A71&lt;24),HLOOKUP(L$29,$C$8:$N$10,2,FALSE()),HLOOKUP(L$29,$C$8:$N$10,3,FALSE()))),IF(AND($A71&gt;6,$A71&lt;23),HLOOKUP(L$29,$C$8:$N$10,2,FALSE()),HLOOKUP(L$29,$C$8:$N$10,3,FALSE())))*'PX 99 + 00 WD'!L17</f>
        <v>77.8420554195782</v>
      </c>
      <c r="M130" s="52" t="n">
        <f aca="false">IF($J$2="East",(IF(AND($A71&gt;7,$A71&lt;24),HLOOKUP(M$29,$C$8:$N$10,2,FALSE()),HLOOKUP(M$29,$C$8:$N$10,3,FALSE()))),IF(AND($A71&gt;6,$A71&lt;23),HLOOKUP(M$29,$C$8:$N$10,2,FALSE()),HLOOKUP(M$29,$C$8:$N$10,3,FALSE())))*'PX 99 + 00 WD'!M17</f>
        <v>77.3302319833546</v>
      </c>
      <c r="N130" s="52" t="n">
        <f aca="false">IF($J$2="East",(IF(AND($A71&gt;7,$A71&lt;24),HLOOKUP(N$29,$C$8:$N$10,2,FALSE()),HLOOKUP(N$29,$C$8:$N$10,3,FALSE()))),IF(AND($A71&gt;6,$A71&lt;23),HLOOKUP(N$29,$C$8:$N$10,2,FALSE()),HLOOKUP(N$29,$C$8:$N$10,3,FALSE())))*'PX 99 + 00 WD'!N17</f>
        <v>73.8314087068367</v>
      </c>
    </row>
    <row r="131" customFormat="false" ht="12.75" hidden="false" customHeight="false" outlineLevel="0" collapsed="false">
      <c r="A131" s="2" t="n">
        <v>13</v>
      </c>
      <c r="C131" s="52" t="n">
        <f aca="false">IF($J$2="East",(IF(AND($A72&gt;7,$A72&lt;24),HLOOKUP(C$29,$C$8:$N$10,2,FALSE()),HLOOKUP(C$29,$C$8:$N$10,3,FALSE()))),IF(AND($A72&gt;6,$A72&lt;23),HLOOKUP(C$29,$C$8:$N$10,2,FALSE()),HLOOKUP(C$29,$C$8:$N$10,3,FALSE())))*'PX 99 + 00 WD'!C18</f>
        <v>76.8141404766811</v>
      </c>
      <c r="D131" s="52" t="n">
        <f aca="false">IF($J$2="East",(IF(AND($A72&gt;7,$A72&lt;24),HLOOKUP(D$29,$C$8:$N$10,2,FALSE()),HLOOKUP(D$29,$C$8:$N$10,3,FALSE()))),IF(AND($A72&gt;6,$A72&lt;23),HLOOKUP(D$29,$C$8:$N$10,2,FALSE()),HLOOKUP(D$29,$C$8:$N$10,3,FALSE())))*'PX 99 + 00 WD'!D18</f>
        <v>58.6778821756537</v>
      </c>
      <c r="E131" s="52" t="n">
        <f aca="false">IF($J$2="East",(IF(AND($A72&gt;7,$A72&lt;24),HLOOKUP(E$29,$C$8:$N$10,2,FALSE()),HLOOKUP(E$29,$C$8:$N$10,3,FALSE()))),IF(AND($A72&gt;6,$A72&lt;23),HLOOKUP(E$29,$C$8:$N$10,2,FALSE()),HLOOKUP(E$29,$C$8:$N$10,3,FALSE())))*'PX 99 + 00 WD'!E18</f>
        <v>59.5283744821658</v>
      </c>
      <c r="F131" s="52" t="n">
        <f aca="false">IF($J$2="East",(IF(AND($A72&gt;7,$A72&lt;24),HLOOKUP(F$29,$C$8:$N$10,2,FALSE()),HLOOKUP(F$29,$C$8:$N$10,3,FALSE()))),IF(AND($A72&gt;6,$A72&lt;23),HLOOKUP(F$29,$C$8:$N$10,2,FALSE()),HLOOKUP(F$29,$C$8:$N$10,3,FALSE())))*'PX 99 + 00 WD'!F18</f>
        <v>93.6136567340441</v>
      </c>
      <c r="G131" s="52" t="n">
        <f aca="false">IF($J$2="East",(IF(AND($A72&gt;7,$A72&lt;24),HLOOKUP(G$29,$C$8:$N$10,2,FALSE()),HLOOKUP(G$29,$C$8:$N$10,3,FALSE()))),IF(AND($A72&gt;6,$A72&lt;23),HLOOKUP(G$29,$C$8:$N$10,2,FALSE()),HLOOKUP(G$29,$C$8:$N$10,3,FALSE())))*'PX 99 + 00 WD'!G18</f>
        <v>97.0638993847278</v>
      </c>
      <c r="H131" s="52" t="n">
        <f aca="false">IF($J$2="East",(IF(AND($A72&gt;7,$A72&lt;24),HLOOKUP(H$29,$C$8:$N$10,2,FALSE()),HLOOKUP(H$29,$C$8:$N$10,3,FALSE()))),IF(AND($A72&gt;6,$A72&lt;23),HLOOKUP(H$29,$C$8:$N$10,2,FALSE()),HLOOKUP(H$29,$C$8:$N$10,3,FALSE())))*'PX 99 + 00 WD'!H18</f>
        <v>114.895420183939</v>
      </c>
      <c r="I131" s="52" t="n">
        <f aca="false">IF($J$2="East",(IF(AND($A72&gt;7,$A72&lt;24),HLOOKUP(I$29,$C$8:$N$10,2,FALSE()),HLOOKUP(I$29,$C$8:$N$10,3,FALSE()))),IF(AND($A72&gt;6,$A72&lt;23),HLOOKUP(I$29,$C$8:$N$10,2,FALSE()),HLOOKUP(I$29,$C$8:$N$10,3,FALSE())))*'PX 99 + 00 WD'!I18</f>
        <v>115.354692843222</v>
      </c>
      <c r="J131" s="52" t="n">
        <f aca="false">IF($J$2="East",(IF(AND($A72&gt;7,$A72&lt;24),HLOOKUP(J$29,$C$8:$N$10,2,FALSE()),HLOOKUP(J$29,$C$8:$N$10,3,FALSE()))),IF(AND($A72&gt;6,$A72&lt;23),HLOOKUP(J$29,$C$8:$N$10,2,FALSE()),HLOOKUP(J$29,$C$8:$N$10,3,FALSE())))*'PX 99 + 00 WD'!J18</f>
        <v>117.440766687717</v>
      </c>
      <c r="K131" s="52" t="n">
        <f aca="false">IF($J$2="East",(IF(AND($A72&gt;7,$A72&lt;24),HLOOKUP(K$29,$C$8:$N$10,2,FALSE()),HLOOKUP(K$29,$C$8:$N$10,3,FALSE()))),IF(AND($A72&gt;6,$A72&lt;23),HLOOKUP(K$29,$C$8:$N$10,2,FALSE()),HLOOKUP(K$29,$C$8:$N$10,3,FALSE())))*'PX 99 + 00 WD'!K18</f>
        <v>95.6992524492156</v>
      </c>
      <c r="L131" s="52" t="n">
        <f aca="false">IF($J$2="East",(IF(AND($A72&gt;7,$A72&lt;24),HLOOKUP(L$29,$C$8:$N$10,2,FALSE()),HLOOKUP(L$29,$C$8:$N$10,3,FALSE()))),IF(AND($A72&gt;6,$A72&lt;23),HLOOKUP(L$29,$C$8:$N$10,2,FALSE()),HLOOKUP(L$29,$C$8:$N$10,3,FALSE())))*'PX 99 + 00 WD'!L18</f>
        <v>79.7313295256864</v>
      </c>
      <c r="M131" s="52" t="n">
        <f aca="false">IF($J$2="East",(IF(AND($A72&gt;7,$A72&lt;24),HLOOKUP(M$29,$C$8:$N$10,2,FALSE()),HLOOKUP(M$29,$C$8:$N$10,3,FALSE()))),IF(AND($A72&gt;6,$A72&lt;23),HLOOKUP(M$29,$C$8:$N$10,2,FALSE()),HLOOKUP(M$29,$C$8:$N$10,3,FALSE())))*'PX 99 + 00 WD'!M18</f>
        <v>75.6040814891377</v>
      </c>
      <c r="N131" s="52" t="n">
        <f aca="false">IF($J$2="East",(IF(AND($A72&gt;7,$A72&lt;24),HLOOKUP(N$29,$C$8:$N$10,2,FALSE()),HLOOKUP(N$29,$C$8:$N$10,3,FALSE()))),IF(AND($A72&gt;6,$A72&lt;23),HLOOKUP(N$29,$C$8:$N$10,2,FALSE()),HLOOKUP(N$29,$C$8:$N$10,3,FALSE())))*'PX 99 + 00 WD'!N18</f>
        <v>72.9476839238335</v>
      </c>
    </row>
    <row r="132" customFormat="false" ht="12.75" hidden="false" customHeight="false" outlineLevel="0" collapsed="false">
      <c r="A132" s="2" t="n">
        <v>14</v>
      </c>
      <c r="C132" s="52" t="n">
        <f aca="false">IF($J$2="East",(IF(AND($A73&gt;7,$A73&lt;24),HLOOKUP(C$29,$C$8:$N$10,2,FALSE()),HLOOKUP(C$29,$C$8:$N$10,3,FALSE()))),IF(AND($A73&gt;6,$A73&lt;23),HLOOKUP(C$29,$C$8:$N$10,2,FALSE()),HLOOKUP(C$29,$C$8:$N$10,3,FALSE())))*'PX 99 + 00 WD'!C19</f>
        <v>75.623054438419</v>
      </c>
      <c r="D132" s="52" t="n">
        <f aca="false">IF($J$2="East",(IF(AND($A73&gt;7,$A73&lt;24),HLOOKUP(D$29,$C$8:$N$10,2,FALSE()),HLOOKUP(D$29,$C$8:$N$10,3,FALSE()))),IF(AND($A73&gt;6,$A73&lt;23),HLOOKUP(D$29,$C$8:$N$10,2,FALSE()),HLOOKUP(D$29,$C$8:$N$10,3,FALSE())))*'PX 99 + 00 WD'!D19</f>
        <v>58.0362078355521</v>
      </c>
      <c r="E132" s="52" t="n">
        <f aca="false">IF($J$2="East",(IF(AND($A73&gt;7,$A73&lt;24),HLOOKUP(E$29,$C$8:$N$10,2,FALSE()),HLOOKUP(E$29,$C$8:$N$10,3,FALSE()))),IF(AND($A73&gt;6,$A73&lt;23),HLOOKUP(E$29,$C$8:$N$10,2,FALSE()),HLOOKUP(E$29,$C$8:$N$10,3,FALSE())))*'PX 99 + 00 WD'!E19</f>
        <v>59.0666606385668</v>
      </c>
      <c r="F132" s="52" t="n">
        <f aca="false">IF($J$2="East",(IF(AND($A73&gt;7,$A73&lt;24),HLOOKUP(F$29,$C$8:$N$10,2,FALSE()),HLOOKUP(F$29,$C$8:$N$10,3,FALSE()))),IF(AND($A73&gt;6,$A73&lt;23),HLOOKUP(F$29,$C$8:$N$10,2,FALSE()),HLOOKUP(F$29,$C$8:$N$10,3,FALSE())))*'PX 99 + 00 WD'!F19</f>
        <v>97.1529053196699</v>
      </c>
      <c r="G132" s="52" t="n">
        <f aca="false">IF($J$2="East",(IF(AND($A73&gt;7,$A73&lt;24),HLOOKUP(G$29,$C$8:$N$10,2,FALSE()),HLOOKUP(G$29,$C$8:$N$10,3,FALSE()))),IF(AND($A73&gt;6,$A73&lt;23),HLOOKUP(G$29,$C$8:$N$10,2,FALSE()),HLOOKUP(G$29,$C$8:$N$10,3,FALSE())))*'PX 99 + 00 WD'!G19</f>
        <v>105.545130105085</v>
      </c>
      <c r="H132" s="52" t="n">
        <f aca="false">IF($J$2="East",(IF(AND($A73&gt;7,$A73&lt;24),HLOOKUP(H$29,$C$8:$N$10,2,FALSE()),HLOOKUP(H$29,$C$8:$N$10,3,FALSE()))),IF(AND($A73&gt;6,$A73&lt;23),HLOOKUP(H$29,$C$8:$N$10,2,FALSE()),HLOOKUP(H$29,$C$8:$N$10,3,FALSE())))*'PX 99 + 00 WD'!H19</f>
        <v>129.294840414298</v>
      </c>
      <c r="I132" s="52" t="n">
        <f aca="false">IF($J$2="East",(IF(AND($A73&gt;7,$A73&lt;24),HLOOKUP(I$29,$C$8:$N$10,2,FALSE()),HLOOKUP(I$29,$C$8:$N$10,3,FALSE()))),IF(AND($A73&gt;6,$A73&lt;23),HLOOKUP(I$29,$C$8:$N$10,2,FALSE()),HLOOKUP(I$29,$C$8:$N$10,3,FALSE())))*'PX 99 + 00 WD'!I19</f>
        <v>133.710958180308</v>
      </c>
      <c r="J132" s="52" t="n">
        <f aca="false">IF($J$2="East",(IF(AND($A73&gt;7,$A73&lt;24),HLOOKUP(J$29,$C$8:$N$10,2,FALSE()),HLOOKUP(J$29,$C$8:$N$10,3,FALSE()))),IF(AND($A73&gt;6,$A73&lt;23),HLOOKUP(J$29,$C$8:$N$10,2,FALSE()),HLOOKUP(J$29,$C$8:$N$10,3,FALSE())))*'PX 99 + 00 WD'!J19</f>
        <v>132.684250464289</v>
      </c>
      <c r="K132" s="52" t="n">
        <f aca="false">IF($J$2="East",(IF(AND($A73&gt;7,$A73&lt;24),HLOOKUP(K$29,$C$8:$N$10,2,FALSE()),HLOOKUP(K$29,$C$8:$N$10,3,FALSE()))),IF(AND($A73&gt;6,$A73&lt;23),HLOOKUP(K$29,$C$8:$N$10,2,FALSE()),HLOOKUP(K$29,$C$8:$N$10,3,FALSE())))*'PX 99 + 00 WD'!K19</f>
        <v>99.3784385976518</v>
      </c>
      <c r="L132" s="52" t="n">
        <f aca="false">IF($J$2="East",(IF(AND($A73&gt;7,$A73&lt;24),HLOOKUP(L$29,$C$8:$N$10,2,FALSE()),HLOOKUP(L$29,$C$8:$N$10,3,FALSE()))),IF(AND($A73&gt;6,$A73&lt;23),HLOOKUP(L$29,$C$8:$N$10,2,FALSE()),HLOOKUP(L$29,$C$8:$N$10,3,FALSE())))*'PX 99 + 00 WD'!L19</f>
        <v>83.764337297924</v>
      </c>
      <c r="M132" s="52" t="n">
        <f aca="false">IF($J$2="East",(IF(AND($A73&gt;7,$A73&lt;24),HLOOKUP(M$29,$C$8:$N$10,2,FALSE()),HLOOKUP(M$29,$C$8:$N$10,3,FALSE()))),IF(AND($A73&gt;6,$A73&lt;23),HLOOKUP(M$29,$C$8:$N$10,2,FALSE()),HLOOKUP(M$29,$C$8:$N$10,3,FALSE())))*'PX 99 + 00 WD'!M19</f>
        <v>75.8193965920615</v>
      </c>
      <c r="N132" s="52" t="n">
        <f aca="false">IF($J$2="East",(IF(AND($A73&gt;7,$A73&lt;24),HLOOKUP(N$29,$C$8:$N$10,2,FALSE()),HLOOKUP(N$29,$C$8:$N$10,3,FALSE()))),IF(AND($A73&gt;6,$A73&lt;23),HLOOKUP(N$29,$C$8:$N$10,2,FALSE()),HLOOKUP(N$29,$C$8:$N$10,3,FALSE())))*'PX 99 + 00 WD'!N19</f>
        <v>72.1228311402671</v>
      </c>
    </row>
    <row r="133" customFormat="false" ht="12.75" hidden="false" customHeight="false" outlineLevel="0" collapsed="false">
      <c r="A133" s="2" t="n">
        <v>15</v>
      </c>
      <c r="C133" s="52" t="n">
        <f aca="false">IF($J$2="East",(IF(AND($A74&gt;7,$A74&lt;24),HLOOKUP(C$29,$C$8:$N$10,2,FALSE()),HLOOKUP(C$29,$C$8:$N$10,3,FALSE()))),IF(AND($A74&gt;6,$A74&lt;23),HLOOKUP(C$29,$C$8:$N$10,2,FALSE()),HLOOKUP(C$29,$C$8:$N$10,3,FALSE())))*'PX 99 + 00 WD'!C20</f>
        <v>73.8097813630364</v>
      </c>
      <c r="D133" s="52" t="n">
        <f aca="false">IF($J$2="East",(IF(AND($A74&gt;7,$A74&lt;24),HLOOKUP(D$29,$C$8:$N$10,2,FALSE()),HLOOKUP(D$29,$C$8:$N$10,3,FALSE()))),IF(AND($A74&gt;6,$A74&lt;23),HLOOKUP(D$29,$C$8:$N$10,2,FALSE()),HLOOKUP(D$29,$C$8:$N$10,3,FALSE())))*'PX 99 + 00 WD'!D20</f>
        <v>57.0511363426733</v>
      </c>
      <c r="E133" s="52" t="n">
        <f aca="false">IF($J$2="East",(IF(AND($A74&gt;7,$A74&lt;24),HLOOKUP(E$29,$C$8:$N$10,2,FALSE()),HLOOKUP(E$29,$C$8:$N$10,3,FALSE()))),IF(AND($A74&gt;6,$A74&lt;23),HLOOKUP(E$29,$C$8:$N$10,2,FALSE()),HLOOKUP(E$29,$C$8:$N$10,3,FALSE())))*'PX 99 + 00 WD'!E20</f>
        <v>57.8722710224189</v>
      </c>
      <c r="F133" s="52" t="n">
        <f aca="false">IF($J$2="East",(IF(AND($A74&gt;7,$A74&lt;24),HLOOKUP(F$29,$C$8:$N$10,2,FALSE()),HLOOKUP(F$29,$C$8:$N$10,3,FALSE()))),IF(AND($A74&gt;6,$A74&lt;23),HLOOKUP(F$29,$C$8:$N$10,2,FALSE()),HLOOKUP(F$29,$C$8:$N$10,3,FALSE())))*'PX 99 + 00 WD'!F20</f>
        <v>95.9048272570808</v>
      </c>
      <c r="G133" s="52" t="n">
        <f aca="false">IF($J$2="East",(IF(AND($A74&gt;7,$A74&lt;24),HLOOKUP(G$29,$C$8:$N$10,2,FALSE()),HLOOKUP(G$29,$C$8:$N$10,3,FALSE()))),IF(AND($A74&gt;6,$A74&lt;23),HLOOKUP(G$29,$C$8:$N$10,2,FALSE()),HLOOKUP(G$29,$C$8:$N$10,3,FALSE())))*'PX 99 + 00 WD'!G20</f>
        <v>108.260733046552</v>
      </c>
      <c r="H133" s="52" t="n">
        <f aca="false">IF($J$2="East",(IF(AND($A74&gt;7,$A74&lt;24),HLOOKUP(H$29,$C$8:$N$10,2,FALSE()),HLOOKUP(H$29,$C$8:$N$10,3,FALSE()))),IF(AND($A74&gt;6,$A74&lt;23),HLOOKUP(H$29,$C$8:$N$10,2,FALSE()),HLOOKUP(H$29,$C$8:$N$10,3,FALSE())))*'PX 99 + 00 WD'!H20</f>
        <v>140.19780791705</v>
      </c>
      <c r="I133" s="52" t="n">
        <f aca="false">IF($J$2="East",(IF(AND($A74&gt;7,$A74&lt;24),HLOOKUP(I$29,$C$8:$N$10,2,FALSE()),HLOOKUP(I$29,$C$8:$N$10,3,FALSE()))),IF(AND($A74&gt;6,$A74&lt;23),HLOOKUP(I$29,$C$8:$N$10,2,FALSE()),HLOOKUP(I$29,$C$8:$N$10,3,FALSE())))*'PX 99 + 00 WD'!I20</f>
        <v>142.982976041472</v>
      </c>
      <c r="J133" s="52" t="n">
        <f aca="false">IF($J$2="East",(IF(AND($A74&gt;7,$A74&lt;24),HLOOKUP(J$29,$C$8:$N$10,2,FALSE()),HLOOKUP(J$29,$C$8:$N$10,3,FALSE()))),IF(AND($A74&gt;6,$A74&lt;23),HLOOKUP(J$29,$C$8:$N$10,2,FALSE()),HLOOKUP(J$29,$C$8:$N$10,3,FALSE())))*'PX 99 + 00 WD'!J20</f>
        <v>148.050317733424</v>
      </c>
      <c r="K133" s="52" t="n">
        <f aca="false">IF($J$2="East",(IF(AND($A74&gt;7,$A74&lt;24),HLOOKUP(K$29,$C$8:$N$10,2,FALSE()),HLOOKUP(K$29,$C$8:$N$10,3,FALSE()))),IF(AND($A74&gt;6,$A74&lt;23),HLOOKUP(K$29,$C$8:$N$10,2,FALSE()),HLOOKUP(K$29,$C$8:$N$10,3,FALSE())))*'PX 99 + 00 WD'!K20</f>
        <v>102.842491101991</v>
      </c>
      <c r="L133" s="52" t="n">
        <f aca="false">IF($J$2="East",(IF(AND($A74&gt;7,$A74&lt;24),HLOOKUP(L$29,$C$8:$N$10,2,FALSE()),HLOOKUP(L$29,$C$8:$N$10,3,FALSE()))),IF(AND($A74&gt;6,$A74&lt;23),HLOOKUP(L$29,$C$8:$N$10,2,FALSE()),HLOOKUP(L$29,$C$8:$N$10,3,FALSE())))*'PX 99 + 00 WD'!L20</f>
        <v>87.0314353396986</v>
      </c>
      <c r="M133" s="52" t="n">
        <f aca="false">IF($J$2="East",(IF(AND($A74&gt;7,$A74&lt;24),HLOOKUP(M$29,$C$8:$N$10,2,FALSE()),HLOOKUP(M$29,$C$8:$N$10,3,FALSE()))),IF(AND($A74&gt;6,$A74&lt;23),HLOOKUP(M$29,$C$8:$N$10,2,FALSE()),HLOOKUP(M$29,$C$8:$N$10,3,FALSE())))*'PX 99 + 00 WD'!M20</f>
        <v>73.6051939510354</v>
      </c>
      <c r="N133" s="52" t="n">
        <f aca="false">IF($J$2="East",(IF(AND($A74&gt;7,$A74&lt;24),HLOOKUP(N$29,$C$8:$N$10,2,FALSE()),HLOOKUP(N$29,$C$8:$N$10,3,FALSE()))),IF(AND($A74&gt;6,$A74&lt;23),HLOOKUP(N$29,$C$8:$N$10,2,FALSE()),HLOOKUP(N$29,$C$8:$N$10,3,FALSE())))*'PX 99 + 00 WD'!N20</f>
        <v>70.5306950377594</v>
      </c>
    </row>
    <row r="134" customFormat="false" ht="12.75" hidden="false" customHeight="false" outlineLevel="0" collapsed="false">
      <c r="A134" s="2" t="n">
        <v>16</v>
      </c>
      <c r="C134" s="52" t="n">
        <f aca="false">IF($J$2="East",(IF(AND($A75&gt;7,$A75&lt;24),HLOOKUP(C$29,$C$8:$N$10,2,FALSE()),HLOOKUP(C$29,$C$8:$N$10,3,FALSE()))),IF(AND($A75&gt;6,$A75&lt;23),HLOOKUP(C$29,$C$8:$N$10,2,FALSE()),HLOOKUP(C$29,$C$8:$N$10,3,FALSE())))*'PX 99 + 00 WD'!C21</f>
        <v>72.2663911424134</v>
      </c>
      <c r="D134" s="52" t="n">
        <f aca="false">IF($J$2="East",(IF(AND($A75&gt;7,$A75&lt;24),HLOOKUP(D$29,$C$8:$N$10,2,FALSE()),HLOOKUP(D$29,$C$8:$N$10,3,FALSE()))),IF(AND($A75&gt;6,$A75&lt;23),HLOOKUP(D$29,$C$8:$N$10,2,FALSE()),HLOOKUP(D$29,$C$8:$N$10,3,FALSE())))*'PX 99 + 00 WD'!D21</f>
        <v>56.26089309438</v>
      </c>
      <c r="E134" s="52" t="n">
        <f aca="false">IF($J$2="East",(IF(AND($A75&gt;7,$A75&lt;24),HLOOKUP(E$29,$C$8:$N$10,2,FALSE()),HLOOKUP(E$29,$C$8:$N$10,3,FALSE()))),IF(AND($A75&gt;6,$A75&lt;23),HLOOKUP(E$29,$C$8:$N$10,2,FALSE()),HLOOKUP(E$29,$C$8:$N$10,3,FALSE())))*'PX 99 + 00 WD'!E21</f>
        <v>56.9043693730246</v>
      </c>
      <c r="F134" s="52" t="n">
        <f aca="false">IF($J$2="East",(IF(AND($A75&gt;7,$A75&lt;24),HLOOKUP(F$29,$C$8:$N$10,2,FALSE()),HLOOKUP(F$29,$C$8:$N$10,3,FALSE()))),IF(AND($A75&gt;6,$A75&lt;23),HLOOKUP(F$29,$C$8:$N$10,2,FALSE()),HLOOKUP(F$29,$C$8:$N$10,3,FALSE())))*'PX 99 + 00 WD'!F21</f>
        <v>94.1566235846632</v>
      </c>
      <c r="G134" s="52" t="n">
        <f aca="false">IF($J$2="East",(IF(AND($A75&gt;7,$A75&lt;24),HLOOKUP(G$29,$C$8:$N$10,2,FALSE()),HLOOKUP(G$29,$C$8:$N$10,3,FALSE()))),IF(AND($A75&gt;6,$A75&lt;23),HLOOKUP(G$29,$C$8:$N$10,2,FALSE()),HLOOKUP(G$29,$C$8:$N$10,3,FALSE())))*'PX 99 + 00 WD'!G21</f>
        <v>114.544146008566</v>
      </c>
      <c r="H134" s="52" t="n">
        <f aca="false">IF($J$2="East",(IF(AND($A75&gt;7,$A75&lt;24),HLOOKUP(H$29,$C$8:$N$10,2,FALSE()),HLOOKUP(H$29,$C$8:$N$10,3,FALSE()))),IF(AND($A75&gt;6,$A75&lt;23),HLOOKUP(H$29,$C$8:$N$10,2,FALSE()),HLOOKUP(H$29,$C$8:$N$10,3,FALSE())))*'PX 99 + 00 WD'!H21</f>
        <v>146.536737075951</v>
      </c>
      <c r="I134" s="52" t="n">
        <f aca="false">IF($J$2="East",(IF(AND($A75&gt;7,$A75&lt;24),HLOOKUP(I$29,$C$8:$N$10,2,FALSE()),HLOOKUP(I$29,$C$8:$N$10,3,FALSE()))),IF(AND($A75&gt;6,$A75&lt;23),HLOOKUP(I$29,$C$8:$N$10,2,FALSE()),HLOOKUP(I$29,$C$8:$N$10,3,FALSE())))*'PX 99 + 00 WD'!I21</f>
        <v>149.576468414461</v>
      </c>
      <c r="J134" s="52" t="n">
        <f aca="false">IF($J$2="East",(IF(AND($A75&gt;7,$A75&lt;24),HLOOKUP(J$29,$C$8:$N$10,2,FALSE()),HLOOKUP(J$29,$C$8:$N$10,3,FALSE()))),IF(AND($A75&gt;6,$A75&lt;23),HLOOKUP(J$29,$C$8:$N$10,2,FALSE()),HLOOKUP(J$29,$C$8:$N$10,3,FALSE())))*'PX 99 + 00 WD'!J21</f>
        <v>156.052395728509</v>
      </c>
      <c r="K134" s="52" t="n">
        <f aca="false">IF($J$2="East",(IF(AND($A75&gt;7,$A75&lt;24),HLOOKUP(K$29,$C$8:$N$10,2,FALSE()),HLOOKUP(K$29,$C$8:$N$10,3,FALSE()))),IF(AND($A75&gt;6,$A75&lt;23),HLOOKUP(K$29,$C$8:$N$10,2,FALSE()),HLOOKUP(K$29,$C$8:$N$10,3,FALSE())))*'PX 99 + 00 WD'!K21</f>
        <v>104.169485252452</v>
      </c>
      <c r="L134" s="52" t="n">
        <f aca="false">IF($J$2="East",(IF(AND($A75&gt;7,$A75&lt;24),HLOOKUP(L$29,$C$8:$N$10,2,FALSE()),HLOOKUP(L$29,$C$8:$N$10,3,FALSE()))),IF(AND($A75&gt;6,$A75&lt;23),HLOOKUP(L$29,$C$8:$N$10,2,FALSE()),HLOOKUP(L$29,$C$8:$N$10,3,FALSE())))*'PX 99 + 00 WD'!L21</f>
        <v>88.5485674860463</v>
      </c>
      <c r="M134" s="52" t="n">
        <f aca="false">IF($J$2="East",(IF(AND($A75&gt;7,$A75&lt;24),HLOOKUP(M$29,$C$8:$N$10,2,FALSE()),HLOOKUP(M$29,$C$8:$N$10,3,FALSE()))),IF(AND($A75&gt;6,$A75&lt;23),HLOOKUP(M$29,$C$8:$N$10,2,FALSE()),HLOOKUP(M$29,$C$8:$N$10,3,FALSE())))*'PX 99 + 00 WD'!M21</f>
        <v>73.6736903017292</v>
      </c>
      <c r="N134" s="52" t="n">
        <f aca="false">IF($J$2="East",(IF(AND($A75&gt;7,$A75&lt;24),HLOOKUP(N$29,$C$8:$N$10,2,FALSE()),HLOOKUP(N$29,$C$8:$N$10,3,FALSE()))),IF(AND($A75&gt;6,$A75&lt;23),HLOOKUP(N$29,$C$8:$N$10,2,FALSE()),HLOOKUP(N$29,$C$8:$N$10,3,FALSE())))*'PX 99 + 00 WD'!N21</f>
        <v>69.5221965826288</v>
      </c>
    </row>
    <row r="135" customFormat="false" ht="12.75" hidden="false" customHeight="false" outlineLevel="0" collapsed="false">
      <c r="A135" s="2" t="n">
        <v>17</v>
      </c>
      <c r="C135" s="52" t="n">
        <f aca="false">IF($J$2="East",(IF(AND($A76&gt;7,$A76&lt;24),HLOOKUP(C$29,$C$8:$N$10,2,FALSE()),HLOOKUP(C$29,$C$8:$N$10,3,FALSE()))),IF(AND($A76&gt;6,$A76&lt;23),HLOOKUP(C$29,$C$8:$N$10,2,FALSE()),HLOOKUP(C$29,$C$8:$N$10,3,FALSE())))*'PX 99 + 00 WD'!C22</f>
        <v>76.6742027254421</v>
      </c>
      <c r="D135" s="52" t="n">
        <f aca="false">IF($J$2="East",(IF(AND($A76&gt;7,$A76&lt;24),HLOOKUP(D$29,$C$8:$N$10,2,FALSE()),HLOOKUP(D$29,$C$8:$N$10,3,FALSE()))),IF(AND($A76&gt;6,$A76&lt;23),HLOOKUP(D$29,$C$8:$N$10,2,FALSE()),HLOOKUP(D$29,$C$8:$N$10,3,FALSE())))*'PX 99 + 00 WD'!D22</f>
        <v>57.0517427520914</v>
      </c>
      <c r="E135" s="52" t="n">
        <f aca="false">IF($J$2="East",(IF(AND($A76&gt;7,$A76&lt;24),HLOOKUP(E$29,$C$8:$N$10,2,FALSE()),HLOOKUP(E$29,$C$8:$N$10,3,FALSE()))),IF(AND($A76&gt;6,$A76&lt;23),HLOOKUP(E$29,$C$8:$N$10,2,FALSE()),HLOOKUP(E$29,$C$8:$N$10,3,FALSE())))*'PX 99 + 00 WD'!E22</f>
        <v>56.420405876682</v>
      </c>
      <c r="F135" s="52" t="n">
        <f aca="false">IF($J$2="East",(IF(AND($A76&gt;7,$A76&lt;24),HLOOKUP(F$29,$C$8:$N$10,2,FALSE()),HLOOKUP(F$29,$C$8:$N$10,3,FALSE()))),IF(AND($A76&gt;6,$A76&lt;23),HLOOKUP(F$29,$C$8:$N$10,2,FALSE()),HLOOKUP(F$29,$C$8:$N$10,3,FALSE())))*'PX 99 + 00 WD'!F22</f>
        <v>89.8165770787479</v>
      </c>
      <c r="G135" s="52" t="n">
        <f aca="false">IF($J$2="East",(IF(AND($A76&gt;7,$A76&lt;24),HLOOKUP(G$29,$C$8:$N$10,2,FALSE()),HLOOKUP(G$29,$C$8:$N$10,3,FALSE()))),IF(AND($A76&gt;6,$A76&lt;23),HLOOKUP(G$29,$C$8:$N$10,2,FALSE()),HLOOKUP(G$29,$C$8:$N$10,3,FALSE())))*'PX 99 + 00 WD'!G22</f>
        <v>103.081406515526</v>
      </c>
      <c r="H135" s="52" t="n">
        <f aca="false">IF($J$2="East",(IF(AND($A76&gt;7,$A76&lt;24),HLOOKUP(H$29,$C$8:$N$10,2,FALSE()),HLOOKUP(H$29,$C$8:$N$10,3,FALSE()))),IF(AND($A76&gt;6,$A76&lt;23),HLOOKUP(H$29,$C$8:$N$10,2,FALSE()),HLOOKUP(H$29,$C$8:$N$10,3,FALSE())))*'PX 99 + 00 WD'!H22</f>
        <v>142.593292481154</v>
      </c>
      <c r="I135" s="52" t="n">
        <f aca="false">IF($J$2="East",(IF(AND($A76&gt;7,$A76&lt;24),HLOOKUP(I$29,$C$8:$N$10,2,FALSE()),HLOOKUP(I$29,$C$8:$N$10,3,FALSE()))),IF(AND($A76&gt;6,$A76&lt;23),HLOOKUP(I$29,$C$8:$N$10,2,FALSE()),HLOOKUP(I$29,$C$8:$N$10,3,FALSE())))*'PX 99 + 00 WD'!I22</f>
        <v>146.679494925497</v>
      </c>
      <c r="J135" s="52" t="n">
        <f aca="false">IF($J$2="East",(IF(AND($A76&gt;7,$A76&lt;24),HLOOKUP(J$29,$C$8:$N$10,2,FALSE()),HLOOKUP(J$29,$C$8:$N$10,3,FALSE()))),IF(AND($A76&gt;6,$A76&lt;23),HLOOKUP(J$29,$C$8:$N$10,2,FALSE()),HLOOKUP(J$29,$C$8:$N$10,3,FALSE())))*'PX 99 + 00 WD'!J22</f>
        <v>153.179889418731</v>
      </c>
      <c r="K135" s="52" t="n">
        <f aca="false">IF($J$2="East",(IF(AND($A76&gt;7,$A76&lt;24),HLOOKUP(K$29,$C$8:$N$10,2,FALSE()),HLOOKUP(K$29,$C$8:$N$10,3,FALSE()))),IF(AND($A76&gt;6,$A76&lt;23),HLOOKUP(K$29,$C$8:$N$10,2,FALSE()),HLOOKUP(K$29,$C$8:$N$10,3,FALSE())))*'PX 99 + 00 WD'!K22</f>
        <v>101.720411690023</v>
      </c>
      <c r="L135" s="52" t="n">
        <f aca="false">IF($J$2="East",(IF(AND($A76&gt;7,$A76&lt;24),HLOOKUP(L$29,$C$8:$N$10,2,FALSE()),HLOOKUP(L$29,$C$8:$N$10,3,FALSE()))),IF(AND($A76&gt;6,$A76&lt;23),HLOOKUP(L$29,$C$8:$N$10,2,FALSE()),HLOOKUP(L$29,$C$8:$N$10,3,FALSE())))*'PX 99 + 00 WD'!L22</f>
        <v>86.308526902486</v>
      </c>
      <c r="M135" s="52" t="n">
        <f aca="false">IF($J$2="East",(IF(AND($A76&gt;7,$A76&lt;24),HLOOKUP(M$29,$C$8:$N$10,2,FALSE()),HLOOKUP(M$29,$C$8:$N$10,3,FALSE()))),IF(AND($A76&gt;6,$A76&lt;23),HLOOKUP(M$29,$C$8:$N$10,2,FALSE()),HLOOKUP(M$29,$C$8:$N$10,3,FALSE())))*'PX 99 + 00 WD'!M22</f>
        <v>79.8913878539437</v>
      </c>
      <c r="N135" s="52" t="n">
        <f aca="false">IF($J$2="East",(IF(AND($A76&gt;7,$A76&lt;24),HLOOKUP(N$29,$C$8:$N$10,2,FALSE()),HLOOKUP(N$29,$C$8:$N$10,3,FALSE()))),IF(AND($A76&gt;6,$A76&lt;23),HLOOKUP(N$29,$C$8:$N$10,2,FALSE()),HLOOKUP(N$29,$C$8:$N$10,3,FALSE())))*'PX 99 + 00 WD'!N22</f>
        <v>79.2000943739741</v>
      </c>
    </row>
    <row r="136" customFormat="false" ht="12.75" hidden="false" customHeight="false" outlineLevel="0" collapsed="false">
      <c r="A136" s="2" t="n">
        <v>18</v>
      </c>
      <c r="C136" s="52" t="n">
        <f aca="false">IF($J$2="East",(IF(AND($A77&gt;7,$A77&lt;24),HLOOKUP(C$29,$C$8:$N$10,2,FALSE()),HLOOKUP(C$29,$C$8:$N$10,3,FALSE()))),IF(AND($A77&gt;6,$A77&lt;23),HLOOKUP(C$29,$C$8:$N$10,2,FALSE()),HLOOKUP(C$29,$C$8:$N$10,3,FALSE())))*'PX 99 + 00 WD'!C23</f>
        <v>94.329506371023</v>
      </c>
      <c r="D136" s="52" t="n">
        <f aca="false">IF($J$2="East",(IF(AND($A77&gt;7,$A77&lt;24),HLOOKUP(D$29,$C$8:$N$10,2,FALSE()),HLOOKUP(D$29,$C$8:$N$10,3,FALSE()))),IF(AND($A77&gt;6,$A77&lt;23),HLOOKUP(D$29,$C$8:$N$10,2,FALSE()),HLOOKUP(D$29,$C$8:$N$10,3,FALSE())))*'PX 99 + 00 WD'!D23</f>
        <v>63.5216053816798</v>
      </c>
      <c r="E136" s="52" t="n">
        <f aca="false">IF($J$2="East",(IF(AND($A77&gt;7,$A77&lt;24),HLOOKUP(E$29,$C$8:$N$10,2,FALSE()),HLOOKUP(E$29,$C$8:$N$10,3,FALSE()))),IF(AND($A77&gt;6,$A77&lt;23),HLOOKUP(E$29,$C$8:$N$10,2,FALSE()),HLOOKUP(E$29,$C$8:$N$10,3,FALSE())))*'PX 99 + 00 WD'!E23</f>
        <v>58.6167434977573</v>
      </c>
      <c r="F136" s="52" t="n">
        <f aca="false">IF($J$2="East",(IF(AND($A77&gt;7,$A77&lt;24),HLOOKUP(F$29,$C$8:$N$10,2,FALSE()),HLOOKUP(F$29,$C$8:$N$10,3,FALSE()))),IF(AND($A77&gt;6,$A77&lt;23),HLOOKUP(F$29,$C$8:$N$10,2,FALSE()),HLOOKUP(F$29,$C$8:$N$10,3,FALSE())))*'PX 99 + 00 WD'!F23</f>
        <v>86.2897670881914</v>
      </c>
      <c r="G136" s="52" t="n">
        <f aca="false">IF($J$2="East",(IF(AND($A77&gt;7,$A77&lt;24),HLOOKUP(G$29,$C$8:$N$10,2,FALSE()),HLOOKUP(G$29,$C$8:$N$10,3,FALSE()))),IF(AND($A77&gt;6,$A77&lt;23),HLOOKUP(G$29,$C$8:$N$10,2,FALSE()),HLOOKUP(G$29,$C$8:$N$10,3,FALSE())))*'PX 99 + 00 WD'!G23</f>
        <v>93.332808888179</v>
      </c>
      <c r="H136" s="52" t="n">
        <f aca="false">IF($J$2="East",(IF(AND($A77&gt;7,$A77&lt;24),HLOOKUP(H$29,$C$8:$N$10,2,FALSE()),HLOOKUP(H$29,$C$8:$N$10,3,FALSE()))),IF(AND($A77&gt;6,$A77&lt;23),HLOOKUP(H$29,$C$8:$N$10,2,FALSE()),HLOOKUP(H$29,$C$8:$N$10,3,FALSE())))*'PX 99 + 00 WD'!H23</f>
        <v>128.01490719591</v>
      </c>
      <c r="I136" s="52" t="n">
        <f aca="false">IF($J$2="East",(IF(AND($A77&gt;7,$A77&lt;24),HLOOKUP(I$29,$C$8:$N$10,2,FALSE()),HLOOKUP(I$29,$C$8:$N$10,3,FALSE()))),IF(AND($A77&gt;6,$A77&lt;23),HLOOKUP(I$29,$C$8:$N$10,2,FALSE()),HLOOKUP(I$29,$C$8:$N$10,3,FALSE())))*'PX 99 + 00 WD'!I23</f>
        <v>132.7590411721</v>
      </c>
      <c r="J136" s="52" t="n">
        <f aca="false">IF($J$2="East",(IF(AND($A77&gt;7,$A77&lt;24),HLOOKUP(J$29,$C$8:$N$10,2,FALSE()),HLOOKUP(J$29,$C$8:$N$10,3,FALSE()))),IF(AND($A77&gt;6,$A77&lt;23),HLOOKUP(J$29,$C$8:$N$10,2,FALSE()),HLOOKUP(J$29,$C$8:$N$10,3,FALSE())))*'PX 99 + 00 WD'!J23</f>
        <v>138.326985436573</v>
      </c>
      <c r="K136" s="52" t="n">
        <f aca="false">IF($J$2="East",(IF(AND($A77&gt;7,$A77&lt;24),HLOOKUP(K$29,$C$8:$N$10,2,FALSE()),HLOOKUP(K$29,$C$8:$N$10,3,FALSE()))),IF(AND($A77&gt;6,$A77&lt;23),HLOOKUP(K$29,$C$8:$N$10,2,FALSE()),HLOOKUP(K$29,$C$8:$N$10,3,FALSE())))*'PX 99 + 00 WD'!K23</f>
        <v>100.382727016393</v>
      </c>
      <c r="L136" s="52" t="n">
        <f aca="false">IF($J$2="East",(IF(AND($A77&gt;7,$A77&lt;24),HLOOKUP(L$29,$C$8:$N$10,2,FALSE()),HLOOKUP(L$29,$C$8:$N$10,3,FALSE()))),IF(AND($A77&gt;6,$A77&lt;23),HLOOKUP(L$29,$C$8:$N$10,2,FALSE()),HLOOKUP(L$29,$C$8:$N$10,3,FALSE())))*'PX 99 + 00 WD'!L23</f>
        <v>83.0751512145623</v>
      </c>
      <c r="M136" s="52" t="n">
        <f aca="false">IF($J$2="East",(IF(AND($A77&gt;7,$A77&lt;24),HLOOKUP(M$29,$C$8:$N$10,2,FALSE()),HLOOKUP(M$29,$C$8:$N$10,3,FALSE()))),IF(AND($A77&gt;6,$A77&lt;23),HLOOKUP(M$29,$C$8:$N$10,2,FALSE()),HLOOKUP(M$29,$C$8:$N$10,3,FALSE())))*'PX 99 + 00 WD'!M23</f>
        <v>99.7609545479027</v>
      </c>
      <c r="N136" s="52" t="n">
        <f aca="false">IF($J$2="East",(IF(AND($A77&gt;7,$A77&lt;24),HLOOKUP(N$29,$C$8:$N$10,2,FALSE()),HLOOKUP(N$29,$C$8:$N$10,3,FALSE()))),IF(AND($A77&gt;6,$A77&lt;23),HLOOKUP(N$29,$C$8:$N$10,2,FALSE()),HLOOKUP(N$29,$C$8:$N$10,3,FALSE())))*'PX 99 + 00 WD'!N23</f>
        <v>95.287935215893</v>
      </c>
    </row>
    <row r="137" customFormat="false" ht="12.75" hidden="false" customHeight="false" outlineLevel="0" collapsed="false">
      <c r="A137" s="2" t="n">
        <v>19</v>
      </c>
      <c r="C137" s="52" t="n">
        <f aca="false">IF($J$2="East",(IF(AND($A78&gt;7,$A78&lt;24),HLOOKUP(C$29,$C$8:$N$10,2,FALSE()),HLOOKUP(C$29,$C$8:$N$10,3,FALSE()))),IF(AND($A78&gt;6,$A78&lt;23),HLOOKUP(C$29,$C$8:$N$10,2,FALSE()),HLOOKUP(C$29,$C$8:$N$10,3,FALSE())))*'PX 99 + 00 WD'!C24</f>
        <v>94.0330758340895</v>
      </c>
      <c r="D137" s="52" t="n">
        <f aca="false">IF($J$2="East",(IF(AND($A78&gt;7,$A78&lt;24),HLOOKUP(D$29,$C$8:$N$10,2,FALSE()),HLOOKUP(D$29,$C$8:$N$10,3,FALSE()))),IF(AND($A78&gt;6,$A78&lt;23),HLOOKUP(D$29,$C$8:$N$10,2,FALSE()),HLOOKUP(D$29,$C$8:$N$10,3,FALSE())))*'PX 99 + 00 WD'!D24</f>
        <v>68.2886580333154</v>
      </c>
      <c r="E137" s="52" t="n">
        <f aca="false">IF($J$2="East",(IF(AND($A78&gt;7,$A78&lt;24),HLOOKUP(E$29,$C$8:$N$10,2,FALSE()),HLOOKUP(E$29,$C$8:$N$10,3,FALSE()))),IF(AND($A78&gt;6,$A78&lt;23),HLOOKUP(E$29,$C$8:$N$10,2,FALSE()),HLOOKUP(E$29,$C$8:$N$10,3,FALSE())))*'PX 99 + 00 WD'!E24</f>
        <v>71.8097848261787</v>
      </c>
      <c r="F137" s="52" t="n">
        <f aca="false">IF($J$2="East",(IF(AND($A78&gt;7,$A78&lt;24),HLOOKUP(F$29,$C$8:$N$10,2,FALSE()),HLOOKUP(F$29,$C$8:$N$10,3,FALSE()))),IF(AND($A78&gt;6,$A78&lt;23),HLOOKUP(F$29,$C$8:$N$10,2,FALSE()),HLOOKUP(F$29,$C$8:$N$10,3,FALSE())))*'PX 99 + 00 WD'!F24</f>
        <v>86.5895791552836</v>
      </c>
      <c r="G137" s="52" t="n">
        <f aca="false">IF($J$2="East",(IF(AND($A78&gt;7,$A78&lt;24),HLOOKUP(G$29,$C$8:$N$10,2,FALSE()),HLOOKUP(G$29,$C$8:$N$10,3,FALSE()))),IF(AND($A78&gt;6,$A78&lt;23),HLOOKUP(G$29,$C$8:$N$10,2,FALSE()),HLOOKUP(G$29,$C$8:$N$10,3,FALSE())))*'PX 99 + 00 WD'!G24</f>
        <v>87.7754956924804</v>
      </c>
      <c r="H137" s="52" t="n">
        <f aca="false">IF($J$2="East",(IF(AND($A78&gt;7,$A78&lt;24),HLOOKUP(H$29,$C$8:$N$10,2,FALSE()),HLOOKUP(H$29,$C$8:$N$10,3,FALSE()))),IF(AND($A78&gt;6,$A78&lt;23),HLOOKUP(H$29,$C$8:$N$10,2,FALSE()),HLOOKUP(H$29,$C$8:$N$10,3,FALSE())))*'PX 99 + 00 WD'!H24</f>
        <v>113.379942526771</v>
      </c>
      <c r="I137" s="52" t="n">
        <f aca="false">IF($J$2="East",(IF(AND($A78&gt;7,$A78&lt;24),HLOOKUP(I$29,$C$8:$N$10,2,FALSE()),HLOOKUP(I$29,$C$8:$N$10,3,FALSE()))),IF(AND($A78&gt;6,$A78&lt;23),HLOOKUP(I$29,$C$8:$N$10,2,FALSE()),HLOOKUP(I$29,$C$8:$N$10,3,FALSE())))*'PX 99 + 00 WD'!I24</f>
        <v>109.566073770313</v>
      </c>
      <c r="J137" s="52" t="n">
        <f aca="false">IF($J$2="East",(IF(AND($A78&gt;7,$A78&lt;24),HLOOKUP(J$29,$C$8:$N$10,2,FALSE()),HLOOKUP(J$29,$C$8:$N$10,3,FALSE()))),IF(AND($A78&gt;6,$A78&lt;23),HLOOKUP(J$29,$C$8:$N$10,2,FALSE()),HLOOKUP(J$29,$C$8:$N$10,3,FALSE())))*'PX 99 + 00 WD'!J24</f>
        <v>120.347051054462</v>
      </c>
      <c r="K137" s="52" t="n">
        <f aca="false">IF($J$2="East",(IF(AND($A78&gt;7,$A78&lt;24),HLOOKUP(K$29,$C$8:$N$10,2,FALSE()),HLOOKUP(K$29,$C$8:$N$10,3,FALSE()))),IF(AND($A78&gt;6,$A78&lt;23),HLOOKUP(K$29,$C$8:$N$10,2,FALSE()),HLOOKUP(K$29,$C$8:$N$10,3,FALSE())))*'PX 99 + 00 WD'!K24</f>
        <v>96.8385961360018</v>
      </c>
      <c r="L137" s="52" t="n">
        <f aca="false">IF($J$2="East",(IF(AND($A78&gt;7,$A78&lt;24),HLOOKUP(L$29,$C$8:$N$10,2,FALSE()),HLOOKUP(L$29,$C$8:$N$10,3,FALSE()))),IF(AND($A78&gt;6,$A78&lt;23),HLOOKUP(L$29,$C$8:$N$10,2,FALSE()),HLOOKUP(L$29,$C$8:$N$10,3,FALSE())))*'PX 99 + 00 WD'!L24</f>
        <v>94.5758473129281</v>
      </c>
      <c r="M137" s="52" t="n">
        <f aca="false">IF($J$2="East",(IF(AND($A78&gt;7,$A78&lt;24),HLOOKUP(M$29,$C$8:$N$10,2,FALSE()),HLOOKUP(M$29,$C$8:$N$10,3,FALSE()))),IF(AND($A78&gt;6,$A78&lt;23),HLOOKUP(M$29,$C$8:$N$10,2,FALSE()),HLOOKUP(M$29,$C$8:$N$10,3,FALSE())))*'PX 99 + 00 WD'!M24</f>
        <v>99.2751806949731</v>
      </c>
      <c r="N137" s="52" t="n">
        <f aca="false">IF($J$2="East",(IF(AND($A78&gt;7,$A78&lt;24),HLOOKUP(N$29,$C$8:$N$10,2,FALSE()),HLOOKUP(N$29,$C$8:$N$10,3,FALSE()))),IF(AND($A78&gt;6,$A78&lt;23),HLOOKUP(N$29,$C$8:$N$10,2,FALSE()),HLOOKUP(N$29,$C$8:$N$10,3,FALSE())))*'PX 99 + 00 WD'!N24</f>
        <v>96.9703978938519</v>
      </c>
    </row>
    <row r="138" customFormat="false" ht="12.75" hidden="false" customHeight="false" outlineLevel="0" collapsed="false">
      <c r="A138" s="2" t="n">
        <v>20</v>
      </c>
      <c r="C138" s="52" t="n">
        <f aca="false">IF($J$2="East",(IF(AND($A79&gt;7,$A79&lt;24),HLOOKUP(C$29,$C$8:$N$10,2,FALSE()),HLOOKUP(C$29,$C$8:$N$10,3,FALSE()))),IF(AND($A79&gt;6,$A79&lt;23),HLOOKUP(C$29,$C$8:$N$10,2,FALSE()),HLOOKUP(C$29,$C$8:$N$10,3,FALSE())))*'PX 99 + 00 WD'!C25</f>
        <v>87.4293630673081</v>
      </c>
      <c r="D138" s="52" t="n">
        <f aca="false">IF($J$2="East",(IF(AND($A79&gt;7,$A79&lt;24),HLOOKUP(D$29,$C$8:$N$10,2,FALSE()),HLOOKUP(D$29,$C$8:$N$10,3,FALSE()))),IF(AND($A79&gt;6,$A79&lt;23),HLOOKUP(D$29,$C$8:$N$10,2,FALSE()),HLOOKUP(D$29,$C$8:$N$10,3,FALSE())))*'PX 99 + 00 WD'!D25</f>
        <v>65.0307175823374</v>
      </c>
      <c r="E138" s="52" t="n">
        <f aca="false">IF($J$2="East",(IF(AND($A79&gt;7,$A79&lt;24),HLOOKUP(E$29,$C$8:$N$10,2,FALSE()),HLOOKUP(E$29,$C$8:$N$10,3,FALSE()))),IF(AND($A79&gt;6,$A79&lt;23),HLOOKUP(E$29,$C$8:$N$10,2,FALSE()),HLOOKUP(E$29,$C$8:$N$10,3,FALSE())))*'PX 99 + 00 WD'!E25</f>
        <v>67.3648956115322</v>
      </c>
      <c r="F138" s="52" t="n">
        <f aca="false">IF($J$2="East",(IF(AND($A79&gt;7,$A79&lt;24),HLOOKUP(F$29,$C$8:$N$10,2,FALSE()),HLOOKUP(F$29,$C$8:$N$10,3,FALSE()))),IF(AND($A79&gt;6,$A79&lt;23),HLOOKUP(F$29,$C$8:$N$10,2,FALSE()),HLOOKUP(F$29,$C$8:$N$10,3,FALSE())))*'PX 99 + 00 WD'!F25</f>
        <v>99.9696566419267</v>
      </c>
      <c r="G138" s="52" t="n">
        <f aca="false">IF($J$2="East",(IF(AND($A79&gt;7,$A79&lt;24),HLOOKUP(G$29,$C$8:$N$10,2,FALSE()),HLOOKUP(G$29,$C$8:$N$10,3,FALSE()))),IF(AND($A79&gt;6,$A79&lt;23),HLOOKUP(G$29,$C$8:$N$10,2,FALSE()),HLOOKUP(G$29,$C$8:$N$10,3,FALSE())))*'PX 99 + 00 WD'!G25</f>
        <v>89.1160612219805</v>
      </c>
      <c r="H138" s="52" t="n">
        <f aca="false">IF($J$2="East",(IF(AND($A79&gt;7,$A79&lt;24),HLOOKUP(H$29,$C$8:$N$10,2,FALSE()),HLOOKUP(H$29,$C$8:$N$10,3,FALSE()))),IF(AND($A79&gt;6,$A79&lt;23),HLOOKUP(H$29,$C$8:$N$10,2,FALSE()),HLOOKUP(H$29,$C$8:$N$10,3,FALSE())))*'PX 99 + 00 WD'!H25</f>
        <v>98.1439445602764</v>
      </c>
      <c r="I138" s="52" t="n">
        <f aca="false">IF($J$2="East",(IF(AND($A79&gt;7,$A79&lt;24),HLOOKUP(I$29,$C$8:$N$10,2,FALSE()),HLOOKUP(I$29,$C$8:$N$10,3,FALSE()))),IF(AND($A79&gt;6,$A79&lt;23),HLOOKUP(I$29,$C$8:$N$10,2,FALSE()),HLOOKUP(I$29,$C$8:$N$10,3,FALSE())))*'PX 99 + 00 WD'!I25</f>
        <v>97.6383513798549</v>
      </c>
      <c r="J138" s="52" t="n">
        <f aca="false">IF($J$2="East",(IF(AND($A79&gt;7,$A79&lt;24),HLOOKUP(J$29,$C$8:$N$10,2,FALSE()),HLOOKUP(J$29,$C$8:$N$10,3,FALSE()))),IF(AND($A79&gt;6,$A79&lt;23),HLOOKUP(J$29,$C$8:$N$10,2,FALSE()),HLOOKUP(J$29,$C$8:$N$10,3,FALSE())))*'PX 99 + 00 WD'!J25</f>
        <v>110.511187249253</v>
      </c>
      <c r="K138" s="52" t="n">
        <f aca="false">IF($J$2="East",(IF(AND($A79&gt;7,$A79&lt;24),HLOOKUP(K$29,$C$8:$N$10,2,FALSE()),HLOOKUP(K$29,$C$8:$N$10,3,FALSE()))),IF(AND($A79&gt;6,$A79&lt;23),HLOOKUP(K$29,$C$8:$N$10,2,FALSE()),HLOOKUP(K$29,$C$8:$N$10,3,FALSE())))*'PX 99 + 00 WD'!K25</f>
        <v>100.450691994019</v>
      </c>
      <c r="L138" s="52" t="n">
        <f aca="false">IF($J$2="East",(IF(AND($A79&gt;7,$A79&lt;24),HLOOKUP(L$29,$C$8:$N$10,2,FALSE()),HLOOKUP(L$29,$C$8:$N$10,3,FALSE()))),IF(AND($A79&gt;6,$A79&lt;23),HLOOKUP(L$29,$C$8:$N$10,2,FALSE()),HLOOKUP(L$29,$C$8:$N$10,3,FALSE())))*'PX 99 + 00 WD'!L25</f>
        <v>98.6878264769348</v>
      </c>
      <c r="M138" s="52" t="n">
        <f aca="false">IF($J$2="East",(IF(AND($A79&gt;7,$A79&lt;24),HLOOKUP(M$29,$C$8:$N$10,2,FALSE()),HLOOKUP(M$29,$C$8:$N$10,3,FALSE()))),IF(AND($A79&gt;6,$A79&lt;23),HLOOKUP(M$29,$C$8:$N$10,2,FALSE()),HLOOKUP(M$29,$C$8:$N$10,3,FALSE())))*'PX 99 + 00 WD'!M25</f>
        <v>91.9389267154996</v>
      </c>
      <c r="N138" s="52" t="n">
        <f aca="false">IF($J$2="East",(IF(AND($A79&gt;7,$A79&lt;24),HLOOKUP(N$29,$C$8:$N$10,2,FALSE()),HLOOKUP(N$29,$C$8:$N$10,3,FALSE()))),IF(AND($A79&gt;6,$A79&lt;23),HLOOKUP(N$29,$C$8:$N$10,2,FALSE()),HLOOKUP(N$29,$C$8:$N$10,3,FALSE())))*'PX 99 + 00 WD'!N25</f>
        <v>92.4103979861863</v>
      </c>
    </row>
    <row r="139" customFormat="false" ht="12.75" hidden="false" customHeight="false" outlineLevel="0" collapsed="false">
      <c r="A139" s="2" t="n">
        <v>21</v>
      </c>
      <c r="C139" s="52" t="n">
        <f aca="false">IF($J$2="East",(IF(AND($A80&gt;7,$A80&lt;24),HLOOKUP(C$29,$C$8:$N$10,2,FALSE()),HLOOKUP(C$29,$C$8:$N$10,3,FALSE()))),IF(AND($A80&gt;6,$A80&lt;23),HLOOKUP(C$29,$C$8:$N$10,2,FALSE()),HLOOKUP(C$29,$C$8:$N$10,3,FALSE())))*'PX 99 + 00 WD'!C26</f>
        <v>82.4210874385815</v>
      </c>
      <c r="D139" s="52" t="n">
        <f aca="false">IF($J$2="East",(IF(AND($A80&gt;7,$A80&lt;24),HLOOKUP(D$29,$C$8:$N$10,2,FALSE()),HLOOKUP(D$29,$C$8:$N$10,3,FALSE()))),IF(AND($A80&gt;6,$A80&lt;23),HLOOKUP(D$29,$C$8:$N$10,2,FALSE()),HLOOKUP(D$29,$C$8:$N$10,3,FALSE())))*'PX 99 + 00 WD'!D26</f>
        <v>61.5875212831292</v>
      </c>
      <c r="E139" s="52" t="n">
        <f aca="false">IF($J$2="East",(IF(AND($A80&gt;7,$A80&lt;24),HLOOKUP(E$29,$C$8:$N$10,2,FALSE()),HLOOKUP(E$29,$C$8:$N$10,3,FALSE()))),IF(AND($A80&gt;6,$A80&lt;23),HLOOKUP(E$29,$C$8:$N$10,2,FALSE()),HLOOKUP(E$29,$C$8:$N$10,3,FALSE())))*'PX 99 + 00 WD'!E26</f>
        <v>61.8992054835972</v>
      </c>
      <c r="F139" s="52" t="n">
        <f aca="false">IF($J$2="East",(IF(AND($A80&gt;7,$A80&lt;24),HLOOKUP(F$29,$C$8:$N$10,2,FALSE()),HLOOKUP(F$29,$C$8:$N$10,3,FALSE()))),IF(AND($A80&gt;6,$A80&lt;23),HLOOKUP(F$29,$C$8:$N$10,2,FALSE()),HLOOKUP(F$29,$C$8:$N$10,3,FALSE())))*'PX 99 + 00 WD'!F26</f>
        <v>104.861281355444</v>
      </c>
      <c r="G139" s="52" t="n">
        <f aca="false">IF($J$2="East",(IF(AND($A80&gt;7,$A80&lt;24),HLOOKUP(G$29,$C$8:$N$10,2,FALSE()),HLOOKUP(G$29,$C$8:$N$10,3,FALSE()))),IF(AND($A80&gt;6,$A80&lt;23),HLOOKUP(G$29,$C$8:$N$10,2,FALSE()),HLOOKUP(G$29,$C$8:$N$10,3,FALSE())))*'PX 99 + 00 WD'!G26</f>
        <v>100.339924162029</v>
      </c>
      <c r="H139" s="52" t="n">
        <f aca="false">IF($J$2="East",(IF(AND($A80&gt;7,$A80&lt;24),HLOOKUP(H$29,$C$8:$N$10,2,FALSE()),HLOOKUP(H$29,$C$8:$N$10,3,FALSE()))),IF(AND($A80&gt;6,$A80&lt;23),HLOOKUP(H$29,$C$8:$N$10,2,FALSE()),HLOOKUP(H$29,$C$8:$N$10,3,FALSE())))*'PX 99 + 00 WD'!H26</f>
        <v>97.6314296727581</v>
      </c>
      <c r="I139" s="52" t="n">
        <f aca="false">IF($J$2="East",(IF(AND($A80&gt;7,$A80&lt;24),HLOOKUP(I$29,$C$8:$N$10,2,FALSE()),HLOOKUP(I$29,$C$8:$N$10,3,FALSE()))),IF(AND($A80&gt;6,$A80&lt;23),HLOOKUP(I$29,$C$8:$N$10,2,FALSE()),HLOOKUP(I$29,$C$8:$N$10,3,FALSE())))*'PX 99 + 00 WD'!I26</f>
        <v>97.0313661719505</v>
      </c>
      <c r="J139" s="52" t="n">
        <f aca="false">IF($J$2="East",(IF(AND($A80&gt;7,$A80&lt;24),HLOOKUP(J$29,$C$8:$N$10,2,FALSE()),HLOOKUP(J$29,$C$8:$N$10,3,FALSE()))),IF(AND($A80&gt;6,$A80&lt;23),HLOOKUP(J$29,$C$8:$N$10,2,FALSE()),HLOOKUP(J$29,$C$8:$N$10,3,FALSE())))*'PX 99 + 00 WD'!J26</f>
        <v>113.004102377167</v>
      </c>
      <c r="K139" s="52" t="n">
        <f aca="false">IF($J$2="East",(IF(AND($A80&gt;7,$A80&lt;24),HLOOKUP(K$29,$C$8:$N$10,2,FALSE()),HLOOKUP(K$29,$C$8:$N$10,3,FALSE()))),IF(AND($A80&gt;6,$A80&lt;23),HLOOKUP(K$29,$C$8:$N$10,2,FALSE()),HLOOKUP(K$29,$C$8:$N$10,3,FALSE())))*'PX 99 + 00 WD'!K26</f>
        <v>96.546222887003</v>
      </c>
      <c r="L139" s="52" t="n">
        <f aca="false">IF($J$2="East",(IF(AND($A80&gt;7,$A80&lt;24),HLOOKUP(L$29,$C$8:$N$10,2,FALSE()),HLOOKUP(L$29,$C$8:$N$10,3,FALSE()))),IF(AND($A80&gt;6,$A80&lt;23),HLOOKUP(L$29,$C$8:$N$10,2,FALSE()),HLOOKUP(L$29,$C$8:$N$10,3,FALSE())))*'PX 99 + 00 WD'!L26</f>
        <v>90.3933879285447</v>
      </c>
      <c r="M139" s="52" t="n">
        <f aca="false">IF($J$2="East",(IF(AND($A80&gt;7,$A80&lt;24),HLOOKUP(M$29,$C$8:$N$10,2,FALSE()),HLOOKUP(M$29,$C$8:$N$10,3,FALSE()))),IF(AND($A80&gt;6,$A80&lt;23),HLOOKUP(M$29,$C$8:$N$10,2,FALSE()),HLOOKUP(M$29,$C$8:$N$10,3,FALSE())))*'PX 99 + 00 WD'!M26</f>
        <v>83.0747948460525</v>
      </c>
      <c r="N139" s="52" t="n">
        <f aca="false">IF($J$2="East",(IF(AND($A80&gt;7,$A80&lt;24),HLOOKUP(N$29,$C$8:$N$10,2,FALSE()),HLOOKUP(N$29,$C$8:$N$10,3,FALSE()))),IF(AND($A80&gt;6,$A80&lt;23),HLOOKUP(N$29,$C$8:$N$10,2,FALSE()),HLOOKUP(N$29,$C$8:$N$10,3,FALSE())))*'PX 99 + 00 WD'!N26</f>
        <v>87.3573113946774</v>
      </c>
    </row>
    <row r="140" customFormat="false" ht="12.75" hidden="false" customHeight="false" outlineLevel="0" collapsed="false">
      <c r="A140" s="2" t="n">
        <v>22</v>
      </c>
      <c r="C140" s="52" t="n">
        <f aca="false">IF($J$2="East",(IF(AND($A81&gt;7,$A81&lt;24),HLOOKUP(C$29,$C$8:$N$10,2,FALSE()),HLOOKUP(C$29,$C$8:$N$10,3,FALSE()))),IF(AND($A81&gt;6,$A81&lt;23),HLOOKUP(C$29,$C$8:$N$10,2,FALSE()),HLOOKUP(C$29,$C$8:$N$10,3,FALSE())))*'PX 99 + 00 WD'!C27</f>
        <v>75.0902945769072</v>
      </c>
      <c r="D140" s="52" t="n">
        <f aca="false">IF($J$2="East",(IF(AND($A81&gt;7,$A81&lt;24),HLOOKUP(D$29,$C$8:$N$10,2,FALSE()),HLOOKUP(D$29,$C$8:$N$10,3,FALSE()))),IF(AND($A81&gt;6,$A81&lt;23),HLOOKUP(D$29,$C$8:$N$10,2,FALSE()),HLOOKUP(D$29,$C$8:$N$10,3,FALSE())))*'PX 99 + 00 WD'!D27</f>
        <v>57.8317101757119</v>
      </c>
      <c r="E140" s="52" t="n">
        <f aca="false">IF($J$2="East",(IF(AND($A81&gt;7,$A81&lt;24),HLOOKUP(E$29,$C$8:$N$10,2,FALSE()),HLOOKUP(E$29,$C$8:$N$10,3,FALSE()))),IF(AND($A81&gt;6,$A81&lt;23),HLOOKUP(E$29,$C$8:$N$10,2,FALSE()),HLOOKUP(E$29,$C$8:$N$10,3,FALSE())))*'PX 99 + 00 WD'!E27</f>
        <v>58.2673703135623</v>
      </c>
      <c r="F140" s="52" t="n">
        <f aca="false">IF($J$2="East",(IF(AND($A81&gt;7,$A81&lt;24),HLOOKUP(F$29,$C$8:$N$10,2,FALSE()),HLOOKUP(F$29,$C$8:$N$10,3,FALSE()))),IF(AND($A81&gt;6,$A81&lt;23),HLOOKUP(F$29,$C$8:$N$10,2,FALSE()),HLOOKUP(F$29,$C$8:$N$10,3,FALSE())))*'PX 99 + 00 WD'!F27</f>
        <v>88.4299450114214</v>
      </c>
      <c r="G140" s="52" t="n">
        <f aca="false">IF($J$2="East",(IF(AND($A81&gt;7,$A81&lt;24),HLOOKUP(G$29,$C$8:$N$10,2,FALSE()),HLOOKUP(G$29,$C$8:$N$10,3,FALSE()))),IF(AND($A81&gt;6,$A81&lt;23),HLOOKUP(G$29,$C$8:$N$10,2,FALSE()),HLOOKUP(G$29,$C$8:$N$10,3,FALSE())))*'PX 99 + 00 WD'!G27</f>
        <v>85.3136713358839</v>
      </c>
      <c r="H140" s="52" t="n">
        <f aca="false">IF($J$2="East",(IF(AND($A81&gt;7,$A81&lt;24),HLOOKUP(H$29,$C$8:$N$10,2,FALSE()),HLOOKUP(H$29,$C$8:$N$10,3,FALSE()))),IF(AND($A81&gt;6,$A81&lt;23),HLOOKUP(H$29,$C$8:$N$10,2,FALSE()),HLOOKUP(H$29,$C$8:$N$10,3,FALSE())))*'PX 99 + 00 WD'!H27</f>
        <v>81.6582167871104</v>
      </c>
      <c r="I140" s="52" t="n">
        <f aca="false">IF($J$2="East",(IF(AND($A81&gt;7,$A81&lt;24),HLOOKUP(I$29,$C$8:$N$10,2,FALSE()),HLOOKUP(I$29,$C$8:$N$10,3,FALSE()))),IF(AND($A81&gt;6,$A81&lt;23),HLOOKUP(I$29,$C$8:$N$10,2,FALSE()),HLOOKUP(I$29,$C$8:$N$10,3,FALSE())))*'PX 99 + 00 WD'!I27</f>
        <v>76.2473603205093</v>
      </c>
      <c r="J140" s="52" t="n">
        <f aca="false">IF($J$2="East",(IF(AND($A81&gt;7,$A81&lt;24),HLOOKUP(J$29,$C$8:$N$10,2,FALSE()),HLOOKUP(J$29,$C$8:$N$10,3,FALSE()))),IF(AND($A81&gt;6,$A81&lt;23),HLOOKUP(J$29,$C$8:$N$10,2,FALSE()),HLOOKUP(J$29,$C$8:$N$10,3,FALSE())))*'PX 99 + 00 WD'!J27</f>
        <v>88.640757521995</v>
      </c>
      <c r="K140" s="52" t="n">
        <f aca="false">IF($J$2="East",(IF(AND($A81&gt;7,$A81&lt;24),HLOOKUP(K$29,$C$8:$N$10,2,FALSE()),HLOOKUP(K$29,$C$8:$N$10,3,FALSE()))),IF(AND($A81&gt;6,$A81&lt;23),HLOOKUP(K$29,$C$8:$N$10,2,FALSE()),HLOOKUP(K$29,$C$8:$N$10,3,FALSE())))*'PX 99 + 00 WD'!K27</f>
        <v>82.8361302481043</v>
      </c>
      <c r="L140" s="52" t="n">
        <f aca="false">IF($J$2="East",(IF(AND($A81&gt;7,$A81&lt;24),HLOOKUP(L$29,$C$8:$N$10,2,FALSE()),HLOOKUP(L$29,$C$8:$N$10,3,FALSE()))),IF(AND($A81&gt;6,$A81&lt;23),HLOOKUP(L$29,$C$8:$N$10,2,FALSE()),HLOOKUP(L$29,$C$8:$N$10,3,FALSE())))*'PX 99 + 00 WD'!L27</f>
        <v>67.5861433940087</v>
      </c>
      <c r="M140" s="52" t="n">
        <f aca="false">IF($J$2="East",(IF(AND($A81&gt;7,$A81&lt;24),HLOOKUP(M$29,$C$8:$N$10,2,FALSE()),HLOOKUP(M$29,$C$8:$N$10,3,FALSE()))),IF(AND($A81&gt;6,$A81&lt;23),HLOOKUP(M$29,$C$8:$N$10,2,FALSE()),HLOOKUP(M$29,$C$8:$N$10,3,FALSE())))*'PX 99 + 00 WD'!M27</f>
        <v>73.764987919892</v>
      </c>
      <c r="N140" s="52" t="n">
        <f aca="false">IF($J$2="East",(IF(AND($A81&gt;7,$A81&lt;24),HLOOKUP(N$29,$C$8:$N$10,2,FALSE()),HLOOKUP(N$29,$C$8:$N$10,3,FALSE()))),IF(AND($A81&gt;6,$A81&lt;23),HLOOKUP(N$29,$C$8:$N$10,2,FALSE()),HLOOKUP(N$29,$C$8:$N$10,3,FALSE())))*'PX 99 + 00 WD'!N27</f>
        <v>83.4188876268447</v>
      </c>
    </row>
    <row r="141" customFormat="false" ht="12.75" hidden="false" customHeight="false" outlineLevel="0" collapsed="false">
      <c r="A141" s="2" t="n">
        <v>23</v>
      </c>
      <c r="C141" s="52" t="n">
        <f aca="false">IF($J$2="East",(IF(AND($A82&gt;7,$A82&lt;24),HLOOKUP(C$29,$C$8:$N$10,2,FALSE()),HLOOKUP(C$29,$C$8:$N$10,3,FALSE()))),IF(AND($A82&gt;6,$A82&lt;23),HLOOKUP(C$29,$C$8:$N$10,2,FALSE()),HLOOKUP(C$29,$C$8:$N$10,3,FALSE())))*'PX 99 + 00 WD'!C28</f>
        <v>87.5978743131488</v>
      </c>
      <c r="D141" s="52" t="n">
        <f aca="false">IF($J$2="East",(IF(AND($A82&gt;7,$A82&lt;24),HLOOKUP(D$29,$C$8:$N$10,2,FALSE()),HLOOKUP(D$29,$C$8:$N$10,3,FALSE()))),IF(AND($A82&gt;6,$A82&lt;23),HLOOKUP(D$29,$C$8:$N$10,2,FALSE()),HLOOKUP(D$29,$C$8:$N$10,3,FALSE())))*'PX 99 + 00 WD'!D28</f>
        <v>66.7611095447231</v>
      </c>
      <c r="E141" s="52" t="n">
        <f aca="false">IF($J$2="East",(IF(AND($A82&gt;7,$A82&lt;24),HLOOKUP(E$29,$C$8:$N$10,2,FALSE()),HLOOKUP(E$29,$C$8:$N$10,3,FALSE()))),IF(AND($A82&gt;6,$A82&lt;23),HLOOKUP(E$29,$C$8:$N$10,2,FALSE()),HLOOKUP(E$29,$C$8:$N$10,3,FALSE())))*'PX 99 + 00 WD'!E28</f>
        <v>65.6040080704766</v>
      </c>
      <c r="F141" s="52" t="n">
        <f aca="false">IF($J$2="East",(IF(AND($A82&gt;7,$A82&lt;24),HLOOKUP(F$29,$C$8:$N$10,2,FALSE()),HLOOKUP(F$29,$C$8:$N$10,3,FALSE()))),IF(AND($A82&gt;6,$A82&lt;23),HLOOKUP(F$29,$C$8:$N$10,2,FALSE()),HLOOKUP(F$29,$C$8:$N$10,3,FALSE())))*'PX 99 + 00 WD'!F28</f>
        <v>88.9458444125879</v>
      </c>
      <c r="G141" s="52" t="n">
        <f aca="false">IF($J$2="East",(IF(AND($A82&gt;7,$A82&lt;24),HLOOKUP(G$29,$C$8:$N$10,2,FALSE()),HLOOKUP(G$29,$C$8:$N$10,3,FALSE()))),IF(AND($A82&gt;6,$A82&lt;23),HLOOKUP(G$29,$C$8:$N$10,2,FALSE()),HLOOKUP(G$29,$C$8:$N$10,3,FALSE())))*'PX 99 + 00 WD'!G28</f>
        <v>89.691847879362</v>
      </c>
      <c r="H141" s="52" t="n">
        <f aca="false">IF($J$2="East",(IF(AND($A82&gt;7,$A82&lt;24),HLOOKUP(H$29,$C$8:$N$10,2,FALSE()),HLOOKUP(H$29,$C$8:$N$10,3,FALSE()))),IF(AND($A82&gt;6,$A82&lt;23),HLOOKUP(H$29,$C$8:$N$10,2,FALSE()),HLOOKUP(H$29,$C$8:$N$10,3,FALSE())))*'PX 99 + 00 WD'!H28</f>
        <v>118.633287665455</v>
      </c>
      <c r="I141" s="52" t="n">
        <f aca="false">IF($J$2="East",(IF(AND($A82&gt;7,$A82&lt;24),HLOOKUP(I$29,$C$8:$N$10,2,FALSE()),HLOOKUP(I$29,$C$8:$N$10,3,FALSE()))),IF(AND($A82&gt;6,$A82&lt;23),HLOOKUP(I$29,$C$8:$N$10,2,FALSE()),HLOOKUP(I$29,$C$8:$N$10,3,FALSE())))*'PX 99 + 00 WD'!I28</f>
        <v>103.3794922996</v>
      </c>
      <c r="J141" s="52" t="n">
        <f aca="false">IF($J$2="East",(IF(AND($A82&gt;7,$A82&lt;24),HLOOKUP(J$29,$C$8:$N$10,2,FALSE()),HLOOKUP(J$29,$C$8:$N$10,3,FALSE()))),IF(AND($A82&gt;6,$A82&lt;23),HLOOKUP(J$29,$C$8:$N$10,2,FALSE()),HLOOKUP(J$29,$C$8:$N$10,3,FALSE())))*'PX 99 + 00 WD'!J28</f>
        <v>112.252749003298</v>
      </c>
      <c r="K141" s="52" t="n">
        <f aca="false">IF($J$2="East",(IF(AND($A82&gt;7,$A82&lt;24),HLOOKUP(K$29,$C$8:$N$10,2,FALSE()),HLOOKUP(K$29,$C$8:$N$10,3,FALSE()))),IF(AND($A82&gt;6,$A82&lt;23),HLOOKUP(K$29,$C$8:$N$10,2,FALSE()),HLOOKUP(K$29,$C$8:$N$10,3,FALSE())))*'PX 99 + 00 WD'!K28</f>
        <v>76.8165546085304</v>
      </c>
      <c r="L141" s="52" t="n">
        <f aca="false">IF($J$2="East",(IF(AND($A82&gt;7,$A82&lt;24),HLOOKUP(L$29,$C$8:$N$10,2,FALSE()),HLOOKUP(L$29,$C$8:$N$10,3,FALSE()))),IF(AND($A82&gt;6,$A82&lt;23),HLOOKUP(L$29,$C$8:$N$10,2,FALSE()),HLOOKUP(L$29,$C$8:$N$10,3,FALSE())))*'PX 99 + 00 WD'!L28</f>
        <v>61.9248103634466</v>
      </c>
      <c r="M141" s="52" t="n">
        <f aca="false">IF($J$2="East",(IF(AND($A82&gt;7,$A82&lt;24),HLOOKUP(M$29,$C$8:$N$10,2,FALSE()),HLOOKUP(M$29,$C$8:$N$10,3,FALSE()))),IF(AND($A82&gt;6,$A82&lt;23),HLOOKUP(M$29,$C$8:$N$10,2,FALSE()),HLOOKUP(M$29,$C$8:$N$10,3,FALSE())))*'PX 99 + 00 WD'!M28</f>
        <v>63.3858959796698</v>
      </c>
      <c r="N141" s="52" t="n">
        <f aca="false">IF($J$2="East",(IF(AND($A82&gt;7,$A82&lt;24),HLOOKUP(N$29,$C$8:$N$10,2,FALSE()),HLOOKUP(N$29,$C$8:$N$10,3,FALSE()))),IF(AND($A82&gt;6,$A82&lt;23),HLOOKUP(N$29,$C$8:$N$10,2,FALSE()),HLOOKUP(N$29,$C$8:$N$10,3,FALSE())))*'PX 99 + 00 WD'!N28</f>
        <v>59.4921314242539</v>
      </c>
    </row>
    <row r="142" customFormat="false" ht="12.75" hidden="false" customHeight="false" outlineLevel="0" collapsed="false">
      <c r="A142" s="2" t="n">
        <v>24</v>
      </c>
      <c r="C142" s="52" t="n">
        <f aca="false">IF($J$2="East",(IF(AND($A83&gt;7,$A83&lt;24),HLOOKUP(C$29,$C$8:$N$10,2,FALSE()),HLOOKUP(C$29,$C$8:$N$10,3,FALSE()))),IF(AND($A83&gt;6,$A83&lt;23),HLOOKUP(C$29,$C$8:$N$10,2,FALSE()),HLOOKUP(C$29,$C$8:$N$10,3,FALSE())))*'PX 99 + 00 WD'!C29</f>
        <v>76.2757521611987</v>
      </c>
      <c r="D142" s="52" t="n">
        <f aca="false">IF($J$2="East",(IF(AND($A83&gt;7,$A83&lt;24),HLOOKUP(D$29,$C$8:$N$10,2,FALSE()),HLOOKUP(D$29,$C$8:$N$10,3,FALSE()))),IF(AND($A83&gt;6,$A83&lt;23),HLOOKUP(D$29,$C$8:$N$10,2,FALSE()),HLOOKUP(D$29,$C$8:$N$10,3,FALSE())))*'PX 99 + 00 WD'!D29</f>
        <v>57.9401816085497</v>
      </c>
      <c r="E142" s="52" t="n">
        <f aca="false">IF($J$2="East",(IF(AND($A83&gt;7,$A83&lt;24),HLOOKUP(E$29,$C$8:$N$10,2,FALSE()),HLOOKUP(E$29,$C$8:$N$10,3,FALSE()))),IF(AND($A83&gt;6,$A83&lt;23),HLOOKUP(E$29,$C$8:$N$10,2,FALSE()),HLOOKUP(E$29,$C$8:$N$10,3,FALSE())))*'PX 99 + 00 WD'!E29</f>
        <v>55.329852308577</v>
      </c>
      <c r="F142" s="52" t="n">
        <f aca="false">IF($J$2="East",(IF(AND($A83&gt;7,$A83&lt;24),HLOOKUP(F$29,$C$8:$N$10,2,FALSE()),HLOOKUP(F$29,$C$8:$N$10,3,FALSE()))),IF(AND($A83&gt;6,$A83&lt;23),HLOOKUP(F$29,$C$8:$N$10,2,FALSE()),HLOOKUP(F$29,$C$8:$N$10,3,FALSE())))*'PX 99 + 00 WD'!F29</f>
        <v>70.8009855282973</v>
      </c>
      <c r="G142" s="52" t="n">
        <f aca="false">IF($J$2="East",(IF(AND($A83&gt;7,$A83&lt;24),HLOOKUP(G$29,$C$8:$N$10,2,FALSE()),HLOOKUP(G$29,$C$8:$N$10,3,FALSE()))),IF(AND($A83&gt;6,$A83&lt;23),HLOOKUP(G$29,$C$8:$N$10,2,FALSE()),HLOOKUP(G$29,$C$8:$N$10,3,FALSE())))*'PX 99 + 00 WD'!G29</f>
        <v>72.686410445729</v>
      </c>
      <c r="H142" s="52" t="n">
        <f aca="false">IF($J$2="East",(IF(AND($A83&gt;7,$A83&lt;24),HLOOKUP(H$29,$C$8:$N$10,2,FALSE()),HLOOKUP(H$29,$C$8:$N$10,3,FALSE()))),IF(AND($A83&gt;6,$A83&lt;23),HLOOKUP(H$29,$C$8:$N$10,2,FALSE()),HLOOKUP(H$29,$C$8:$N$10,3,FALSE())))*'PX 99 + 00 WD'!H29</f>
        <v>90.123702975217</v>
      </c>
      <c r="I142" s="52" t="n">
        <f aca="false">IF($J$2="East",(IF(AND($A83&gt;7,$A83&lt;24),HLOOKUP(I$29,$C$8:$N$10,2,FALSE()),HLOOKUP(I$29,$C$8:$N$10,3,FALSE()))),IF(AND($A83&gt;6,$A83&lt;23),HLOOKUP(I$29,$C$8:$N$10,2,FALSE()),HLOOKUP(I$29,$C$8:$N$10,3,FALSE())))*'PX 99 + 00 WD'!I29</f>
        <v>82.7097523228839</v>
      </c>
      <c r="J142" s="52" t="n">
        <f aca="false">IF($J$2="East",(IF(AND($A83&gt;7,$A83&lt;24),HLOOKUP(J$29,$C$8:$N$10,2,FALSE()),HLOOKUP(J$29,$C$8:$N$10,3,FALSE()))),IF(AND($A83&gt;6,$A83&lt;23),HLOOKUP(J$29,$C$8:$N$10,2,FALSE()),HLOOKUP(J$29,$C$8:$N$10,3,FALSE())))*'PX 99 + 00 WD'!J29</f>
        <v>93.777320254517</v>
      </c>
      <c r="K142" s="52" t="n">
        <f aca="false">IF($J$2="East",(IF(AND($A83&gt;7,$A83&lt;24),HLOOKUP(K$29,$C$8:$N$10,2,FALSE()),HLOOKUP(K$29,$C$8:$N$10,3,FALSE()))),IF(AND($A83&gt;6,$A83&lt;23),HLOOKUP(K$29,$C$8:$N$10,2,FALSE()),HLOOKUP(K$29,$C$8:$N$10,3,FALSE())))*'PX 99 + 00 WD'!K29</f>
        <v>68.7777956226039</v>
      </c>
      <c r="L142" s="52" t="n">
        <f aca="false">IF($J$2="East",(IF(AND($A83&gt;7,$A83&lt;24),HLOOKUP(L$29,$C$8:$N$10,2,FALSE()),HLOOKUP(L$29,$C$8:$N$10,3,FALSE()))),IF(AND($A83&gt;6,$A83&lt;23),HLOOKUP(L$29,$C$8:$N$10,2,FALSE()),HLOOKUP(L$29,$C$8:$N$10,3,FALSE())))*'PX 99 + 00 WD'!L29</f>
        <v>53.3265955139457</v>
      </c>
      <c r="M142" s="52" t="n">
        <f aca="false">IF($J$2="East",(IF(AND($A83&gt;7,$A83&lt;24),HLOOKUP(M$29,$C$8:$N$10,2,FALSE()),HLOOKUP(M$29,$C$8:$N$10,3,FALSE()))),IF(AND($A83&gt;6,$A83&lt;23),HLOOKUP(M$29,$C$8:$N$10,2,FALSE()),HLOOKUP(M$29,$C$8:$N$10,3,FALSE())))*'PX 99 + 00 WD'!M29</f>
        <v>55.1098048137321</v>
      </c>
      <c r="N142" s="52" t="n">
        <f aca="false">IF($J$2="East",(IF(AND($A83&gt;7,$A83&lt;24),HLOOKUP(N$29,$C$8:$N$10,2,FALSE()),HLOOKUP(N$29,$C$8:$N$10,3,FALSE()))),IF(AND($A83&gt;6,$A83&lt;23),HLOOKUP(N$29,$C$8:$N$10,2,FALSE()),HLOOKUP(N$29,$C$8:$N$10,3,FALSE())))*'PX 99 + 00 WD'!N29</f>
        <v>55.8709568822945</v>
      </c>
    </row>
  </sheetData>
  <mergeCells count="4">
    <mergeCell ref="A1:K1"/>
    <mergeCell ref="A5:N5"/>
    <mergeCell ref="C7:D7"/>
    <mergeCell ref="A56:D56"/>
  </mergeCells>
  <dataValidations count="1">
    <dataValidation allowBlank="true" errorStyle="stop" operator="between" showDropDown="false" showErrorMessage="true" showInputMessage="false" sqref="J2" type="list">
      <formula1>$Q$7:$Q$8</formula1>
      <formula2>0</formula2>
    </dataValidation>
  </dataValidations>
  <printOptions headings="false" gridLines="false" gridLinesSet="true" horizontalCentered="true" verticalCentered="false"/>
  <pageMargins left="0.5" right="0.5" top="0.5" bottom="0.5" header="0.511811023622047" footer="0.5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&amp;LDate - 06/10/01&amp;CFile - &amp;F</oddFooter>
  </headerFooter>
  <rowBreaks count="1" manualBreakCount="1">
    <brk id="9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2001-05-30T12:06:54Z</dcterms:created>
  <dc:creator>hnelson</dc:creator>
  <dc:description/>
  <dc:language>en-US</dc:language>
  <cp:lastModifiedBy>Timothy A. Coffing</cp:lastModifiedBy>
  <cp:lastPrinted>2001-06-22T00:25:38Z</cp:lastPrinted>
  <cp:revision>0</cp:revision>
  <dc:subject/>
  <dc:title/>
</cp:coreProperties>
</file>