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BP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<sst xmlns="http://schemas.openxmlformats.org/spreadsheetml/2006/main" count="123" uniqueCount="59">
  <si>
    <t xml:space="preserve">Northern Natural Gas</t>
  </si>
  <si>
    <r>
      <rPr>
        <b val="true"/>
        <sz val="10"/>
        <rFont val="Arial"/>
        <family val="2"/>
      </rPr>
      <t xml:space="preserve">Functional Income Statement - 2001</t>
    </r>
    <r>
      <rPr>
        <sz val="10"/>
        <rFont val="Arial"/>
        <family val="2"/>
      </rPr>
      <t xml:space="preserve"> (6th work day)</t>
    </r>
  </si>
  <si>
    <t xml:space="preserve">(thousands of dollars)</t>
  </si>
  <si>
    <t xml:space="preserve">Jan</t>
  </si>
  <si>
    <t xml:space="preserve">Feb</t>
  </si>
  <si>
    <t xml:space="preserve">Mar</t>
  </si>
  <si>
    <t xml:space="preserve">Apr</t>
  </si>
  <si>
    <t xml:space="preserve">May 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</si>
  <si>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</si>
  <si>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</si>
  <si>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</si>
  <si>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</si>
  <si>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</si>
  <si>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</si>
  <si>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</si>
  <si>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</t>
  </si>
  <si>
    <t xml:space="preserve">Commercial</t>
  </si>
  <si>
    <t xml:space="preserve">Sales Margin</t>
  </si>
  <si>
    <t xml:space="preserve">Transportation &amp; Compression</t>
  </si>
  <si>
    <t xml:space="preserve">Regulatory Assets Amort</t>
  </si>
  <si>
    <t xml:space="preserve">Fuel Used in Operations</t>
  </si>
  <si>
    <t xml:space="preserve">Transport, Compress, &amp; Storage</t>
  </si>
  <si>
    <t xml:space="preserve">Other Revenue</t>
  </si>
  <si>
    <t xml:space="preserve">O&amp;M</t>
  </si>
  <si>
    <t xml:space="preserve">Payroll Taxes</t>
  </si>
  <si>
    <t xml:space="preserve">Other Income - Asset Sales</t>
  </si>
  <si>
    <t xml:space="preserve">Other Income - Speculative</t>
  </si>
  <si>
    <t xml:space="preserve">Other Income - Trailblazer</t>
  </si>
  <si>
    <t xml:space="preserve">Other Income - Misc</t>
  </si>
  <si>
    <t xml:space="preserve">Net Contribution</t>
  </si>
  <si>
    <t xml:space="preserve">Market Services</t>
  </si>
  <si>
    <t xml:space="preserve">Operations</t>
  </si>
  <si>
    <t xml:space="preserve">Other Income - Phys. Inv. Adjust.</t>
  </si>
  <si>
    <t xml:space="preserve">Finance Accounting &amp; Administration</t>
  </si>
  <si>
    <t xml:space="preserve">DD&amp;A</t>
  </si>
  <si>
    <t xml:space="preserve">Ad Valorem Tax</t>
  </si>
  <si>
    <t xml:space="preserve">Other Franchise/Misc</t>
  </si>
  <si>
    <t xml:space="preserve">Other Income</t>
  </si>
  <si>
    <t xml:space="preserve">FI/CO Reconcilation of Payroll Taxes</t>
  </si>
  <si>
    <t xml:space="preserve">IT</t>
  </si>
  <si>
    <t xml:space="preserve">Other Revenue - Lucent Credit</t>
  </si>
  <si>
    <t xml:space="preserve">DD&amp;A - Lucent</t>
  </si>
  <si>
    <t xml:space="preserve">Legal</t>
  </si>
  <si>
    <t xml:space="preserve">HR</t>
  </si>
  <si>
    <t xml:space="preserve">Executive</t>
  </si>
  <si>
    <t xml:space="preserve">Income NNG Only</t>
  </si>
  <si>
    <t xml:space="preserve">Trailblazer</t>
  </si>
  <si>
    <t xml:space="preserve">Trailblazer Income</t>
  </si>
  <si>
    <t xml:space="preserve">Fair Value Adjustment</t>
  </si>
  <si>
    <t xml:space="preserve">Income before Interest and Taxes</t>
  </si>
  <si>
    <t xml:space="preserve">AFUDC</t>
  </si>
  <si>
    <t xml:space="preserve">Intercompany Interest Income/(expense)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</si>
  <si>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</si>
  <si>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</si>
  <si>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</si>
  <si>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</si>
  <si>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</si>
  <si>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</si>
  <si>
    <t xml:space="preserve">Fair Value Amortization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</si>
</sst>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0.000_);[RED]\(0.000\)"/>
    <numFmt numFmtId="167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3" min="13" style="2" width="9.14"/>
    <col collapsed="false" customWidth="true" hidden="false" outlineLevel="0" max="15" min="14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  <c r="D2" s="1"/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4" t="s">
        <v>3</v>
      </c>
      <c r="F4" s="4" t="s">
        <v>4</v>
      </c>
      <c r="G4" s="4" t="s">
        <v>5</v>
      </c>
      <c r="I4" s="4" t="s">
        <v>6</v>
      </c>
      <c r="J4" s="4" t="s">
        <v>7</v>
      </c>
      <c r="K4" s="5" t="s">
        <v>8</v>
      </c>
      <c r="M4" s="6" t="s">
        <v>9</v>
      </c>
      <c r="N4" s="5" t="s">
        <v>10</v>
      </c>
      <c r="O4" s="5" t="s">
        <v>11</v>
      </c>
      <c r="Q4" s="5" t="s">
        <v>12</v>
      </c>
      <c r="R4" s="5" t="s">
        <v>13</v>
      </c>
      <c r="S4" s="5" t="s">
        <v>14</v>
      </c>
      <c r="U4" s="5" t="s">
        <v>15</v>
      </c>
    </row>
    <row r="5" customFormat="false" ht="15" hidden="false" customHeight="false" outlineLevel="0" collapsed="false">
      <c r="A5" s="7" t="s">
        <v>16</v>
      </c>
      <c r="B5" s="8"/>
      <c r="C5" s="8"/>
      <c r="D5" s="8"/>
      <c r="E5" s="9"/>
      <c r="F5" s="9"/>
      <c r="G5" s="9"/>
      <c r="H5" s="10"/>
      <c r="I5" s="9"/>
      <c r="K5" s="9"/>
      <c r="L5" s="10"/>
      <c r="M5" s="11"/>
      <c r="N5" s="9"/>
      <c r="O5" s="9"/>
      <c r="P5" s="10"/>
      <c r="Q5" s="9"/>
      <c r="R5" s="9"/>
      <c r="S5" s="9"/>
      <c r="T5" s="10"/>
      <c r="U5" s="9"/>
    </row>
    <row r="6" customFormat="false" ht="12.75" hidden="false" customHeight="false" outlineLevel="0" collapsed="false">
      <c r="B6" s="0" t="s">
        <v>17</v>
      </c>
      <c r="E6" s="1" t="n">
        <v>-21</v>
      </c>
      <c r="F6" s="1" t="n">
        <v>0</v>
      </c>
      <c r="G6" s="1" t="n">
        <v>0</v>
      </c>
      <c r="H6" s="12"/>
      <c r="I6" s="1" t="n">
        <v>-3</v>
      </c>
      <c r="J6" s="1" t="n">
        <v>-1</v>
      </c>
      <c r="K6" s="1" t="n">
        <v>0</v>
      </c>
      <c r="L6" s="12"/>
      <c r="M6" s="2" t="n">
        <v>1</v>
      </c>
      <c r="N6" s="1" t="n">
        <v>-4</v>
      </c>
      <c r="O6" s="1" t="n">
        <v>-1</v>
      </c>
      <c r="P6" s="12"/>
      <c r="Q6" s="1" t="n">
        <v>0</v>
      </c>
      <c r="T6" s="12"/>
      <c r="U6" s="1" t="n">
        <f aca="false">SUM(E6:S6)</f>
        <v>-29</v>
      </c>
    </row>
    <row r="7" customFormat="false" ht="12.75" hidden="false" customHeight="false" outlineLevel="0" collapsed="false">
      <c r="B7" s="0" t="s">
        <v>18</v>
      </c>
      <c r="E7" s="1" t="n">
        <v>58072</v>
      </c>
      <c r="F7" s="1" t="n">
        <v>55852</v>
      </c>
      <c r="G7" s="1" t="n">
        <v>56260</v>
      </c>
      <c r="H7" s="12"/>
      <c r="I7" s="1" t="n">
        <v>25252</v>
      </c>
      <c r="J7" s="1" t="n">
        <v>23312</v>
      </c>
      <c r="K7" s="1" t="n">
        <v>27357</v>
      </c>
      <c r="L7" s="12"/>
      <c r="M7" s="2" t="n">
        <v>25983</v>
      </c>
      <c r="N7" s="1" t="n">
        <v>25686</v>
      </c>
      <c r="O7" s="1" t="n">
        <v>25099</v>
      </c>
      <c r="P7" s="12"/>
      <c r="Q7" s="1" t="n">
        <v>26446</v>
      </c>
      <c r="T7" s="12"/>
      <c r="U7" s="1" t="n">
        <f aca="false">SUM(E7:S7)</f>
        <v>349319</v>
      </c>
    </row>
    <row r="8" customFormat="false" ht="12.75" hidden="false" customHeight="false" outlineLevel="0" collapsed="false">
      <c r="B8" s="0" t="s">
        <v>19</v>
      </c>
      <c r="E8" s="1" t="n">
        <v>-1488</v>
      </c>
      <c r="F8" s="1" t="n">
        <v>-1289</v>
      </c>
      <c r="G8" s="1" t="n">
        <v>-2635</v>
      </c>
      <c r="H8" s="12"/>
      <c r="I8" s="1" t="n">
        <v>-910</v>
      </c>
      <c r="J8" s="1" t="n">
        <v>-605</v>
      </c>
      <c r="K8" s="1" t="n">
        <v>-701</v>
      </c>
      <c r="L8" s="12"/>
      <c r="M8" s="2" t="n">
        <v>-678</v>
      </c>
      <c r="N8" s="1" t="n">
        <v>-726</v>
      </c>
      <c r="O8" s="1" t="n">
        <v>-723</v>
      </c>
      <c r="P8" s="12"/>
      <c r="Q8" s="1" t="n">
        <v>-934</v>
      </c>
      <c r="T8" s="12"/>
      <c r="U8" s="1" t="n">
        <f aca="false">SUM(E8:S8)</f>
        <v>-10689</v>
      </c>
    </row>
    <row r="9" customFormat="false" ht="12.75" hidden="false" customHeight="false" outlineLevel="0" collapsed="false">
      <c r="B9" s="0" t="s">
        <v>20</v>
      </c>
      <c r="E9" s="1" t="n">
        <v>-83</v>
      </c>
      <c r="F9" s="1" t="n">
        <v>-48</v>
      </c>
      <c r="G9" s="1" t="n">
        <v>-31</v>
      </c>
      <c r="H9" s="12"/>
      <c r="I9" s="1" t="n">
        <v>-35</v>
      </c>
      <c r="J9" s="1" t="n">
        <v>-44</v>
      </c>
      <c r="K9" s="1" t="n">
        <v>-37</v>
      </c>
      <c r="L9" s="12"/>
      <c r="M9" s="2" t="n">
        <v>-2</v>
      </c>
      <c r="N9" s="1" t="n">
        <v>-22</v>
      </c>
      <c r="O9" s="1" t="n">
        <v>-21</v>
      </c>
      <c r="P9" s="12"/>
      <c r="Q9" s="1" t="n">
        <v>-16</v>
      </c>
      <c r="T9" s="12"/>
      <c r="U9" s="1" t="n">
        <f aca="false">SUM(E9:S9)</f>
        <v>-339</v>
      </c>
    </row>
    <row r="10" customFormat="false" ht="12.75" hidden="false" customHeight="false" outlineLevel="0" collapsed="false">
      <c r="B10" s="0" t="s">
        <v>21</v>
      </c>
      <c r="E10" s="1" t="n">
        <v>-2504</v>
      </c>
      <c r="F10" s="1" t="n">
        <v>-2268</v>
      </c>
      <c r="G10" s="1" t="n">
        <v>-2284</v>
      </c>
      <c r="H10" s="12"/>
      <c r="I10" s="1" t="n">
        <v>-1773</v>
      </c>
      <c r="J10" s="1" t="n">
        <v>-1737</v>
      </c>
      <c r="K10" s="1" t="n">
        <v>-1731</v>
      </c>
      <c r="L10" s="12"/>
      <c r="M10" s="2" t="n">
        <v>-1938</v>
      </c>
      <c r="N10" s="1" t="n">
        <v>-1788</v>
      </c>
      <c r="O10" s="1" t="n">
        <v>-1678</v>
      </c>
      <c r="P10" s="12"/>
      <c r="Q10" s="1" t="n">
        <v>-1734</v>
      </c>
      <c r="T10" s="12"/>
      <c r="U10" s="1" t="n">
        <f aca="false">SUM(E10:S10)</f>
        <v>-19435</v>
      </c>
    </row>
    <row r="11" customFormat="false" ht="12.75" hidden="false" customHeight="false" outlineLevel="0" collapsed="false">
      <c r="B11" s="0" t="s">
        <v>22</v>
      </c>
      <c r="E11" s="1" t="n">
        <v>364</v>
      </c>
      <c r="F11" s="1" t="n">
        <f aca="false">901-513</f>
        <v>388</v>
      </c>
      <c r="G11" s="1" t="n">
        <f aca="false">915-256</f>
        <v>659</v>
      </c>
      <c r="H11" s="12"/>
      <c r="I11" s="1" t="n">
        <f aca="false">757-256</f>
        <v>501</v>
      </c>
      <c r="J11" s="1" t="n">
        <f aca="false">906-256</f>
        <v>650</v>
      </c>
      <c r="K11" s="1" t="n">
        <f aca="false">697-256</f>
        <v>441</v>
      </c>
      <c r="L11" s="12"/>
      <c r="M11" s="2" t="n">
        <f aca="false">439-256</f>
        <v>183</v>
      </c>
      <c r="N11" s="1" t="n">
        <f aca="false">650-256</f>
        <v>394</v>
      </c>
      <c r="O11" s="1" t="n">
        <f aca="false">639-256</f>
        <v>383</v>
      </c>
      <c r="P11" s="12"/>
      <c r="Q11" s="1" t="n">
        <f aca="false">617-256</f>
        <v>361</v>
      </c>
      <c r="T11" s="12"/>
      <c r="U11" s="1" t="n">
        <f aca="false">SUM(E11:S11)</f>
        <v>4324</v>
      </c>
    </row>
    <row r="12" customFormat="false" ht="12.75" hidden="false" customHeight="false" outlineLevel="0" collapsed="false">
      <c r="B12" s="0" t="s">
        <v>23</v>
      </c>
      <c r="E12" s="1" t="n">
        <v>-1235</v>
      </c>
      <c r="F12" s="1" t="n">
        <v>-479</v>
      </c>
      <c r="G12" s="1" t="n">
        <v>-1150</v>
      </c>
      <c r="H12" s="12"/>
      <c r="I12" s="1" t="n">
        <v>-1739</v>
      </c>
      <c r="J12" s="1" t="n">
        <v>-791</v>
      </c>
      <c r="K12" s="1" t="n">
        <v>-607</v>
      </c>
      <c r="L12" s="12"/>
      <c r="M12" s="2" t="n">
        <v>-1293</v>
      </c>
      <c r="N12" s="1" t="n">
        <v>-740</v>
      </c>
      <c r="O12" s="1" t="n">
        <v>-867</v>
      </c>
      <c r="P12" s="12"/>
      <c r="Q12" s="1" t="n">
        <v>-1216</v>
      </c>
      <c r="T12" s="12"/>
      <c r="U12" s="1" t="n">
        <f aca="false">SUM(E12:S12)</f>
        <v>-10117</v>
      </c>
    </row>
    <row r="13" customFormat="false" ht="12.75" hidden="false" customHeight="false" outlineLevel="0" collapsed="false">
      <c r="B13" s="0" t="s">
        <v>24</v>
      </c>
      <c r="E13" s="1" t="n">
        <v>-63</v>
      </c>
      <c r="F13" s="1" t="n">
        <v>-102</v>
      </c>
      <c r="G13" s="1" t="n">
        <v>-39</v>
      </c>
      <c r="H13" s="12"/>
      <c r="I13" s="1" t="n">
        <v>-33</v>
      </c>
      <c r="J13" s="1" t="n">
        <v>-34</v>
      </c>
      <c r="K13" s="1" t="n">
        <v>-30</v>
      </c>
      <c r="L13" s="12"/>
      <c r="M13" s="2" t="n">
        <v>-24</v>
      </c>
      <c r="N13" s="1" t="n">
        <v>-22</v>
      </c>
      <c r="O13" s="1" t="n">
        <v>-20</v>
      </c>
      <c r="P13" s="12"/>
      <c r="Q13" s="1" t="n">
        <v>-17</v>
      </c>
      <c r="T13" s="12"/>
      <c r="U13" s="1" t="n">
        <f aca="false">SUM(E13:S13)</f>
        <v>-384</v>
      </c>
    </row>
    <row r="14" customFormat="false" ht="12.75" hidden="false" customHeight="false" outlineLevel="0" collapsed="false">
      <c r="B14" s="0" t="s">
        <v>25</v>
      </c>
      <c r="E14" s="1" t="n">
        <v>-267</v>
      </c>
      <c r="F14" s="1" t="n">
        <v>260</v>
      </c>
      <c r="G14" s="1" t="n">
        <v>8</v>
      </c>
      <c r="H14" s="12"/>
      <c r="I14" s="1" t="n">
        <v>0</v>
      </c>
      <c r="J14" s="1" t="n">
        <v>0</v>
      </c>
      <c r="K14" s="1" t="n">
        <v>553</v>
      </c>
      <c r="L14" s="12"/>
      <c r="M14" s="2" t="n">
        <v>0</v>
      </c>
      <c r="N14" s="1" t="n">
        <v>0</v>
      </c>
      <c r="O14" s="1" t="n">
        <v>0</v>
      </c>
      <c r="P14" s="12"/>
      <c r="Q14" s="1" t="n">
        <v>0</v>
      </c>
      <c r="T14" s="12"/>
      <c r="U14" s="1" t="n">
        <f aca="false">SUM(E14:S14)</f>
        <v>554</v>
      </c>
    </row>
    <row r="15" customFormat="false" ht="12.75" hidden="false" customHeight="false" outlineLevel="0" collapsed="false">
      <c r="B15" s="0" t="s">
        <v>26</v>
      </c>
      <c r="E15" s="1" t="n">
        <v>549</v>
      </c>
      <c r="F15" s="1" t="n">
        <v>100</v>
      </c>
      <c r="G15" s="1" t="n">
        <v>1</v>
      </c>
      <c r="H15" s="12"/>
      <c r="I15" s="1" t="n">
        <v>32</v>
      </c>
      <c r="J15" s="1" t="n">
        <v>0</v>
      </c>
      <c r="K15" s="1" t="n">
        <v>6</v>
      </c>
      <c r="L15" s="12"/>
      <c r="M15" s="2" t="n">
        <v>0</v>
      </c>
      <c r="N15" s="1" t="n">
        <v>0</v>
      </c>
      <c r="O15" s="1" t="n">
        <v>0</v>
      </c>
      <c r="P15" s="12"/>
      <c r="Q15" s="1" t="n">
        <v>0</v>
      </c>
      <c r="T15" s="12"/>
      <c r="U15" s="1" t="n">
        <f aca="false">SUM(E15:S15)</f>
        <v>688</v>
      </c>
    </row>
    <row r="16" customFormat="false" ht="12.75" hidden="false" customHeight="false" outlineLevel="0" collapsed="false">
      <c r="B16" s="0" t="s">
        <v>27</v>
      </c>
      <c r="E16" s="1" t="n">
        <v>0</v>
      </c>
      <c r="F16" s="1" t="n">
        <v>0</v>
      </c>
      <c r="G16" s="1" t="n">
        <v>0</v>
      </c>
      <c r="H16" s="12"/>
      <c r="I16" s="1" t="n">
        <v>0</v>
      </c>
      <c r="J16" s="1" t="n">
        <v>0</v>
      </c>
      <c r="K16" s="1" t="n">
        <v>0</v>
      </c>
      <c r="L16" s="12"/>
      <c r="M16" s="2" t="n">
        <v>0</v>
      </c>
      <c r="N16" s="1" t="n">
        <v>0</v>
      </c>
      <c r="O16" s="1" t="n">
        <v>33</v>
      </c>
      <c r="P16" s="12"/>
      <c r="Q16" s="1" t="n">
        <v>0</v>
      </c>
      <c r="T16" s="12"/>
      <c r="U16" s="1" t="n">
        <f aca="false">SUM(E16:S16)</f>
        <v>33</v>
      </c>
    </row>
    <row r="17" customFormat="false" ht="12.75" hidden="false" customHeight="false" outlineLevel="0" collapsed="false">
      <c r="B17" s="0" t="s">
        <v>28</v>
      </c>
      <c r="E17" s="13" t="n">
        <f aca="false">1-1+561-E15+4-1-4</f>
        <v>11</v>
      </c>
      <c r="F17" s="13" t="n">
        <f aca="false">-1-1+1+85+102-F15-2-3-110-1</f>
        <v>-30</v>
      </c>
      <c r="G17" s="13" t="n">
        <f aca="false">1-17+34+1+110-2</f>
        <v>127</v>
      </c>
      <c r="H17" s="12"/>
      <c r="I17" s="13" t="n">
        <f aca="false">-2+7+202-I15-2-110-2</f>
        <v>61</v>
      </c>
      <c r="J17" s="13" t="n">
        <f aca="false">1+52-J15-20-2</f>
        <v>31</v>
      </c>
      <c r="K17" s="13" t="n">
        <f aca="false">201-K15-108-25-5</f>
        <v>57</v>
      </c>
      <c r="L17" s="12"/>
      <c r="M17" s="14" t="n">
        <f aca="false">-329-155-42-5</f>
        <v>-531</v>
      </c>
      <c r="N17" s="13" t="n">
        <f aca="false">-6+88+18-7+257</f>
        <v>350</v>
      </c>
      <c r="O17" s="13" t="n">
        <f aca="false">449-64+7-200-16+28-33</f>
        <v>171</v>
      </c>
      <c r="P17" s="12"/>
      <c r="Q17" s="13" t="n">
        <f aca="false">-1-23+58+1-7</f>
        <v>28</v>
      </c>
      <c r="R17" s="13"/>
      <c r="S17" s="13"/>
      <c r="T17" s="12"/>
      <c r="U17" s="13" t="n">
        <f aca="false">SUM(E17:S17)</f>
        <v>275</v>
      </c>
    </row>
    <row r="18" customFormat="false" ht="12.75" hidden="false" customHeight="false" outlineLevel="0" collapsed="false">
      <c r="C18" s="3" t="s">
        <v>29</v>
      </c>
      <c r="E18" s="1" t="n">
        <f aca="false">SUM(E6:E17)</f>
        <v>53335</v>
      </c>
      <c r="F18" s="1" t="n">
        <f aca="false">SUM(F6:F17)</f>
        <v>52384</v>
      </c>
      <c r="G18" s="1" t="n">
        <f aca="false">SUM(G6:G17)</f>
        <v>50916</v>
      </c>
      <c r="H18" s="12"/>
      <c r="I18" s="1" t="n">
        <f aca="false">SUM(I6:I17)</f>
        <v>21353</v>
      </c>
      <c r="J18" s="1" t="n">
        <f aca="false">SUM(J6:J17)</f>
        <v>20781</v>
      </c>
      <c r="K18" s="1" t="n">
        <f aca="false">SUM(K6:K17)</f>
        <v>25308</v>
      </c>
      <c r="L18" s="12"/>
      <c r="M18" s="1" t="n">
        <f aca="false">SUM(M6:M17)</f>
        <v>21701</v>
      </c>
      <c r="N18" s="1" t="n">
        <f aca="false">SUM(N6:N17)</f>
        <v>23128</v>
      </c>
      <c r="O18" s="1" t="n">
        <f aca="false">SUM(O6:O17)</f>
        <v>22376</v>
      </c>
      <c r="P18" s="12"/>
      <c r="Q18" s="1" t="n">
        <f aca="false">SUM(Q6:Q17)</f>
        <v>22918</v>
      </c>
      <c r="R18" s="1" t="n">
        <f aca="false">SUM(R6:R17)</f>
        <v>0</v>
      </c>
      <c r="S18" s="1" t="n">
        <f aca="false">SUM(S6:S17)</f>
        <v>0</v>
      </c>
      <c r="T18" s="12"/>
      <c r="U18" s="1" t="n">
        <f aca="false">SUM(E18:S18)</f>
        <v>314200</v>
      </c>
    </row>
    <row r="19" customFormat="false" ht="15" hidden="false" customHeight="false" outlineLevel="0" collapsed="false">
      <c r="A19" s="7" t="s">
        <v>30</v>
      </c>
      <c r="H19" s="12"/>
      <c r="L19" s="12"/>
      <c r="P19" s="12"/>
      <c r="T19" s="12"/>
    </row>
    <row r="20" customFormat="false" ht="12.75" hidden="false" customHeight="false" outlineLevel="0" collapsed="false">
      <c r="B20" s="0" t="s">
        <v>23</v>
      </c>
      <c r="E20" s="1" t="n">
        <v>-425</v>
      </c>
      <c r="F20" s="1" t="n">
        <v>-415</v>
      </c>
      <c r="G20" s="1" t="n">
        <v>-469</v>
      </c>
      <c r="H20" s="12"/>
      <c r="I20" s="1" t="n">
        <v>-421</v>
      </c>
      <c r="J20" s="1" t="n">
        <v>-442</v>
      </c>
      <c r="K20" s="1" t="n">
        <v>-492</v>
      </c>
      <c r="L20" s="12"/>
      <c r="M20" s="2" t="n">
        <v>-433</v>
      </c>
      <c r="N20" s="1" t="n">
        <v>-421</v>
      </c>
      <c r="O20" s="1" t="n">
        <v>-488</v>
      </c>
      <c r="P20" s="12"/>
      <c r="Q20" s="1" t="n">
        <v>-440</v>
      </c>
      <c r="T20" s="12"/>
      <c r="U20" s="1" t="n">
        <f aca="false">SUM(E20:S20)</f>
        <v>-4446</v>
      </c>
    </row>
    <row r="21" customFormat="false" ht="12.75" hidden="false" customHeight="false" outlineLevel="0" collapsed="false">
      <c r="B21" s="0" t="s">
        <v>24</v>
      </c>
      <c r="E21" s="13" t="n">
        <v>-33</v>
      </c>
      <c r="F21" s="13" t="n">
        <v>-63</v>
      </c>
      <c r="G21" s="13" t="n">
        <v>-17</v>
      </c>
      <c r="H21" s="12"/>
      <c r="I21" s="13" t="n">
        <v>-44</v>
      </c>
      <c r="J21" s="13" t="n">
        <v>-26</v>
      </c>
      <c r="K21" s="13" t="n">
        <v>-28</v>
      </c>
      <c r="L21" s="12"/>
      <c r="M21" s="14" t="n">
        <v>-25</v>
      </c>
      <c r="N21" s="13" t="n">
        <v>-22</v>
      </c>
      <c r="O21" s="13" t="n">
        <v>-23</v>
      </c>
      <c r="P21" s="12"/>
      <c r="Q21" s="13" t="n">
        <v>-23</v>
      </c>
      <c r="R21" s="13"/>
      <c r="S21" s="13"/>
      <c r="T21" s="12"/>
      <c r="U21" s="13" t="n">
        <f aca="false">SUM(E21:S21)</f>
        <v>-304</v>
      </c>
    </row>
    <row r="22" customFormat="false" ht="12.75" hidden="false" customHeight="false" outlineLevel="0" collapsed="false">
      <c r="C22" s="3" t="s">
        <v>29</v>
      </c>
      <c r="E22" s="1" t="n">
        <f aca="false">SUM(E20:E21)</f>
        <v>-458</v>
      </c>
      <c r="F22" s="1" t="n">
        <f aca="false">SUM(F20:F21)</f>
        <v>-478</v>
      </c>
      <c r="G22" s="1" t="n">
        <f aca="false">SUM(G20:G21)</f>
        <v>-486</v>
      </c>
      <c r="H22" s="12"/>
      <c r="I22" s="1" t="n">
        <f aca="false">SUM(I20:I21)</f>
        <v>-465</v>
      </c>
      <c r="J22" s="1" t="n">
        <f aca="false">SUM(J20:J21)</f>
        <v>-468</v>
      </c>
      <c r="K22" s="1" t="n">
        <f aca="false">SUM(K20:K21)</f>
        <v>-520</v>
      </c>
      <c r="L22" s="12"/>
      <c r="M22" s="1" t="n">
        <f aca="false">SUM(M20:M21)</f>
        <v>-458</v>
      </c>
      <c r="N22" s="1" t="n">
        <f aca="false">SUM(N20:N21)</f>
        <v>-443</v>
      </c>
      <c r="O22" s="1" t="n">
        <f aca="false">SUM(O20:O21)</f>
        <v>-511</v>
      </c>
      <c r="P22" s="12"/>
      <c r="Q22" s="1" t="n">
        <f aca="false">SUM(Q20:Q21)</f>
        <v>-463</v>
      </c>
      <c r="R22" s="1" t="n">
        <f aca="false">SUM(R20:R21)</f>
        <v>0</v>
      </c>
      <c r="S22" s="1" t="n">
        <f aca="false">SUM(S20:S21)</f>
        <v>0</v>
      </c>
      <c r="T22" s="12"/>
      <c r="U22" s="1" t="n">
        <f aca="false">SUM(E22:S22)</f>
        <v>-4750</v>
      </c>
    </row>
    <row r="23" customFormat="false" ht="15" hidden="false" customHeight="false" outlineLevel="0" collapsed="false">
      <c r="A23" s="7" t="s">
        <v>31</v>
      </c>
      <c r="H23" s="12"/>
      <c r="L23" s="12"/>
      <c r="P23" s="12"/>
      <c r="T23" s="12"/>
    </row>
    <row r="24" customFormat="false" ht="12.75" hidden="false" customHeight="false" outlineLevel="0" collapsed="false">
      <c r="B24" s="0" t="s">
        <v>23</v>
      </c>
      <c r="E24" s="1" t="n">
        <v>-6153</v>
      </c>
      <c r="F24" s="1" t="n">
        <v>-6722</v>
      </c>
      <c r="G24" s="1" t="n">
        <v>-8104</v>
      </c>
      <c r="H24" s="12"/>
      <c r="I24" s="1" t="n">
        <v>-6200</v>
      </c>
      <c r="J24" s="1" t="n">
        <v>-7405</v>
      </c>
      <c r="K24" s="1" t="n">
        <v>-7399</v>
      </c>
      <c r="L24" s="12"/>
      <c r="M24" s="2" t="n">
        <v>-7329</v>
      </c>
      <c r="N24" s="1" t="n">
        <v>-6826</v>
      </c>
      <c r="O24" s="1" t="n">
        <v>-6382</v>
      </c>
      <c r="P24" s="12"/>
      <c r="Q24" s="1" t="n">
        <v>-9041</v>
      </c>
      <c r="T24" s="12"/>
      <c r="U24" s="1" t="n">
        <f aca="false">SUM(E24:S24)</f>
        <v>-71561</v>
      </c>
    </row>
    <row r="25" customFormat="false" ht="12.75" hidden="false" customHeight="false" outlineLevel="0" collapsed="false">
      <c r="B25" s="0" t="s">
        <v>24</v>
      </c>
      <c r="E25" s="1" t="n">
        <v>-342</v>
      </c>
      <c r="F25" s="1" t="n">
        <v>-459</v>
      </c>
      <c r="G25" s="1" t="n">
        <v>-269</v>
      </c>
      <c r="H25" s="12"/>
      <c r="I25" s="1" t="n">
        <v>-247</v>
      </c>
      <c r="J25" s="1" t="n">
        <v>-249</v>
      </c>
      <c r="K25" s="1" t="n">
        <v>-262</v>
      </c>
      <c r="L25" s="12"/>
      <c r="M25" s="2" t="n">
        <v>-253</v>
      </c>
      <c r="N25" s="1" t="n">
        <v>-242</v>
      </c>
      <c r="O25" s="1" t="n">
        <v>-212</v>
      </c>
      <c r="P25" s="12"/>
      <c r="Q25" s="1" t="n">
        <v>-222</v>
      </c>
      <c r="T25" s="12"/>
      <c r="U25" s="1" t="n">
        <f aca="false">SUM(E25:S25)</f>
        <v>-2757</v>
      </c>
    </row>
    <row r="26" customFormat="false" ht="12.75" hidden="false" customHeight="false" outlineLevel="0" collapsed="false">
      <c r="B26" s="0" t="s">
        <v>32</v>
      </c>
      <c r="E26" s="13" t="n">
        <v>0</v>
      </c>
      <c r="F26" s="13" t="n">
        <v>0</v>
      </c>
      <c r="G26" s="13" t="n">
        <v>0</v>
      </c>
      <c r="H26" s="12"/>
      <c r="I26" s="13" t="n">
        <v>-1</v>
      </c>
      <c r="J26" s="13" t="n">
        <v>-8</v>
      </c>
      <c r="K26" s="13" t="n">
        <v>-1</v>
      </c>
      <c r="L26" s="12"/>
      <c r="M26" s="14" t="n">
        <v>0</v>
      </c>
      <c r="N26" s="13" t="n">
        <v>-16</v>
      </c>
      <c r="O26" s="13" t="n">
        <v>0</v>
      </c>
      <c r="P26" s="12"/>
      <c r="Q26" s="13" t="n">
        <v>0</v>
      </c>
      <c r="R26" s="13"/>
      <c r="S26" s="13"/>
      <c r="T26" s="12"/>
      <c r="U26" s="13" t="n">
        <f aca="false">SUM(E26:S26)</f>
        <v>-26</v>
      </c>
    </row>
    <row r="27" customFormat="false" ht="12.75" hidden="false" customHeight="false" outlineLevel="0" collapsed="false">
      <c r="C27" s="3" t="s">
        <v>29</v>
      </c>
      <c r="E27" s="1" t="n">
        <f aca="false">SUM(E24:E26)</f>
        <v>-6495</v>
      </c>
      <c r="F27" s="1" t="n">
        <f aca="false">SUM(F24:F26)</f>
        <v>-7181</v>
      </c>
      <c r="G27" s="1" t="n">
        <f aca="false">SUM(G24:G26)</f>
        <v>-8373</v>
      </c>
      <c r="H27" s="12"/>
      <c r="I27" s="1" t="n">
        <f aca="false">SUM(I24:I26)</f>
        <v>-6448</v>
      </c>
      <c r="J27" s="1" t="n">
        <f aca="false">SUM(J24:J26)</f>
        <v>-7662</v>
      </c>
      <c r="K27" s="1" t="n">
        <f aca="false">SUM(K24:K26)</f>
        <v>-7662</v>
      </c>
      <c r="L27" s="12"/>
      <c r="M27" s="1" t="n">
        <f aca="false">SUM(M24:M26)</f>
        <v>-7582</v>
      </c>
      <c r="N27" s="1" t="n">
        <f aca="false">SUM(N24:N26)</f>
        <v>-7084</v>
      </c>
      <c r="O27" s="1" t="n">
        <f aca="false">SUM(O24:O26)</f>
        <v>-6594</v>
      </c>
      <c r="P27" s="12"/>
      <c r="Q27" s="1" t="n">
        <f aca="false">SUM(Q24:Q26)</f>
        <v>-9263</v>
      </c>
      <c r="R27" s="1" t="n">
        <f aca="false">SUM(R24:R26)</f>
        <v>0</v>
      </c>
      <c r="S27" s="1" t="n">
        <f aca="false">SUM(S24:S26)</f>
        <v>0</v>
      </c>
      <c r="T27" s="12"/>
      <c r="U27" s="1" t="n">
        <f aca="false">SUM(E27:S27)</f>
        <v>-74344</v>
      </c>
    </row>
    <row r="28" customFormat="false" ht="15" hidden="false" customHeight="false" outlineLevel="0" collapsed="false">
      <c r="A28" s="7" t="s">
        <v>33</v>
      </c>
      <c r="H28" s="12"/>
      <c r="L28" s="12"/>
      <c r="P28" s="12"/>
      <c r="T28" s="12"/>
    </row>
    <row r="29" customFormat="false" ht="12.75" hidden="false" customHeight="false" outlineLevel="0" collapsed="false">
      <c r="B29" s="0" t="s">
        <v>34</v>
      </c>
      <c r="E29" s="1" t="n">
        <f aca="false">-3841+28+96</f>
        <v>-3717</v>
      </c>
      <c r="F29" s="1" t="n">
        <f aca="false">-3853+28+96</f>
        <v>-3729</v>
      </c>
      <c r="G29" s="1" t="n">
        <f aca="false">-3900+28+96</f>
        <v>-3776</v>
      </c>
      <c r="H29" s="12"/>
      <c r="I29" s="1" t="n">
        <f aca="false">-3811+28+96</f>
        <v>-3687</v>
      </c>
      <c r="J29" s="1" t="n">
        <f aca="false">-3755+28+96</f>
        <v>-3631</v>
      </c>
      <c r="K29" s="1" t="n">
        <f aca="false">-3999+28+96</f>
        <v>-3875</v>
      </c>
      <c r="L29" s="12"/>
      <c r="M29" s="2" t="n">
        <f aca="false">-3851+28+96</f>
        <v>-3727</v>
      </c>
      <c r="N29" s="1" t="n">
        <f aca="false">-3855+28+96</f>
        <v>-3731</v>
      </c>
      <c r="O29" s="1" t="n">
        <f aca="false">-4261+28+96</f>
        <v>-4137</v>
      </c>
      <c r="P29" s="12"/>
      <c r="Q29" s="1" t="n">
        <f aca="false">-4225+28+96</f>
        <v>-4101</v>
      </c>
      <c r="T29" s="12"/>
      <c r="U29" s="1" t="n">
        <f aca="false">SUM(E29:S29)</f>
        <v>-38111</v>
      </c>
    </row>
    <row r="30" customFormat="false" ht="12.75" hidden="false" customHeight="false" outlineLevel="0" collapsed="false">
      <c r="B30" s="0" t="s">
        <v>35</v>
      </c>
      <c r="E30" s="1" t="n">
        <v>-2284</v>
      </c>
      <c r="F30" s="1" t="n">
        <v>-2284</v>
      </c>
      <c r="G30" s="1" t="n">
        <v>-2284</v>
      </c>
      <c r="H30" s="12"/>
      <c r="I30" s="1" t="n">
        <v>-2284</v>
      </c>
      <c r="J30" s="1" t="n">
        <v>-2284</v>
      </c>
      <c r="K30" s="1" t="n">
        <v>-2284</v>
      </c>
      <c r="L30" s="12"/>
      <c r="M30" s="2" t="n">
        <v>-2284</v>
      </c>
      <c r="N30" s="1" t="n">
        <v>-2284</v>
      </c>
      <c r="O30" s="1" t="n">
        <v>-2284</v>
      </c>
      <c r="P30" s="12"/>
      <c r="Q30" s="1" t="n">
        <v>-2284</v>
      </c>
      <c r="T30" s="12"/>
      <c r="U30" s="1" t="n">
        <f aca="false">SUM(E30:S30)</f>
        <v>-22840</v>
      </c>
    </row>
    <row r="31" customFormat="false" ht="12.75" hidden="false" customHeight="false" outlineLevel="0" collapsed="false">
      <c r="B31" s="0" t="s">
        <v>36</v>
      </c>
      <c r="E31" s="1" t="n">
        <v>-79</v>
      </c>
      <c r="F31" s="1" t="n">
        <v>-66</v>
      </c>
      <c r="G31" s="1" t="n">
        <v>-8</v>
      </c>
      <c r="H31" s="12"/>
      <c r="I31" s="1" t="n">
        <v>-29</v>
      </c>
      <c r="J31" s="1" t="n">
        <v>-15</v>
      </c>
      <c r="K31" s="1" t="n">
        <v>-28</v>
      </c>
      <c r="L31" s="12"/>
      <c r="M31" s="2" t="n">
        <v>-4</v>
      </c>
      <c r="N31" s="1" t="n">
        <v>-25</v>
      </c>
      <c r="O31" s="1" t="n">
        <v>-3</v>
      </c>
      <c r="P31" s="12"/>
      <c r="Q31" s="1" t="n">
        <v>-9</v>
      </c>
      <c r="T31" s="12"/>
      <c r="U31" s="1" t="n">
        <f aca="false">SUM(E31:S31)</f>
        <v>-266</v>
      </c>
    </row>
    <row r="32" customFormat="false" ht="12.75" hidden="false" customHeight="false" outlineLevel="0" collapsed="false">
      <c r="B32" s="0" t="s">
        <v>23</v>
      </c>
      <c r="E32" s="1" t="n">
        <f aca="false">-3388-17</f>
        <v>-3405</v>
      </c>
      <c r="F32" s="1" t="n">
        <f aca="false">-3404+127</f>
        <v>-3277</v>
      </c>
      <c r="G32" s="1" t="n">
        <f aca="false">-6041-106</f>
        <v>-6147</v>
      </c>
      <c r="H32" s="12"/>
      <c r="I32" s="1" t="n">
        <f aca="false">-2245-10</f>
        <v>-2255</v>
      </c>
      <c r="J32" s="1" t="n">
        <v>-2180</v>
      </c>
      <c r="K32" s="1" t="n">
        <v>-2753</v>
      </c>
      <c r="L32" s="12"/>
      <c r="M32" s="2" t="n">
        <v>-2704</v>
      </c>
      <c r="N32" s="1" t="n">
        <v>-2762</v>
      </c>
      <c r="O32" s="1" t="n">
        <v>-2549</v>
      </c>
      <c r="P32" s="12"/>
      <c r="Q32" s="1" t="n">
        <v>-2873</v>
      </c>
      <c r="T32" s="12"/>
      <c r="U32" s="1" t="n">
        <f aca="false">SUM(E32:S32)</f>
        <v>-30905</v>
      </c>
    </row>
    <row r="33" customFormat="false" ht="12.75" hidden="false" customHeight="false" outlineLevel="0" collapsed="false">
      <c r="B33" s="0" t="s">
        <v>24</v>
      </c>
      <c r="E33" s="1" t="n">
        <v>-122</v>
      </c>
      <c r="F33" s="1" t="n">
        <v>-138</v>
      </c>
      <c r="G33" s="1" t="n">
        <v>-31</v>
      </c>
      <c r="H33" s="12"/>
      <c r="I33" s="1" t="n">
        <v>-34</v>
      </c>
      <c r="J33" s="1" t="n">
        <v>-40</v>
      </c>
      <c r="K33" s="1" t="n">
        <v>-16</v>
      </c>
      <c r="L33" s="12"/>
      <c r="M33" s="2" t="n">
        <v>-20</v>
      </c>
      <c r="N33" s="1" t="n">
        <v>-24</v>
      </c>
      <c r="O33" s="1" t="n">
        <v>-26</v>
      </c>
      <c r="P33" s="12"/>
      <c r="Q33" s="1" t="n">
        <v>-27</v>
      </c>
      <c r="T33" s="12"/>
      <c r="U33" s="1" t="n">
        <f aca="false">SUM(E33:S33)</f>
        <v>-478</v>
      </c>
    </row>
    <row r="34" customFormat="false" ht="12.75" hidden="false" customHeight="false" outlineLevel="0" collapsed="false">
      <c r="B34" s="0" t="s">
        <v>37</v>
      </c>
      <c r="E34" s="1" t="n">
        <f aca="false">16-4-39+1</f>
        <v>-26</v>
      </c>
      <c r="F34" s="1" t="n">
        <f aca="false">5+252-260+2-39+1</f>
        <v>-39</v>
      </c>
      <c r="G34" s="1" t="n">
        <f aca="false">38-55+44-1-39+1</f>
        <v>-12</v>
      </c>
      <c r="H34" s="12"/>
      <c r="I34" s="1" t="n">
        <f aca="false">36+195-195+2-39+1</f>
        <v>0</v>
      </c>
      <c r="J34" s="1" t="n">
        <f aca="false">30+811-825+20-39+1</f>
        <v>-2</v>
      </c>
      <c r="K34" s="1" t="n">
        <f aca="false">35+2800-2771+108-39+1</f>
        <v>134</v>
      </c>
      <c r="L34" s="12"/>
      <c r="M34" s="2" t="n">
        <f aca="false">31+832-832+42+155-39+1</f>
        <v>190</v>
      </c>
      <c r="N34" s="1" t="n">
        <f aca="false">76+0+50-50-39+1+51-7+135</f>
        <v>217</v>
      </c>
      <c r="O34" s="1" t="n">
        <f aca="false">44+111-111+708-203+64-7+200-39+1</f>
        <v>768</v>
      </c>
      <c r="P34" s="12"/>
      <c r="Q34" s="1" t="n">
        <f aca="false">28-3+3+44-7+29+1262-39+1</f>
        <v>1318</v>
      </c>
      <c r="T34" s="12"/>
      <c r="U34" s="1" t="n">
        <f aca="false">SUM(E34:S34)</f>
        <v>2548</v>
      </c>
    </row>
    <row r="35" customFormat="false" ht="12.75" hidden="false" customHeight="false" outlineLevel="0" collapsed="false">
      <c r="B35" s="0" t="s">
        <v>38</v>
      </c>
      <c r="E35" s="13" t="n">
        <v>93</v>
      </c>
      <c r="F35" s="13" t="n">
        <v>46</v>
      </c>
      <c r="G35" s="13" t="n">
        <v>0</v>
      </c>
      <c r="H35" s="12"/>
      <c r="I35" s="13" t="n">
        <v>-10</v>
      </c>
      <c r="J35" s="13" t="n">
        <v>-14</v>
      </c>
      <c r="K35" s="13" t="n">
        <v>13</v>
      </c>
      <c r="L35" s="12"/>
      <c r="M35" s="14" t="n">
        <v>-11</v>
      </c>
      <c r="N35" s="13" t="n">
        <v>-20</v>
      </c>
      <c r="O35" s="13" t="n">
        <v>-23</v>
      </c>
      <c r="P35" s="12"/>
      <c r="Q35" s="13" t="n">
        <v>-31</v>
      </c>
      <c r="R35" s="13"/>
      <c r="S35" s="13"/>
      <c r="T35" s="12"/>
      <c r="U35" s="13" t="n">
        <f aca="false">SUM(E35:S35)</f>
        <v>43</v>
      </c>
    </row>
    <row r="36" customFormat="false" ht="12.75" hidden="false" customHeight="false" outlineLevel="0" collapsed="false">
      <c r="C36" s="3" t="s">
        <v>29</v>
      </c>
      <c r="E36" s="1" t="n">
        <f aca="false">SUM(E29:E35)</f>
        <v>-9540</v>
      </c>
      <c r="F36" s="1" t="n">
        <f aca="false">SUM(F29:F35)</f>
        <v>-9487</v>
      </c>
      <c r="G36" s="1" t="n">
        <f aca="false">SUM(G29:G35)</f>
        <v>-12258</v>
      </c>
      <c r="H36" s="12"/>
      <c r="I36" s="1" t="n">
        <f aca="false">SUM(I29:I35)</f>
        <v>-8299</v>
      </c>
      <c r="J36" s="1" t="n">
        <f aca="false">SUM(J29:J35)</f>
        <v>-8166</v>
      </c>
      <c r="K36" s="1" t="n">
        <f aca="false">SUM(K29:K35)</f>
        <v>-8809</v>
      </c>
      <c r="L36" s="12"/>
      <c r="M36" s="1" t="n">
        <f aca="false">SUM(M29:M35)</f>
        <v>-8560</v>
      </c>
      <c r="N36" s="1" t="n">
        <f aca="false">SUM(N29:N35)</f>
        <v>-8629</v>
      </c>
      <c r="O36" s="1" t="n">
        <f aca="false">SUM(O29:O35)</f>
        <v>-8254</v>
      </c>
      <c r="P36" s="12"/>
      <c r="Q36" s="1" t="n">
        <f aca="false">SUM(Q29:Q35)</f>
        <v>-8007</v>
      </c>
      <c r="R36" s="1" t="n">
        <f aca="false">SUM(R29:R35)</f>
        <v>0</v>
      </c>
      <c r="S36" s="1" t="n">
        <f aca="false">SUM(S29:S35)</f>
        <v>0</v>
      </c>
      <c r="T36" s="12"/>
      <c r="U36" s="1" t="n">
        <f aca="false">SUM(E36:S36)</f>
        <v>-90009</v>
      </c>
    </row>
    <row r="37" customFormat="false" ht="15" hidden="false" customHeight="false" outlineLevel="0" collapsed="false">
      <c r="A37" s="7" t="s">
        <v>39</v>
      </c>
      <c r="H37" s="12"/>
      <c r="L37" s="12"/>
      <c r="P37" s="12"/>
      <c r="T37" s="12"/>
    </row>
    <row r="38" customFormat="false" ht="12.75" hidden="false" customHeight="false" outlineLevel="0" collapsed="false">
      <c r="B38" s="0" t="s">
        <v>23</v>
      </c>
      <c r="E38" s="1" t="n">
        <v>-960</v>
      </c>
      <c r="F38" s="1" t="n">
        <v>-1073</v>
      </c>
      <c r="G38" s="1" t="n">
        <v>-1461</v>
      </c>
      <c r="H38" s="12"/>
      <c r="I38" s="1" t="n">
        <v>-539</v>
      </c>
      <c r="J38" s="1" t="n">
        <v>-992</v>
      </c>
      <c r="K38" s="1" t="n">
        <v>-1155</v>
      </c>
      <c r="L38" s="12"/>
      <c r="M38" s="2" t="n">
        <v>-1313</v>
      </c>
      <c r="N38" s="1" t="n">
        <v>-1079</v>
      </c>
      <c r="O38" s="1" t="n">
        <v>-880</v>
      </c>
      <c r="P38" s="12"/>
      <c r="Q38" s="1" t="n">
        <v>-603</v>
      </c>
      <c r="T38" s="12"/>
      <c r="U38" s="1" t="n">
        <f aca="false">SUM(E38:S38)</f>
        <v>-10055</v>
      </c>
    </row>
    <row r="39" customFormat="false" ht="12.75" hidden="false" customHeight="false" outlineLevel="0" collapsed="false">
      <c r="B39" s="0" t="s">
        <v>24</v>
      </c>
      <c r="E39" s="1" t="n">
        <v>-46</v>
      </c>
      <c r="F39" s="1" t="n">
        <v>-95</v>
      </c>
      <c r="G39" s="1" t="n">
        <v>-36</v>
      </c>
      <c r="H39" s="12"/>
      <c r="I39" s="1" t="n">
        <v>-27</v>
      </c>
      <c r="J39" s="1" t="n">
        <v>-31</v>
      </c>
      <c r="K39" s="1" t="n">
        <v>-72</v>
      </c>
      <c r="L39" s="12"/>
      <c r="M39" s="2" t="n">
        <v>-37</v>
      </c>
      <c r="N39" s="1" t="n">
        <v>-32</v>
      </c>
      <c r="O39" s="1" t="n">
        <v>-27</v>
      </c>
      <c r="P39" s="12"/>
      <c r="Q39" s="1" t="n">
        <v>-22</v>
      </c>
      <c r="T39" s="12"/>
      <c r="U39" s="1" t="n">
        <f aca="false">SUM(E39:S39)</f>
        <v>-425</v>
      </c>
    </row>
    <row r="40" customFormat="false" ht="12.75" hidden="false" customHeight="false" outlineLevel="0" collapsed="false">
      <c r="B40" s="0" t="s">
        <v>40</v>
      </c>
      <c r="E40" s="1" t="n">
        <v>0</v>
      </c>
      <c r="F40" s="1" t="n">
        <v>513</v>
      </c>
      <c r="G40" s="1" t="n">
        <v>256</v>
      </c>
      <c r="H40" s="12"/>
      <c r="I40" s="1" t="n">
        <v>256</v>
      </c>
      <c r="J40" s="1" t="n">
        <v>256</v>
      </c>
      <c r="K40" s="1" t="n">
        <v>256</v>
      </c>
      <c r="L40" s="12"/>
      <c r="M40" s="2" t="n">
        <v>256</v>
      </c>
      <c r="N40" s="1" t="n">
        <v>256</v>
      </c>
      <c r="O40" s="1" t="n">
        <v>256</v>
      </c>
      <c r="P40" s="12"/>
      <c r="Q40" s="1" t="n">
        <v>256</v>
      </c>
      <c r="T40" s="12"/>
      <c r="U40" s="1" t="n">
        <f aca="false">SUM(E40:S40)</f>
        <v>2561</v>
      </c>
    </row>
    <row r="41" customFormat="false" ht="12.75" hidden="false" customHeight="false" outlineLevel="0" collapsed="false">
      <c r="B41" s="0" t="s">
        <v>41</v>
      </c>
      <c r="E41" s="13" t="n">
        <v>-96</v>
      </c>
      <c r="F41" s="13" t="n">
        <v>-96</v>
      </c>
      <c r="G41" s="13" t="n">
        <v>-95.8333333333333</v>
      </c>
      <c r="H41" s="12"/>
      <c r="I41" s="13" t="n">
        <v>-96</v>
      </c>
      <c r="J41" s="13" t="n">
        <v>-96</v>
      </c>
      <c r="K41" s="13" t="n">
        <v>-96</v>
      </c>
      <c r="L41" s="12"/>
      <c r="M41" s="14" t="n">
        <v>-96</v>
      </c>
      <c r="N41" s="13" t="n">
        <v>-96</v>
      </c>
      <c r="O41" s="13" t="n">
        <v>-96</v>
      </c>
      <c r="P41" s="12"/>
      <c r="Q41" s="13" t="n">
        <v>-96</v>
      </c>
      <c r="R41" s="13"/>
      <c r="S41" s="13"/>
      <c r="T41" s="12"/>
      <c r="U41" s="13" t="n">
        <f aca="false">SUM(E41:S41)</f>
        <v>-959.833333333333</v>
      </c>
    </row>
    <row r="42" customFormat="false" ht="12.75" hidden="false" customHeight="false" outlineLevel="0" collapsed="false">
      <c r="C42" s="3" t="s">
        <v>29</v>
      </c>
      <c r="E42" s="1" t="n">
        <f aca="false">SUM(E38:E41)</f>
        <v>-1102</v>
      </c>
      <c r="F42" s="1" t="n">
        <f aca="false">SUM(F38:F41)</f>
        <v>-751</v>
      </c>
      <c r="G42" s="1" t="n">
        <f aca="false">SUM(G38:G41)</f>
        <v>-1336.83333333333</v>
      </c>
      <c r="H42" s="12"/>
      <c r="I42" s="1" t="n">
        <f aca="false">SUM(I38:I41)</f>
        <v>-406</v>
      </c>
      <c r="J42" s="1" t="n">
        <f aca="false">SUM(J38:J41)</f>
        <v>-863</v>
      </c>
      <c r="K42" s="1" t="n">
        <f aca="false">SUM(K38:K41)</f>
        <v>-1067</v>
      </c>
      <c r="L42" s="12"/>
      <c r="M42" s="1" t="n">
        <f aca="false">SUM(M38:M41)</f>
        <v>-1190</v>
      </c>
      <c r="N42" s="1" t="n">
        <f aca="false">SUM(N38:N41)</f>
        <v>-951</v>
      </c>
      <c r="O42" s="1" t="n">
        <f aca="false">SUM(O38:O41)</f>
        <v>-747</v>
      </c>
      <c r="P42" s="12"/>
      <c r="Q42" s="1" t="n">
        <f aca="false">SUM(Q38:Q41)</f>
        <v>-465</v>
      </c>
      <c r="R42" s="1" t="n">
        <f aca="false">SUM(R38:R41)</f>
        <v>0</v>
      </c>
      <c r="S42" s="1" t="n">
        <f aca="false">SUM(S38:S41)</f>
        <v>0</v>
      </c>
      <c r="T42" s="12"/>
      <c r="U42" s="1" t="n">
        <f aca="false">SUM(E42:S42)</f>
        <v>-8878.83333333333</v>
      </c>
    </row>
    <row r="43" customFormat="false" ht="15" hidden="false" customHeight="false" outlineLevel="0" collapsed="false">
      <c r="A43" s="7" t="s">
        <v>42</v>
      </c>
      <c r="H43" s="12"/>
      <c r="L43" s="12"/>
      <c r="P43" s="12"/>
      <c r="T43" s="12"/>
    </row>
    <row r="44" customFormat="false" ht="12.75" hidden="false" customHeight="false" outlineLevel="0" collapsed="false">
      <c r="B44" s="0" t="s">
        <v>23</v>
      </c>
      <c r="E44" s="1" t="n">
        <v>-50</v>
      </c>
      <c r="F44" s="1" t="n">
        <v>-117</v>
      </c>
      <c r="G44" s="1" t="n">
        <v>-157</v>
      </c>
      <c r="H44" s="12"/>
      <c r="I44" s="1" t="n">
        <v>-103</v>
      </c>
      <c r="J44" s="1" t="n">
        <v>-86</v>
      </c>
      <c r="K44" s="1" t="n">
        <v>-342</v>
      </c>
      <c r="L44" s="12"/>
      <c r="M44" s="2" t="n">
        <v>-242</v>
      </c>
      <c r="N44" s="1" t="n">
        <v>-250</v>
      </c>
      <c r="O44" s="1" t="n">
        <v>-182</v>
      </c>
      <c r="P44" s="12"/>
      <c r="Q44" s="1" t="n">
        <v>-412</v>
      </c>
      <c r="T44" s="12"/>
      <c r="U44" s="1" t="n">
        <f aca="false">SUM(E44:S44)</f>
        <v>-1941</v>
      </c>
    </row>
    <row r="45" customFormat="false" ht="12.75" hidden="false" customHeight="false" outlineLevel="0" collapsed="false">
      <c r="B45" s="0" t="s">
        <v>24</v>
      </c>
      <c r="E45" s="13" t="n">
        <v>-12</v>
      </c>
      <c r="F45" s="13" t="n">
        <v>-21</v>
      </c>
      <c r="G45" s="13" t="n">
        <v>-4</v>
      </c>
      <c r="H45" s="12"/>
      <c r="I45" s="13" t="n">
        <v>1</v>
      </c>
      <c r="J45" s="13" t="n">
        <v>-2</v>
      </c>
      <c r="K45" s="13" t="n">
        <v>-3</v>
      </c>
      <c r="L45" s="12"/>
      <c r="M45" s="14" t="n">
        <v>-5</v>
      </c>
      <c r="N45" s="13" t="n">
        <v>-5</v>
      </c>
      <c r="O45" s="13" t="n">
        <v>-3</v>
      </c>
      <c r="P45" s="12"/>
      <c r="Q45" s="13" t="n">
        <v>-2</v>
      </c>
      <c r="R45" s="13"/>
      <c r="S45" s="13"/>
      <c r="T45" s="12"/>
      <c r="U45" s="13" t="n">
        <f aca="false">SUM(E45:S45)</f>
        <v>-56</v>
      </c>
    </row>
    <row r="46" customFormat="false" ht="12.75" hidden="false" customHeight="false" outlineLevel="0" collapsed="false">
      <c r="C46" s="3" t="s">
        <v>29</v>
      </c>
      <c r="E46" s="1" t="n">
        <f aca="false">SUM(E44:E45)</f>
        <v>-62</v>
      </c>
      <c r="F46" s="1" t="n">
        <f aca="false">SUM(F44:F45)</f>
        <v>-138</v>
      </c>
      <c r="G46" s="1" t="n">
        <f aca="false">SUM(G44:G45)</f>
        <v>-161</v>
      </c>
      <c r="H46" s="12"/>
      <c r="I46" s="1" t="n">
        <f aca="false">SUM(I44:I45)</f>
        <v>-102</v>
      </c>
      <c r="J46" s="1" t="n">
        <f aca="false">SUM(J44:J45)</f>
        <v>-88</v>
      </c>
      <c r="K46" s="1" t="n">
        <f aca="false">SUM(K44:K45)</f>
        <v>-345</v>
      </c>
      <c r="L46" s="12"/>
      <c r="M46" s="1" t="n">
        <f aca="false">SUM(M44:M45)</f>
        <v>-247</v>
      </c>
      <c r="N46" s="1" t="n">
        <f aca="false">SUM(N44:N45)</f>
        <v>-255</v>
      </c>
      <c r="O46" s="1" t="n">
        <f aca="false">SUM(O44:O45)</f>
        <v>-185</v>
      </c>
      <c r="P46" s="12"/>
      <c r="Q46" s="1" t="n">
        <f aca="false">SUM(Q44:Q45)</f>
        <v>-414</v>
      </c>
      <c r="R46" s="1" t="n">
        <f aca="false">SUM(R44:R45)</f>
        <v>0</v>
      </c>
      <c r="S46" s="1" t="n">
        <f aca="false">SUM(S44:S45)</f>
        <v>0</v>
      </c>
      <c r="T46" s="12"/>
      <c r="U46" s="1" t="n">
        <f aca="false">SUM(E46:S46)</f>
        <v>-1997</v>
      </c>
    </row>
    <row r="47" customFormat="false" ht="15" hidden="false" customHeight="false" outlineLevel="0" collapsed="false">
      <c r="A47" s="7" t="s">
        <v>43</v>
      </c>
      <c r="H47" s="12"/>
      <c r="L47" s="12"/>
      <c r="P47" s="12"/>
      <c r="T47" s="12"/>
    </row>
    <row r="48" customFormat="false" ht="12.75" hidden="false" customHeight="false" outlineLevel="0" collapsed="false">
      <c r="B48" s="0" t="s">
        <v>23</v>
      </c>
      <c r="E48" s="1" t="n">
        <v>-110</v>
      </c>
      <c r="F48" s="1" t="n">
        <v>-140</v>
      </c>
      <c r="G48" s="1" t="n">
        <v>-128</v>
      </c>
      <c r="H48" s="12"/>
      <c r="I48" s="1" t="n">
        <v>-86</v>
      </c>
      <c r="J48" s="1" t="n">
        <v>-102</v>
      </c>
      <c r="K48" s="1" t="n">
        <v>-132</v>
      </c>
      <c r="L48" s="12"/>
      <c r="M48" s="2" t="n">
        <v>-102</v>
      </c>
      <c r="N48" s="1" t="n">
        <v>-109</v>
      </c>
      <c r="O48" s="1" t="n">
        <v>-106</v>
      </c>
      <c r="P48" s="12"/>
      <c r="Q48" s="1" t="n">
        <v>-122</v>
      </c>
      <c r="T48" s="12"/>
      <c r="U48" s="1" t="n">
        <f aca="false">SUM(E48:S48)</f>
        <v>-1137</v>
      </c>
    </row>
    <row r="49" customFormat="false" ht="12.75" hidden="false" customHeight="false" outlineLevel="0" collapsed="false">
      <c r="B49" s="0" t="s">
        <v>24</v>
      </c>
      <c r="E49" s="13" t="n">
        <v>-13</v>
      </c>
      <c r="F49" s="13" t="n">
        <v>-11</v>
      </c>
      <c r="G49" s="13" t="n">
        <v>-11</v>
      </c>
      <c r="H49" s="12"/>
      <c r="I49" s="13" t="n">
        <v>-1</v>
      </c>
      <c r="J49" s="13" t="n">
        <v>-4</v>
      </c>
      <c r="K49" s="13" t="n">
        <v>-5</v>
      </c>
      <c r="L49" s="12"/>
      <c r="M49" s="14" t="n">
        <v>-5</v>
      </c>
      <c r="N49" s="13" t="n">
        <v>-5</v>
      </c>
      <c r="O49" s="13" t="n">
        <v>-5</v>
      </c>
      <c r="P49" s="12"/>
      <c r="Q49" s="13" t="n">
        <v>-5</v>
      </c>
      <c r="R49" s="13"/>
      <c r="S49" s="13"/>
      <c r="T49" s="12"/>
      <c r="U49" s="13" t="n">
        <f aca="false">SUM(E49:S49)</f>
        <v>-65</v>
      </c>
    </row>
    <row r="50" customFormat="false" ht="12.75" hidden="false" customHeight="false" outlineLevel="0" collapsed="false">
      <c r="C50" s="3" t="s">
        <v>29</v>
      </c>
      <c r="E50" s="1" t="n">
        <f aca="false">SUM(E48:E49)</f>
        <v>-123</v>
      </c>
      <c r="F50" s="1" t="n">
        <f aca="false">SUM(F48:F49)</f>
        <v>-151</v>
      </c>
      <c r="G50" s="1" t="n">
        <f aca="false">SUM(G48:G49)</f>
        <v>-139</v>
      </c>
      <c r="H50" s="12"/>
      <c r="I50" s="1" t="n">
        <f aca="false">SUM(I48:I49)</f>
        <v>-87</v>
      </c>
      <c r="J50" s="1" t="n">
        <f aca="false">SUM(J48:J49)</f>
        <v>-106</v>
      </c>
      <c r="K50" s="1" t="n">
        <f aca="false">SUM(K48:K49)</f>
        <v>-137</v>
      </c>
      <c r="L50" s="12"/>
      <c r="M50" s="1" t="n">
        <f aca="false">SUM(M48:M49)</f>
        <v>-107</v>
      </c>
      <c r="N50" s="1" t="n">
        <f aca="false">SUM(N48:N49)</f>
        <v>-114</v>
      </c>
      <c r="O50" s="1" t="n">
        <f aca="false">SUM(O48:O49)</f>
        <v>-111</v>
      </c>
      <c r="P50" s="12"/>
      <c r="Q50" s="1" t="n">
        <f aca="false">SUM(Q48:Q49)</f>
        <v>-127</v>
      </c>
      <c r="R50" s="1" t="n">
        <f aca="false">SUM(R48:R49)</f>
        <v>0</v>
      </c>
      <c r="S50" s="1" t="n">
        <f aca="false">SUM(S48:S49)</f>
        <v>0</v>
      </c>
      <c r="T50" s="12"/>
      <c r="U50" s="1" t="n">
        <f aca="false">SUM(E50:S50)</f>
        <v>-1202</v>
      </c>
    </row>
    <row r="51" customFormat="false" ht="15" hidden="false" customHeight="false" outlineLevel="0" collapsed="false">
      <c r="A51" s="7" t="s">
        <v>44</v>
      </c>
      <c r="H51" s="12"/>
      <c r="L51" s="12"/>
      <c r="P51" s="12"/>
      <c r="T51" s="12"/>
    </row>
    <row r="52" customFormat="false" ht="12.75" hidden="false" customHeight="false" outlineLevel="0" collapsed="false">
      <c r="B52" s="0" t="s">
        <v>23</v>
      </c>
      <c r="E52" s="1" t="n">
        <v>-618</v>
      </c>
      <c r="F52" s="1" t="n">
        <v>-474</v>
      </c>
      <c r="G52" s="1" t="n">
        <v>-525</v>
      </c>
      <c r="H52" s="12"/>
      <c r="I52" s="1" t="n">
        <v>-232</v>
      </c>
      <c r="J52" s="1" t="n">
        <v>-387</v>
      </c>
      <c r="K52" s="1" t="n">
        <v>-612</v>
      </c>
      <c r="L52" s="12"/>
      <c r="M52" s="2" t="n">
        <v>340</v>
      </c>
      <c r="N52" s="1" t="n">
        <v>-86</v>
      </c>
      <c r="O52" s="1" t="n">
        <v>-80</v>
      </c>
      <c r="P52" s="12"/>
      <c r="Q52" s="1" t="n">
        <v>-137</v>
      </c>
      <c r="T52" s="12"/>
      <c r="U52" s="1" t="n">
        <f aca="false">SUM(E52:S52)</f>
        <v>-2811</v>
      </c>
    </row>
    <row r="53" customFormat="false" ht="12.75" hidden="false" customHeight="false" outlineLevel="0" collapsed="false">
      <c r="B53" s="0" t="s">
        <v>24</v>
      </c>
      <c r="E53" s="13" t="n">
        <v>-6</v>
      </c>
      <c r="F53" s="13" t="n">
        <v>-9</v>
      </c>
      <c r="G53" s="13" t="n">
        <v>-8</v>
      </c>
      <c r="H53" s="12"/>
      <c r="I53" s="13" t="n">
        <v>-2</v>
      </c>
      <c r="J53" s="13" t="n">
        <v>-6</v>
      </c>
      <c r="K53" s="13" t="n">
        <v>-6</v>
      </c>
      <c r="L53" s="12"/>
      <c r="M53" s="14" t="n">
        <v>-5</v>
      </c>
      <c r="N53" s="13" t="n">
        <v>-5</v>
      </c>
      <c r="O53" s="13" t="n">
        <v>-5</v>
      </c>
      <c r="P53" s="12"/>
      <c r="Q53" s="13" t="n">
        <v>-5</v>
      </c>
      <c r="R53" s="13"/>
      <c r="S53" s="13"/>
      <c r="T53" s="12"/>
      <c r="U53" s="13" t="n">
        <f aca="false">SUM(E53:S53)</f>
        <v>-57</v>
      </c>
    </row>
    <row r="54" customFormat="false" ht="12.75" hidden="false" customHeight="false" outlineLevel="0" collapsed="false">
      <c r="C54" s="3" t="s">
        <v>29</v>
      </c>
      <c r="E54" s="1" t="n">
        <f aca="false">SUM(E52:E53)</f>
        <v>-624</v>
      </c>
      <c r="F54" s="1" t="n">
        <f aca="false">SUM(F52:F53)</f>
        <v>-483</v>
      </c>
      <c r="G54" s="1" t="n">
        <f aca="false">SUM(G52:G53)</f>
        <v>-533</v>
      </c>
      <c r="H54" s="12"/>
      <c r="I54" s="1" t="n">
        <f aca="false">SUM(I52:I53)</f>
        <v>-234</v>
      </c>
      <c r="J54" s="1" t="n">
        <f aca="false">SUM(J52:J53)</f>
        <v>-393</v>
      </c>
      <c r="K54" s="1" t="n">
        <f aca="false">SUM(K52:K53)</f>
        <v>-618</v>
      </c>
      <c r="L54" s="12"/>
      <c r="M54" s="1" t="n">
        <f aca="false">SUM(M52:M53)</f>
        <v>335</v>
      </c>
      <c r="N54" s="1" t="n">
        <f aca="false">SUM(N52:N53)</f>
        <v>-91</v>
      </c>
      <c r="O54" s="1" t="n">
        <f aca="false">SUM(O52:O53)</f>
        <v>-85</v>
      </c>
      <c r="P54" s="12"/>
      <c r="Q54" s="1" t="n">
        <f aca="false">SUM(Q52:Q53)</f>
        <v>-142</v>
      </c>
      <c r="R54" s="1" t="n">
        <f aca="false">SUM(R52:R53)</f>
        <v>0</v>
      </c>
      <c r="S54" s="1" t="n">
        <f aca="false">SUM(S52:S53)</f>
        <v>0</v>
      </c>
      <c r="T54" s="12"/>
      <c r="U54" s="1" t="n">
        <f aca="false">SUM(E54:S54)</f>
        <v>-2868</v>
      </c>
    </row>
    <row r="55" customFormat="false" ht="12.75" hidden="false" customHeight="false" outlineLevel="0" collapsed="false">
      <c r="C55" s="3"/>
      <c r="H55" s="12"/>
      <c r="L55" s="12"/>
      <c r="P55" s="12"/>
      <c r="T55" s="12"/>
    </row>
    <row r="56" customFormat="false" ht="15" hidden="false" customHeight="false" outlineLevel="0" collapsed="false">
      <c r="A56" s="7" t="s">
        <v>45</v>
      </c>
      <c r="B56" s="3"/>
      <c r="C56" s="3"/>
      <c r="D56" s="3"/>
      <c r="E56" s="15" t="n">
        <f aca="false">+E18+E22+E27+E36+E42+E46+E50+E54</f>
        <v>34931</v>
      </c>
      <c r="F56" s="15" t="n">
        <f aca="false">+F18+F22+F27+F36+F42+F46+F50+F54</f>
        <v>33715</v>
      </c>
      <c r="G56" s="15" t="n">
        <f aca="false">+G18+G22+G27+G36+G42+G46+G50+G54</f>
        <v>27629.1666666667</v>
      </c>
      <c r="H56" s="16"/>
      <c r="I56" s="15" t="n">
        <f aca="false">+I18+I22+I27+I36+I42+I46+I50+I54</f>
        <v>5312</v>
      </c>
      <c r="J56" s="15" t="n">
        <f aca="false">+J18+J22+J27+J36+J42+J46+J50+J54</f>
        <v>3035</v>
      </c>
      <c r="K56" s="15" t="n">
        <f aca="false">+K18+K22+K27+K36+K42+K46+K50+K54</f>
        <v>6150</v>
      </c>
      <c r="L56" s="16"/>
      <c r="M56" s="15" t="n">
        <f aca="false">+M18+M22+M27+M36+M42+M46+M50+M54</f>
        <v>3892</v>
      </c>
      <c r="N56" s="15" t="n">
        <f aca="false">+N18+N22+N27+N36+N42+N46+N50+N54</f>
        <v>5561</v>
      </c>
      <c r="O56" s="15" t="n">
        <f aca="false">+O18+O22+O27+O36+O42+O46+O50+O54</f>
        <v>5889</v>
      </c>
      <c r="P56" s="16"/>
      <c r="Q56" s="15" t="n">
        <f aca="false">+Q18+Q22+Q27+Q36+Q42+Q46+Q50+Q54</f>
        <v>4037</v>
      </c>
      <c r="R56" s="15" t="n">
        <f aca="false">+R18+R22+R27+R36+R42+R46+R50+R54</f>
        <v>0</v>
      </c>
      <c r="S56" s="15" t="n">
        <f aca="false">+S18+S22+S27+S36+S42+S46+S50+S54</f>
        <v>0</v>
      </c>
      <c r="T56" s="16"/>
      <c r="U56" s="15" t="n">
        <f aca="false">SUM(E56:S56)</f>
        <v>130151.166666667</v>
      </c>
    </row>
    <row r="57" customFormat="false" ht="12.75" hidden="false" customHeight="false" outlineLevel="0" collapsed="false">
      <c r="C57" s="3"/>
      <c r="H57" s="12"/>
      <c r="L57" s="12"/>
      <c r="P57" s="12"/>
      <c r="T57" s="12"/>
    </row>
    <row r="58" customFormat="false" ht="15" hidden="false" customHeight="false" outlineLevel="0" collapsed="false">
      <c r="A58" s="7" t="s">
        <v>46</v>
      </c>
      <c r="C58" s="3"/>
      <c r="H58" s="12"/>
      <c r="L58" s="12"/>
      <c r="P58" s="12"/>
      <c r="T58" s="12"/>
    </row>
    <row r="59" customFormat="false" ht="12.75" hidden="false" customHeight="false" outlineLevel="0" collapsed="false">
      <c r="B59" s="0" t="s">
        <v>47</v>
      </c>
      <c r="C59" s="3"/>
      <c r="E59" s="1" t="n">
        <v>525</v>
      </c>
      <c r="F59" s="1" t="n">
        <v>329</v>
      </c>
      <c r="G59" s="1" t="n">
        <v>313</v>
      </c>
      <c r="H59" s="12"/>
      <c r="I59" s="1" t="n">
        <v>1285</v>
      </c>
      <c r="J59" s="1" t="n">
        <v>317</v>
      </c>
      <c r="K59" s="1" t="n">
        <v>437</v>
      </c>
      <c r="L59" s="12"/>
      <c r="M59" s="2" t="n">
        <v>335</v>
      </c>
      <c r="N59" s="1" t="n">
        <v>270</v>
      </c>
      <c r="O59" s="1" t="n">
        <v>292</v>
      </c>
      <c r="P59" s="12"/>
      <c r="Q59" s="1" t="n">
        <v>274</v>
      </c>
      <c r="T59" s="12"/>
      <c r="U59" s="1" t="n">
        <f aca="false">SUM(E59:S59)</f>
        <v>4377</v>
      </c>
    </row>
    <row r="60" customFormat="false" ht="12.75" hidden="false" customHeight="false" outlineLevel="0" collapsed="false">
      <c r="B60" s="0" t="s">
        <v>48</v>
      </c>
      <c r="C60" s="3"/>
      <c r="E60" s="13" t="n">
        <v>-28</v>
      </c>
      <c r="F60" s="13" t="n">
        <v>-28</v>
      </c>
      <c r="G60" s="13" t="n">
        <v>-28</v>
      </c>
      <c r="H60" s="12"/>
      <c r="I60" s="13" t="n">
        <v>-28</v>
      </c>
      <c r="J60" s="13" t="n">
        <v>-28</v>
      </c>
      <c r="K60" s="13" t="n">
        <v>-28</v>
      </c>
      <c r="L60" s="12"/>
      <c r="M60" s="14" t="n">
        <v>-28</v>
      </c>
      <c r="N60" s="13" t="n">
        <v>-28</v>
      </c>
      <c r="O60" s="13" t="n">
        <v>-28</v>
      </c>
      <c r="P60" s="12"/>
      <c r="Q60" s="13" t="n">
        <v>-28</v>
      </c>
      <c r="R60" s="13"/>
      <c r="S60" s="13"/>
      <c r="T60" s="12"/>
      <c r="U60" s="13" t="n">
        <f aca="false">SUM(E60:S60)</f>
        <v>-280</v>
      </c>
    </row>
    <row r="61" customFormat="false" ht="12.75" hidden="false" customHeight="false" outlineLevel="0" collapsed="false">
      <c r="C61" s="3" t="s">
        <v>29</v>
      </c>
      <c r="E61" s="1" t="n">
        <f aca="false">SUM(E59:E60)</f>
        <v>497</v>
      </c>
      <c r="F61" s="1" t="n">
        <f aca="false">SUM(F59:F60)</f>
        <v>301</v>
      </c>
      <c r="G61" s="1" t="n">
        <f aca="false">SUM(G59:G60)</f>
        <v>285</v>
      </c>
      <c r="H61" s="12"/>
      <c r="I61" s="1" t="n">
        <f aca="false">SUM(I59:I60)</f>
        <v>1257</v>
      </c>
      <c r="J61" s="1" t="n">
        <f aca="false">SUM(J59:J60)</f>
        <v>289</v>
      </c>
      <c r="K61" s="1" t="n">
        <f aca="false">SUM(K59:K60)</f>
        <v>409</v>
      </c>
      <c r="L61" s="12"/>
      <c r="M61" s="1" t="n">
        <f aca="false">SUM(M59:M60)</f>
        <v>307</v>
      </c>
      <c r="N61" s="1" t="n">
        <f aca="false">SUM(N59:N60)</f>
        <v>242</v>
      </c>
      <c r="O61" s="1" t="n">
        <f aca="false">SUM(O59:O60)</f>
        <v>264</v>
      </c>
      <c r="P61" s="12"/>
      <c r="Q61" s="1" t="n">
        <f aca="false">SUM(Q59:Q60)</f>
        <v>246</v>
      </c>
      <c r="R61" s="1" t="n">
        <f aca="false">SUM(R59:R60)</f>
        <v>0</v>
      </c>
      <c r="S61" s="1" t="n">
        <f aca="false">SUM(S59:S60)</f>
        <v>0</v>
      </c>
      <c r="T61" s="12"/>
      <c r="U61" s="1" t="n">
        <f aca="false">SUM(E61:S61)</f>
        <v>4097</v>
      </c>
    </row>
    <row r="62" customFormat="false" ht="12.75" hidden="false" customHeight="false" outlineLevel="0" collapsed="false">
      <c r="E62" s="13"/>
      <c r="F62" s="13"/>
      <c r="G62" s="13"/>
      <c r="H62" s="12"/>
      <c r="I62" s="13"/>
      <c r="J62" s="13"/>
      <c r="K62" s="13"/>
      <c r="L62" s="12"/>
      <c r="M62" s="14"/>
      <c r="N62" s="13"/>
      <c r="O62" s="13"/>
      <c r="P62" s="12"/>
      <c r="Q62" s="13"/>
      <c r="R62" s="13"/>
      <c r="S62" s="13"/>
      <c r="T62" s="12"/>
      <c r="U62" s="13"/>
    </row>
    <row r="63" customFormat="false" ht="15.75" hidden="false" customHeight="false" outlineLevel="0" collapsed="false">
      <c r="A63" s="7" t="s">
        <v>49</v>
      </c>
      <c r="B63" s="3"/>
      <c r="C63" s="3"/>
      <c r="D63" s="3"/>
      <c r="E63" s="17" t="n">
        <f aca="false">+E61+E56</f>
        <v>35428</v>
      </c>
      <c r="F63" s="17" t="n">
        <f aca="false">+F61+F56</f>
        <v>34016</v>
      </c>
      <c r="G63" s="17" t="n">
        <f aca="false">+G61+G56</f>
        <v>27914.1666666667</v>
      </c>
      <c r="H63" s="16"/>
      <c r="I63" s="17" t="n">
        <f aca="false">+I61+I56</f>
        <v>6569</v>
      </c>
      <c r="J63" s="17" t="n">
        <f aca="false">+J61+J56</f>
        <v>3324</v>
      </c>
      <c r="K63" s="17" t="n">
        <f aca="false">+K61+K56</f>
        <v>6559</v>
      </c>
      <c r="L63" s="16"/>
      <c r="M63" s="17" t="n">
        <f aca="false">+M61+M56</f>
        <v>4199</v>
      </c>
      <c r="N63" s="17" t="n">
        <f aca="false">+N61+N56</f>
        <v>5803</v>
      </c>
      <c r="O63" s="17" t="n">
        <f aca="false">+O61+O56</f>
        <v>6153</v>
      </c>
      <c r="P63" s="16"/>
      <c r="Q63" s="17" t="n">
        <f aca="false">+Q61+Q56</f>
        <v>4283</v>
      </c>
      <c r="R63" s="17" t="n">
        <f aca="false">+R61+R56</f>
        <v>0</v>
      </c>
      <c r="S63" s="17" t="n">
        <f aca="false">+S61+S56</f>
        <v>0</v>
      </c>
      <c r="T63" s="16"/>
      <c r="U63" s="17" t="n">
        <f aca="false">SUM(E63:S63)</f>
        <v>134248.166666667</v>
      </c>
    </row>
    <row r="64" customFormat="false" ht="13.5" hidden="true" customHeight="false" outlineLevel="0" collapsed="false">
      <c r="H64" s="12"/>
      <c r="L64" s="12"/>
      <c r="P64" s="12"/>
      <c r="T64" s="12"/>
    </row>
    <row r="65" customFormat="false" ht="12.75" hidden="true" customHeight="false" outlineLevel="0" collapsed="false">
      <c r="A65" s="0" t="s">
        <v>50</v>
      </c>
      <c r="E65" s="1" t="n">
        <v>3</v>
      </c>
      <c r="F65" s="1" t="n">
        <v>13</v>
      </c>
      <c r="G65" s="1" t="n">
        <v>8</v>
      </c>
      <c r="H65" s="12"/>
      <c r="I65" s="1" t="n">
        <v>13</v>
      </c>
      <c r="J65" s="1" t="n">
        <v>15</v>
      </c>
      <c r="L65" s="12"/>
      <c r="P65" s="12"/>
      <c r="T65" s="12"/>
      <c r="U65" s="1" t="n">
        <f aca="false">SUM(E65:S65)</f>
        <v>52</v>
      </c>
    </row>
    <row r="66" customFormat="false" ht="12.75" hidden="true" customHeight="false" outlineLevel="0" collapsed="false">
      <c r="A66" s="0" t="s">
        <v>51</v>
      </c>
      <c r="E66" s="1" t="n">
        <v>0</v>
      </c>
      <c r="F66" s="1" t="n">
        <v>0</v>
      </c>
      <c r="G66" s="1" t="n">
        <v>4363</v>
      </c>
      <c r="H66" s="12"/>
      <c r="I66" s="1" t="n">
        <v>1463</v>
      </c>
      <c r="J66" s="1" t="n">
        <v>1288</v>
      </c>
      <c r="L66" s="12"/>
      <c r="P66" s="12"/>
      <c r="T66" s="12"/>
      <c r="U66" s="1" t="n">
        <f aca="false">SUM(E66:S66)</f>
        <v>7114</v>
      </c>
    </row>
    <row r="67" customFormat="false" ht="12.75" hidden="true" customHeight="false" outlineLevel="0" collapsed="false">
      <c r="A67" s="0" t="s">
        <v>52</v>
      </c>
      <c r="E67" s="1" t="n">
        <v>-957</v>
      </c>
      <c r="F67" s="1" t="n">
        <v>-938</v>
      </c>
      <c r="G67" s="1" t="n">
        <v>-990</v>
      </c>
      <c r="H67" s="12"/>
      <c r="I67" s="1" t="n">
        <v>-971</v>
      </c>
      <c r="J67" s="1" t="n">
        <v>-964</v>
      </c>
      <c r="L67" s="12"/>
      <c r="P67" s="12"/>
      <c r="T67" s="12"/>
      <c r="U67" s="1" t="n">
        <f aca="false">SUM(E67:S67)</f>
        <v>-4820</v>
      </c>
    </row>
    <row r="68" customFormat="false" ht="12.75" hidden="true" customHeight="false" outlineLevel="0" collapsed="false">
      <c r="E68" s="13"/>
      <c r="F68" s="13"/>
      <c r="G68" s="13"/>
      <c r="H68" s="12"/>
      <c r="I68" s="13"/>
      <c r="J68" s="13"/>
      <c r="K68" s="13"/>
      <c r="L68" s="12"/>
      <c r="M68" s="14"/>
      <c r="N68" s="13"/>
      <c r="O68" s="13"/>
      <c r="P68" s="12"/>
      <c r="Q68" s="13"/>
      <c r="R68" s="13"/>
      <c r="S68" s="13"/>
      <c r="T68" s="12"/>
      <c r="U68" s="13"/>
    </row>
    <row r="69" customFormat="false" ht="12.75" hidden="true" customHeight="false" outlineLevel="0" collapsed="false">
      <c r="A69" s="3" t="s">
        <v>53</v>
      </c>
      <c r="E69" s="1" t="n">
        <f aca="false">SUM(E56:E67)</f>
        <v>70399</v>
      </c>
      <c r="F69" s="1" t="n">
        <f aca="false">SUM(F63:F67)</f>
        <v>33091</v>
      </c>
      <c r="G69" s="1" t="n">
        <f aca="false">SUM(G63:G67)</f>
        <v>31295.1666666667</v>
      </c>
      <c r="H69" s="12"/>
      <c r="I69" s="1" t="n">
        <f aca="false">SUM(I63:I67)</f>
        <v>7074</v>
      </c>
      <c r="J69" s="1" t="n">
        <f aca="false">SUM(J63:J67)</f>
        <v>3663</v>
      </c>
      <c r="K69" s="1" t="n">
        <f aca="false">SUM(K63:K67)</f>
        <v>6559</v>
      </c>
      <c r="L69" s="12"/>
      <c r="M69" s="2" t="n">
        <f aca="false">SUM(M63:M67)</f>
        <v>4199</v>
      </c>
      <c r="N69" s="1" t="n">
        <f aca="false">SUM(N63:N67)</f>
        <v>5803</v>
      </c>
      <c r="O69" s="1" t="n">
        <f aca="false">SUM(O63:O67)</f>
        <v>6153</v>
      </c>
      <c r="P69" s="12"/>
      <c r="Q69" s="1" t="n">
        <f aca="false">SUM(Q63:Q67)</f>
        <v>4283</v>
      </c>
      <c r="R69" s="1" t="n">
        <f aca="false">SUM(R63:R67)</f>
        <v>0</v>
      </c>
      <c r="S69" s="1" t="n">
        <f aca="false">SUM(S63:S67)</f>
        <v>0</v>
      </c>
      <c r="T69" s="12"/>
      <c r="U69" s="1" t="n">
        <f aca="false">SUM(E69:S69)</f>
        <v>172519.166666667</v>
      </c>
    </row>
    <row r="70" customFormat="false" ht="12.75" hidden="true" customHeight="false" outlineLevel="0" collapsed="false">
      <c r="H70" s="12"/>
      <c r="L70" s="12"/>
      <c r="P70" s="12"/>
      <c r="T70" s="12"/>
    </row>
    <row r="71" customFormat="false" ht="12.75" hidden="true" customHeight="false" outlineLevel="0" collapsed="false">
      <c r="B71" s="0" t="s">
        <v>54</v>
      </c>
      <c r="E71" s="1" t="n">
        <v>-13395</v>
      </c>
      <c r="F71" s="1" t="n">
        <v>-13059</v>
      </c>
      <c r="G71" s="1" t="n">
        <v>-12352</v>
      </c>
      <c r="H71" s="12"/>
      <c r="L71" s="12"/>
      <c r="P71" s="12"/>
      <c r="T71" s="12"/>
      <c r="U71" s="1" t="n">
        <f aca="false">SUM(E71:S71)</f>
        <v>-38806</v>
      </c>
    </row>
    <row r="72" customFormat="false" ht="12.75" hidden="true" customHeight="false" outlineLevel="0" collapsed="false">
      <c r="E72" s="13"/>
      <c r="F72" s="13"/>
      <c r="G72" s="13"/>
      <c r="H72" s="12"/>
      <c r="I72" s="13"/>
      <c r="J72" s="13"/>
      <c r="K72" s="13"/>
      <c r="L72" s="12"/>
      <c r="M72" s="14"/>
      <c r="N72" s="13"/>
      <c r="O72" s="13"/>
      <c r="P72" s="12"/>
      <c r="Q72" s="13"/>
      <c r="R72" s="13"/>
      <c r="S72" s="13"/>
      <c r="T72" s="12"/>
      <c r="U72" s="13"/>
    </row>
    <row r="73" customFormat="false" ht="12.75" hidden="true" customHeight="false" outlineLevel="0" collapsed="false">
      <c r="A73" s="3" t="s">
        <v>55</v>
      </c>
      <c r="E73" s="1" t="n">
        <f aca="false">+E69+E71</f>
        <v>57004</v>
      </c>
      <c r="F73" s="1" t="n">
        <f aca="false">+F69+F71</f>
        <v>20032</v>
      </c>
      <c r="G73" s="1" t="n">
        <f aca="false">+G69+G71</f>
        <v>18943.1666666667</v>
      </c>
      <c r="H73" s="12"/>
      <c r="I73" s="1" t="n">
        <f aca="false">+I69+I71</f>
        <v>7074</v>
      </c>
      <c r="J73" s="1" t="n">
        <f aca="false">+J69+J71</f>
        <v>3663</v>
      </c>
      <c r="K73" s="1" t="n">
        <f aca="false">+K69+K71</f>
        <v>6559</v>
      </c>
      <c r="L73" s="12"/>
      <c r="M73" s="2" t="n">
        <f aca="false">+M69+M71</f>
        <v>4199</v>
      </c>
      <c r="N73" s="1" t="n">
        <f aca="false">+N69+N71</f>
        <v>5803</v>
      </c>
      <c r="O73" s="1" t="n">
        <f aca="false">+O69+O71</f>
        <v>6153</v>
      </c>
      <c r="P73" s="12"/>
      <c r="Q73" s="1" t="n">
        <f aca="false">+Q69+Q71</f>
        <v>4283</v>
      </c>
      <c r="R73" s="1" t="n">
        <f aca="false">+R69+R71</f>
        <v>0</v>
      </c>
      <c r="S73" s="1" t="n">
        <f aca="false">+S69+S71</f>
        <v>0</v>
      </c>
      <c r="T73" s="12"/>
      <c r="U73" s="1" t="n">
        <f aca="false">SUM(E73:S73)</f>
        <v>133713.166666667</v>
      </c>
    </row>
    <row r="74" customFormat="false" ht="12.75" hidden="true" customHeight="false" outlineLevel="0" collapsed="false">
      <c r="H74" s="12"/>
      <c r="L74" s="12"/>
      <c r="P74" s="12"/>
      <c r="T74" s="12"/>
    </row>
    <row r="75" customFormat="false" ht="12.75" hidden="true" customHeight="false" outlineLevel="0" collapsed="false">
      <c r="B75" s="0" t="s">
        <v>56</v>
      </c>
      <c r="E75" s="1" t="n">
        <v>-1245</v>
      </c>
      <c r="F75" s="1" t="n">
        <v>-1247</v>
      </c>
      <c r="G75" s="1" t="n">
        <v>-1246</v>
      </c>
      <c r="H75" s="12"/>
      <c r="I75" s="1" t="n">
        <v>-1246</v>
      </c>
      <c r="J75" s="1" t="n">
        <v>-1246</v>
      </c>
      <c r="L75" s="12"/>
      <c r="P75" s="12"/>
      <c r="T75" s="12"/>
      <c r="U75" s="1" t="n">
        <f aca="false">SUM(E75:S75)</f>
        <v>-6230</v>
      </c>
    </row>
    <row r="76" customFormat="false" ht="12.75" hidden="true" customHeight="false" outlineLevel="0" collapsed="false">
      <c r="E76" s="13"/>
      <c r="F76" s="13"/>
      <c r="G76" s="13"/>
      <c r="H76" s="12"/>
      <c r="I76" s="13"/>
      <c r="J76" s="13"/>
      <c r="K76" s="13"/>
      <c r="L76" s="12"/>
      <c r="M76" s="14"/>
      <c r="N76" s="13"/>
      <c r="O76" s="13"/>
      <c r="P76" s="12"/>
      <c r="Q76" s="13"/>
      <c r="R76" s="13"/>
      <c r="S76" s="13"/>
      <c r="T76" s="12"/>
      <c r="U76" s="13"/>
    </row>
    <row r="77" customFormat="false" ht="13.5" hidden="true" customHeight="false" outlineLevel="0" collapsed="false">
      <c r="A77" s="3" t="s">
        <v>57</v>
      </c>
      <c r="E77" s="18" t="n">
        <f aca="false">+E73+E75</f>
        <v>55759</v>
      </c>
      <c r="F77" s="18" t="n">
        <f aca="false">+F73+F75</f>
        <v>18785</v>
      </c>
      <c r="G77" s="18" t="n">
        <f aca="false">+G73+G75</f>
        <v>17697.1666666667</v>
      </c>
      <c r="H77" s="12"/>
      <c r="I77" s="18" t="n">
        <f aca="false">+I73+I75</f>
        <v>5828</v>
      </c>
      <c r="J77" s="18" t="n">
        <f aca="false">+J73+J75</f>
        <v>2417</v>
      </c>
      <c r="K77" s="18" t="n">
        <f aca="false">+K73+K75</f>
        <v>6559</v>
      </c>
      <c r="L77" s="12"/>
      <c r="M77" s="19" t="n">
        <f aca="false">+M73+M75</f>
        <v>4199</v>
      </c>
      <c r="N77" s="18" t="n">
        <f aca="false">+N73+N75</f>
        <v>5803</v>
      </c>
      <c r="O77" s="18" t="n">
        <f aca="false">+O73+O75</f>
        <v>6153</v>
      </c>
      <c r="P77" s="12"/>
      <c r="Q77" s="18" t="n">
        <f aca="false">+Q73+Q75</f>
        <v>4283</v>
      </c>
      <c r="R77" s="18" t="n">
        <f aca="false">+R73+R75</f>
        <v>0</v>
      </c>
      <c r="S77" s="18" t="n">
        <f aca="false">+S73+S75</f>
        <v>0</v>
      </c>
      <c r="T77" s="12"/>
      <c r="U77" s="18" t="n">
        <f aca="false">SUM(E77:S77)</f>
        <v>127483.166666667</v>
      </c>
    </row>
    <row r="78" customFormat="false" ht="13.5" hidden="false" customHeight="false" outlineLevel="0" collapsed="false">
      <c r="H78" s="20"/>
      <c r="L78" s="20"/>
      <c r="P78" s="20"/>
      <c r="T78" s="20"/>
    </row>
    <row r="79" customFormat="false" ht="12.75" hidden="false" customHeight="false" outlineLevel="0" collapsed="false">
      <c r="H79" s="20"/>
      <c r="L79" s="20"/>
      <c r="P79" s="20"/>
      <c r="T79" s="20"/>
    </row>
    <row r="80" customFormat="false" ht="12.75" hidden="false" customHeight="false" outlineLevel="0" collapsed="false">
      <c r="H80" s="20"/>
      <c r="L80" s="20"/>
      <c r="P80" s="20"/>
      <c r="T80" s="20"/>
    </row>
    <row r="81" customFormat="false" ht="12.75" hidden="false" customHeight="false" outlineLevel="0" collapsed="false">
      <c r="H81" s="20"/>
      <c r="L81" s="20"/>
      <c r="P81" s="20"/>
      <c r="T81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5" min="13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3" t="s">
        <v>46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4" t="s">
        <v>3</v>
      </c>
      <c r="F4" s="4" t="s">
        <v>4</v>
      </c>
      <c r="G4" s="4" t="s">
        <v>5</v>
      </c>
      <c r="I4" s="4" t="s">
        <v>6</v>
      </c>
      <c r="J4" s="4" t="s">
        <v>7</v>
      </c>
      <c r="K4" s="5" t="s">
        <v>8</v>
      </c>
      <c r="M4" s="5" t="s">
        <v>9</v>
      </c>
      <c r="N4" s="5" t="s">
        <v>10</v>
      </c>
      <c r="O4" s="5" t="s">
        <v>11</v>
      </c>
      <c r="Q4" s="5" t="s">
        <v>12</v>
      </c>
      <c r="R4" s="5" t="s">
        <v>13</v>
      </c>
      <c r="S4" s="5" t="s">
        <v>14</v>
      </c>
      <c r="U4" s="5" t="s">
        <v>15</v>
      </c>
    </row>
    <row r="5" customFormat="false" ht="15" hidden="false" customHeight="false" outlineLevel="0" collapsed="false">
      <c r="A5" s="7" t="s">
        <v>16</v>
      </c>
      <c r="B5" s="8"/>
      <c r="C5" s="8"/>
      <c r="D5" s="8"/>
      <c r="E5" s="9"/>
      <c r="F5" s="9"/>
      <c r="G5" s="9"/>
      <c r="H5" s="10"/>
      <c r="I5" s="9"/>
      <c r="K5" s="9"/>
      <c r="L5" s="10"/>
      <c r="M5" s="9"/>
      <c r="N5" s="9"/>
      <c r="O5" s="9"/>
      <c r="P5" s="10"/>
      <c r="Q5" s="9"/>
      <c r="R5" s="9"/>
      <c r="S5" s="9"/>
      <c r="T5" s="10"/>
      <c r="U5" s="9"/>
    </row>
    <row r="6" customFormat="false" ht="12.75" hidden="false" customHeight="false" outlineLevel="0" collapsed="false">
      <c r="E6" s="13"/>
      <c r="F6" s="13"/>
      <c r="G6" s="13"/>
      <c r="H6" s="12"/>
      <c r="I6" s="13"/>
      <c r="J6" s="13"/>
      <c r="K6" s="13"/>
      <c r="L6" s="12"/>
      <c r="M6" s="13"/>
      <c r="N6" s="13"/>
      <c r="O6" s="13"/>
      <c r="P6" s="12"/>
      <c r="Q6" s="13"/>
      <c r="R6" s="13"/>
      <c r="S6" s="13"/>
      <c r="T6" s="12"/>
      <c r="U6" s="13" t="n">
        <f aca="false">SUM(E6:S6)</f>
        <v>0</v>
      </c>
    </row>
    <row r="7" customFormat="false" ht="12.75" hidden="false" customHeight="false" outlineLevel="0" collapsed="false">
      <c r="C7" s="3" t="s">
        <v>29</v>
      </c>
      <c r="E7" s="1" t="n">
        <f aca="false">SUM(E6)</f>
        <v>0</v>
      </c>
      <c r="F7" s="1" t="n">
        <f aca="false">SUM(F6)</f>
        <v>0</v>
      </c>
      <c r="G7" s="1" t="n">
        <f aca="false">SUM(G6)</f>
        <v>0</v>
      </c>
      <c r="H7" s="12"/>
      <c r="I7" s="1" t="n">
        <f aca="false">SUM(I6)</f>
        <v>0</v>
      </c>
      <c r="J7" s="1" t="n">
        <f aca="false">SUM(J6)</f>
        <v>0</v>
      </c>
      <c r="K7" s="1" t="n">
        <f aca="false">SUM(K6)</f>
        <v>0</v>
      </c>
      <c r="L7" s="12"/>
      <c r="M7" s="1" t="n">
        <f aca="false">SUM(M6)</f>
        <v>0</v>
      </c>
      <c r="N7" s="1" t="n">
        <f aca="false">SUM(N6)</f>
        <v>0</v>
      </c>
      <c r="O7" s="1" t="n">
        <f aca="false">SUM(O6)</f>
        <v>0</v>
      </c>
      <c r="P7" s="12"/>
      <c r="Q7" s="1" t="n">
        <f aca="false">SUM(Q6)</f>
        <v>0</v>
      </c>
      <c r="R7" s="1" t="n">
        <f aca="false">SUM(R6)</f>
        <v>0</v>
      </c>
      <c r="S7" s="1" t="n">
        <f aca="false">SUM(S6)</f>
        <v>0</v>
      </c>
      <c r="T7" s="12"/>
      <c r="U7" s="1" t="n">
        <f aca="false">SUM(E7:S7)</f>
        <v>0</v>
      </c>
    </row>
    <row r="8" customFormat="false" ht="15" hidden="false" customHeight="false" outlineLevel="0" collapsed="false">
      <c r="A8" s="7" t="s">
        <v>30</v>
      </c>
      <c r="H8" s="12"/>
      <c r="L8" s="12"/>
      <c r="P8" s="12"/>
      <c r="T8" s="12"/>
    </row>
    <row r="9" customFormat="false" ht="12.75" hidden="false" customHeight="false" outlineLevel="0" collapsed="false">
      <c r="E9" s="13"/>
      <c r="F9" s="13"/>
      <c r="G9" s="13"/>
      <c r="H9" s="12"/>
      <c r="I9" s="13"/>
      <c r="J9" s="13"/>
      <c r="K9" s="13"/>
      <c r="L9" s="12"/>
      <c r="M9" s="13"/>
      <c r="N9" s="13"/>
      <c r="O9" s="13"/>
      <c r="P9" s="12"/>
      <c r="Q9" s="13"/>
      <c r="R9" s="13"/>
      <c r="S9" s="13"/>
      <c r="T9" s="12"/>
      <c r="U9" s="13" t="n">
        <f aca="false">SUM(E9:S9)</f>
        <v>0</v>
      </c>
    </row>
    <row r="10" customFormat="false" ht="12.75" hidden="false" customHeight="false" outlineLevel="0" collapsed="false">
      <c r="C10" s="3" t="s">
        <v>29</v>
      </c>
      <c r="E10" s="1" t="n">
        <f aca="false">SUM(E9)</f>
        <v>0</v>
      </c>
      <c r="F10" s="1" t="n">
        <f aca="false">SUM(F9)</f>
        <v>0</v>
      </c>
      <c r="G10" s="1" t="n">
        <f aca="false">SUM(G9)</f>
        <v>0</v>
      </c>
      <c r="H10" s="12"/>
      <c r="I10" s="1" t="n">
        <f aca="false">SUM(I9)</f>
        <v>0</v>
      </c>
      <c r="J10" s="1" t="n">
        <f aca="false">SUM(J9)</f>
        <v>0</v>
      </c>
      <c r="K10" s="1" t="n">
        <f aca="false">SUM(K9)</f>
        <v>0</v>
      </c>
      <c r="L10" s="12"/>
      <c r="M10" s="1" t="n">
        <f aca="false">SUM(M9)</f>
        <v>0</v>
      </c>
      <c r="N10" s="1" t="n">
        <f aca="false">SUM(N9)</f>
        <v>0</v>
      </c>
      <c r="O10" s="1" t="n">
        <f aca="false">SUM(O9)</f>
        <v>0</v>
      </c>
      <c r="P10" s="12"/>
      <c r="Q10" s="1" t="n">
        <f aca="false">SUM(Q9)</f>
        <v>0</v>
      </c>
      <c r="R10" s="1" t="n">
        <f aca="false">SUM(R9)</f>
        <v>0</v>
      </c>
      <c r="S10" s="1" t="n">
        <f aca="false">SUM(S9)</f>
        <v>0</v>
      </c>
      <c r="T10" s="12"/>
      <c r="U10" s="1" t="n">
        <f aca="false">SUM(E10:S10)</f>
        <v>0</v>
      </c>
    </row>
    <row r="11" customFormat="false" ht="15" hidden="false" customHeight="false" outlineLevel="0" collapsed="false">
      <c r="A11" s="7" t="s">
        <v>31</v>
      </c>
      <c r="H11" s="12"/>
      <c r="L11" s="12"/>
      <c r="P11" s="12"/>
      <c r="T11" s="12"/>
    </row>
    <row r="12" customFormat="false" ht="12.75" hidden="false" customHeight="false" outlineLevel="0" collapsed="false">
      <c r="E12" s="13"/>
      <c r="F12" s="13"/>
      <c r="G12" s="13"/>
      <c r="H12" s="12"/>
      <c r="I12" s="13"/>
      <c r="J12" s="13"/>
      <c r="K12" s="13"/>
      <c r="L12" s="12"/>
      <c r="M12" s="13"/>
      <c r="N12" s="13"/>
      <c r="O12" s="13"/>
      <c r="P12" s="12"/>
      <c r="Q12" s="13"/>
      <c r="R12" s="13"/>
      <c r="S12" s="13"/>
      <c r="T12" s="12"/>
      <c r="U12" s="13" t="n">
        <f aca="false">SUM(E12:S12)</f>
        <v>0</v>
      </c>
    </row>
    <row r="13" customFormat="false" ht="12.75" hidden="false" customHeight="false" outlineLevel="0" collapsed="false">
      <c r="C13" s="3" t="s">
        <v>29</v>
      </c>
      <c r="E13" s="1" t="n">
        <f aca="false">SUM(E12)</f>
        <v>0</v>
      </c>
      <c r="F13" s="1" t="n">
        <f aca="false">SUM(F12)</f>
        <v>0</v>
      </c>
      <c r="G13" s="1" t="n">
        <f aca="false">SUM(G12)</f>
        <v>0</v>
      </c>
      <c r="H13" s="12"/>
      <c r="I13" s="1" t="n">
        <f aca="false">SUM(I12)</f>
        <v>0</v>
      </c>
      <c r="J13" s="1" t="n">
        <f aca="false">SUM(J12)</f>
        <v>0</v>
      </c>
      <c r="K13" s="1" t="n">
        <f aca="false">SUM(K12)</f>
        <v>0</v>
      </c>
      <c r="L13" s="12"/>
      <c r="M13" s="1" t="n">
        <f aca="false">SUM(M12)</f>
        <v>0</v>
      </c>
      <c r="N13" s="1" t="n">
        <f aca="false">SUM(N12)</f>
        <v>0</v>
      </c>
      <c r="O13" s="1" t="n">
        <f aca="false">SUM(O12)</f>
        <v>0</v>
      </c>
      <c r="P13" s="12"/>
      <c r="Q13" s="1" t="n">
        <f aca="false">SUM(Q12)</f>
        <v>0</v>
      </c>
      <c r="R13" s="1" t="n">
        <f aca="false">SUM(R12)</f>
        <v>0</v>
      </c>
      <c r="S13" s="1" t="n">
        <f aca="false">SUM(S12)</f>
        <v>0</v>
      </c>
      <c r="T13" s="12"/>
      <c r="U13" s="1" t="n">
        <f aca="false">SUM(E13:S13)</f>
        <v>0</v>
      </c>
    </row>
    <row r="14" customFormat="false" ht="15" hidden="false" customHeight="false" outlineLevel="0" collapsed="false">
      <c r="A14" s="7" t="s">
        <v>33</v>
      </c>
      <c r="H14" s="12"/>
      <c r="L14" s="12"/>
      <c r="P14" s="12"/>
      <c r="T14" s="12"/>
    </row>
    <row r="15" customFormat="false" ht="12.75" hidden="false" customHeight="false" outlineLevel="0" collapsed="false">
      <c r="B15" s="0" t="s">
        <v>37</v>
      </c>
      <c r="E15" s="1" t="n">
        <v>525</v>
      </c>
      <c r="F15" s="1" t="n">
        <v>329</v>
      </c>
      <c r="G15" s="1" t="n">
        <v>313</v>
      </c>
      <c r="H15" s="12"/>
      <c r="I15" s="1" t="n">
        <v>1285</v>
      </c>
      <c r="J15" s="1" t="n">
        <v>317</v>
      </c>
      <c r="K15" s="1" t="n">
        <v>437</v>
      </c>
      <c r="L15" s="12"/>
      <c r="M15" s="1" t="n">
        <v>335</v>
      </c>
      <c r="N15" s="1" t="n">
        <v>270</v>
      </c>
      <c r="O15" s="1" t="n">
        <v>292</v>
      </c>
      <c r="P15" s="12"/>
      <c r="Q15" s="1" t="n">
        <v>274</v>
      </c>
      <c r="T15" s="12"/>
      <c r="U15" s="1" t="n">
        <f aca="false">SUM(E15:S15)</f>
        <v>4377</v>
      </c>
    </row>
    <row r="16" customFormat="false" ht="12.75" hidden="false" customHeight="false" outlineLevel="0" collapsed="false">
      <c r="B16" s="0" t="s">
        <v>58</v>
      </c>
      <c r="E16" s="13" t="n">
        <v>-28</v>
      </c>
      <c r="F16" s="13" t="n">
        <v>-28</v>
      </c>
      <c r="G16" s="13" t="n">
        <v>-28</v>
      </c>
      <c r="H16" s="12"/>
      <c r="I16" s="13" t="n">
        <v>-28</v>
      </c>
      <c r="J16" s="13" t="n">
        <v>-28</v>
      </c>
      <c r="K16" s="13" t="n">
        <v>-28</v>
      </c>
      <c r="L16" s="12"/>
      <c r="M16" s="13" t="n">
        <v>-28</v>
      </c>
      <c r="N16" s="13" t="n">
        <v>-28</v>
      </c>
      <c r="O16" s="13" t="n">
        <v>-28</v>
      </c>
      <c r="P16" s="12"/>
      <c r="Q16" s="13" t="n">
        <v>-28</v>
      </c>
      <c r="R16" s="13"/>
      <c r="S16" s="13"/>
      <c r="T16" s="12"/>
      <c r="U16" s="13" t="n">
        <f aca="false">SUM(E16:S16)</f>
        <v>-280</v>
      </c>
    </row>
    <row r="17" customFormat="false" ht="12.75" hidden="false" customHeight="false" outlineLevel="0" collapsed="false">
      <c r="C17" s="3" t="s">
        <v>29</v>
      </c>
      <c r="E17" s="1" t="n">
        <f aca="false">SUM(E15:E16)</f>
        <v>497</v>
      </c>
      <c r="F17" s="1" t="n">
        <f aca="false">SUM(F15:F16)</f>
        <v>301</v>
      </c>
      <c r="G17" s="1" t="n">
        <f aca="false">SUM(G15:G16)</f>
        <v>285</v>
      </c>
      <c r="H17" s="12"/>
      <c r="I17" s="1" t="n">
        <f aca="false">SUM(I15:I16)</f>
        <v>1257</v>
      </c>
      <c r="J17" s="1" t="n">
        <f aca="false">SUM(J15:J16)</f>
        <v>289</v>
      </c>
      <c r="K17" s="1" t="n">
        <f aca="false">SUM(K15:K16)</f>
        <v>409</v>
      </c>
      <c r="L17" s="12"/>
      <c r="M17" s="1" t="n">
        <f aca="false">SUM(M15:M16)</f>
        <v>307</v>
      </c>
      <c r="N17" s="1" t="n">
        <f aca="false">SUM(N15:N16)</f>
        <v>242</v>
      </c>
      <c r="O17" s="1" t="n">
        <f aca="false">SUM(O15:O16)</f>
        <v>264</v>
      </c>
      <c r="P17" s="12"/>
      <c r="Q17" s="1" t="n">
        <f aca="false">SUM(Q15:Q16)</f>
        <v>246</v>
      </c>
      <c r="R17" s="1" t="n">
        <f aca="false">SUM(R15:R16)</f>
        <v>0</v>
      </c>
      <c r="S17" s="1" t="n">
        <f aca="false">SUM(S15:S16)</f>
        <v>0</v>
      </c>
      <c r="T17" s="12"/>
      <c r="U17" s="1" t="n">
        <f aca="false">SUM(E17:S17)</f>
        <v>4097</v>
      </c>
    </row>
    <row r="18" customFormat="false" ht="15" hidden="false" customHeight="false" outlineLevel="0" collapsed="false">
      <c r="A18" s="7" t="s">
        <v>39</v>
      </c>
      <c r="H18" s="12"/>
      <c r="L18" s="12"/>
      <c r="P18" s="12"/>
      <c r="T18" s="12"/>
    </row>
    <row r="19" customFormat="false" ht="12.75" hidden="false" customHeight="false" outlineLevel="0" collapsed="false">
      <c r="E19" s="13"/>
      <c r="F19" s="13"/>
      <c r="G19" s="13"/>
      <c r="H19" s="12"/>
      <c r="I19" s="13"/>
      <c r="J19" s="13"/>
      <c r="K19" s="13"/>
      <c r="L19" s="12"/>
      <c r="M19" s="13"/>
      <c r="N19" s="13"/>
      <c r="O19" s="13"/>
      <c r="P19" s="12"/>
      <c r="Q19" s="13"/>
      <c r="R19" s="13"/>
      <c r="S19" s="13"/>
      <c r="T19" s="12"/>
      <c r="U19" s="13" t="n">
        <f aca="false">SUM(E19:S19)</f>
        <v>0</v>
      </c>
    </row>
    <row r="20" customFormat="false" ht="12.75" hidden="false" customHeight="false" outlineLevel="0" collapsed="false">
      <c r="C20" s="3" t="s">
        <v>29</v>
      </c>
      <c r="E20" s="1" t="n">
        <f aca="false">SUM(E19)</f>
        <v>0</v>
      </c>
      <c r="F20" s="1" t="n">
        <f aca="false">SUM(F19)</f>
        <v>0</v>
      </c>
      <c r="G20" s="1" t="n">
        <f aca="false">SUM(G19)</f>
        <v>0</v>
      </c>
      <c r="H20" s="12"/>
      <c r="I20" s="1" t="n">
        <f aca="false">SUM(I19)</f>
        <v>0</v>
      </c>
      <c r="J20" s="1" t="n">
        <f aca="false">SUM(J19)</f>
        <v>0</v>
      </c>
      <c r="K20" s="1" t="n">
        <f aca="false">SUM(K19)</f>
        <v>0</v>
      </c>
      <c r="L20" s="12"/>
      <c r="M20" s="1" t="n">
        <f aca="false">SUM(M19)</f>
        <v>0</v>
      </c>
      <c r="N20" s="1" t="n">
        <f aca="false">SUM(N19)</f>
        <v>0</v>
      </c>
      <c r="O20" s="1" t="n">
        <f aca="false">SUM(O19)</f>
        <v>0</v>
      </c>
      <c r="P20" s="12"/>
      <c r="Q20" s="1" t="n">
        <f aca="false">SUM(Q19)</f>
        <v>0</v>
      </c>
      <c r="R20" s="1" t="n">
        <f aca="false">SUM(R19)</f>
        <v>0</v>
      </c>
      <c r="S20" s="1" t="n">
        <f aca="false">SUM(S19)</f>
        <v>0</v>
      </c>
      <c r="T20" s="12"/>
      <c r="U20" s="1" t="n">
        <f aca="false">SUM(E20:S20)</f>
        <v>0</v>
      </c>
    </row>
    <row r="21" customFormat="false" ht="15" hidden="false" customHeight="false" outlineLevel="0" collapsed="false">
      <c r="A21" s="7" t="s">
        <v>42</v>
      </c>
      <c r="H21" s="12"/>
      <c r="L21" s="12"/>
      <c r="P21" s="12"/>
      <c r="T21" s="12"/>
    </row>
    <row r="22" customFormat="false" ht="12.75" hidden="false" customHeight="false" outlineLevel="0" collapsed="false">
      <c r="E22" s="13"/>
      <c r="F22" s="13"/>
      <c r="G22" s="13"/>
      <c r="H22" s="12"/>
      <c r="I22" s="13"/>
      <c r="J22" s="13"/>
      <c r="K22" s="13"/>
      <c r="L22" s="12"/>
      <c r="M22" s="13"/>
      <c r="N22" s="13"/>
      <c r="O22" s="13"/>
      <c r="P22" s="12"/>
      <c r="Q22" s="13"/>
      <c r="R22" s="13"/>
      <c r="S22" s="13"/>
      <c r="T22" s="12"/>
      <c r="U22" s="13" t="n">
        <f aca="false">SUM(E22:S22)</f>
        <v>0</v>
      </c>
    </row>
    <row r="23" customFormat="false" ht="12.75" hidden="false" customHeight="false" outlineLevel="0" collapsed="false">
      <c r="C23" s="3" t="s">
        <v>29</v>
      </c>
      <c r="E23" s="1" t="n">
        <f aca="false">SUM(E22)</f>
        <v>0</v>
      </c>
      <c r="F23" s="1" t="n">
        <f aca="false">SUM(F22)</f>
        <v>0</v>
      </c>
      <c r="G23" s="1" t="n">
        <f aca="false">SUM(G22)</f>
        <v>0</v>
      </c>
      <c r="H23" s="12"/>
      <c r="I23" s="1" t="n">
        <f aca="false">SUM(I22)</f>
        <v>0</v>
      </c>
      <c r="J23" s="1" t="n">
        <f aca="false">SUM(J22)</f>
        <v>0</v>
      </c>
      <c r="K23" s="1" t="n">
        <f aca="false">SUM(K22)</f>
        <v>0</v>
      </c>
      <c r="L23" s="12"/>
      <c r="M23" s="1" t="n">
        <f aca="false">SUM(M22)</f>
        <v>0</v>
      </c>
      <c r="N23" s="1" t="n">
        <f aca="false">SUM(N22)</f>
        <v>0</v>
      </c>
      <c r="O23" s="1" t="n">
        <f aca="false">SUM(O22)</f>
        <v>0</v>
      </c>
      <c r="P23" s="12"/>
      <c r="Q23" s="1" t="n">
        <f aca="false">SUM(Q22)</f>
        <v>0</v>
      </c>
      <c r="R23" s="1" t="n">
        <f aca="false">SUM(R22)</f>
        <v>0</v>
      </c>
      <c r="S23" s="1" t="n">
        <f aca="false">SUM(S22)</f>
        <v>0</v>
      </c>
      <c r="T23" s="12"/>
      <c r="U23" s="1" t="n">
        <f aca="false">SUM(E23:S23)</f>
        <v>0</v>
      </c>
    </row>
    <row r="24" customFormat="false" ht="15" hidden="false" customHeight="false" outlineLevel="0" collapsed="false">
      <c r="A24" s="7" t="s">
        <v>43</v>
      </c>
      <c r="H24" s="12"/>
      <c r="L24" s="12"/>
      <c r="P24" s="12"/>
      <c r="T24" s="12"/>
    </row>
    <row r="25" customFormat="false" ht="12.75" hidden="false" customHeight="false" outlineLevel="0" collapsed="false">
      <c r="E25" s="13"/>
      <c r="F25" s="13"/>
      <c r="G25" s="13"/>
      <c r="H25" s="12"/>
      <c r="I25" s="13"/>
      <c r="J25" s="13"/>
      <c r="K25" s="13"/>
      <c r="L25" s="12"/>
      <c r="M25" s="13"/>
      <c r="N25" s="13"/>
      <c r="O25" s="13"/>
      <c r="P25" s="12"/>
      <c r="Q25" s="13"/>
      <c r="R25" s="13"/>
      <c r="S25" s="13"/>
      <c r="T25" s="12"/>
      <c r="U25" s="13" t="n">
        <f aca="false">SUM(E25:S25)</f>
        <v>0</v>
      </c>
    </row>
    <row r="26" customFormat="false" ht="12.75" hidden="false" customHeight="false" outlineLevel="0" collapsed="false">
      <c r="C26" s="3" t="s">
        <v>29</v>
      </c>
      <c r="E26" s="1" t="n">
        <f aca="false">SUM(E25)</f>
        <v>0</v>
      </c>
      <c r="F26" s="1" t="n">
        <f aca="false">SUM(F25)</f>
        <v>0</v>
      </c>
      <c r="G26" s="1" t="n">
        <f aca="false">SUM(G25)</f>
        <v>0</v>
      </c>
      <c r="H26" s="12"/>
      <c r="I26" s="1" t="n">
        <f aca="false">SUM(I25)</f>
        <v>0</v>
      </c>
      <c r="J26" s="1" t="n">
        <f aca="false">SUM(J25)</f>
        <v>0</v>
      </c>
      <c r="K26" s="1" t="n">
        <f aca="false">SUM(K25)</f>
        <v>0</v>
      </c>
      <c r="L26" s="12"/>
      <c r="M26" s="1" t="n">
        <f aca="false">SUM(M25)</f>
        <v>0</v>
      </c>
      <c r="N26" s="1" t="n">
        <f aca="false">SUM(N25)</f>
        <v>0</v>
      </c>
      <c r="O26" s="1" t="n">
        <f aca="false">SUM(O25)</f>
        <v>0</v>
      </c>
      <c r="P26" s="12"/>
      <c r="Q26" s="1" t="n">
        <f aca="false">SUM(Q25)</f>
        <v>0</v>
      </c>
      <c r="R26" s="1" t="n">
        <f aca="false">SUM(R25)</f>
        <v>0</v>
      </c>
      <c r="S26" s="1" t="n">
        <f aca="false">SUM(S25)</f>
        <v>0</v>
      </c>
      <c r="T26" s="12"/>
      <c r="U26" s="1" t="n">
        <f aca="false">SUM(E26:S26)</f>
        <v>0</v>
      </c>
    </row>
    <row r="27" customFormat="false" ht="15" hidden="false" customHeight="false" outlineLevel="0" collapsed="false">
      <c r="A27" s="7" t="s">
        <v>44</v>
      </c>
      <c r="H27" s="12"/>
      <c r="L27" s="12"/>
      <c r="P27" s="12"/>
      <c r="T27" s="12"/>
    </row>
    <row r="28" customFormat="false" ht="12.75" hidden="false" customHeight="false" outlineLevel="0" collapsed="false">
      <c r="E28" s="13"/>
      <c r="F28" s="13"/>
      <c r="G28" s="13"/>
      <c r="H28" s="12"/>
      <c r="I28" s="13"/>
      <c r="J28" s="13"/>
      <c r="K28" s="13"/>
      <c r="L28" s="12"/>
      <c r="M28" s="13"/>
      <c r="N28" s="13"/>
      <c r="O28" s="13"/>
      <c r="P28" s="12"/>
      <c r="Q28" s="13"/>
      <c r="R28" s="13"/>
      <c r="S28" s="13"/>
      <c r="T28" s="12"/>
      <c r="U28" s="13" t="n">
        <f aca="false">SUM(E28:S28)</f>
        <v>0</v>
      </c>
    </row>
    <row r="29" customFormat="false" ht="12.75" hidden="false" customHeight="false" outlineLevel="0" collapsed="false">
      <c r="C29" s="3" t="s">
        <v>29</v>
      </c>
      <c r="E29" s="1" t="n">
        <f aca="false">SUM(E28)</f>
        <v>0</v>
      </c>
      <c r="F29" s="1" t="n">
        <f aca="false">SUM(F28)</f>
        <v>0</v>
      </c>
      <c r="G29" s="1" t="n">
        <f aca="false">SUM(G28)</f>
        <v>0</v>
      </c>
      <c r="H29" s="12"/>
      <c r="I29" s="1" t="n">
        <f aca="false">SUM(I28)</f>
        <v>0</v>
      </c>
      <c r="J29" s="1" t="n">
        <f aca="false">SUM(J28)</f>
        <v>0</v>
      </c>
      <c r="K29" s="1" t="n">
        <f aca="false">SUM(K28)</f>
        <v>0</v>
      </c>
      <c r="L29" s="12"/>
      <c r="M29" s="1" t="n">
        <f aca="false">SUM(M28)</f>
        <v>0</v>
      </c>
      <c r="N29" s="1" t="n">
        <f aca="false">SUM(N28)</f>
        <v>0</v>
      </c>
      <c r="O29" s="1" t="n">
        <f aca="false">SUM(O28)</f>
        <v>0</v>
      </c>
      <c r="P29" s="12"/>
      <c r="Q29" s="1" t="n">
        <f aca="false">SUM(Q28)</f>
        <v>0</v>
      </c>
      <c r="R29" s="1" t="n">
        <f aca="false">SUM(R28)</f>
        <v>0</v>
      </c>
      <c r="S29" s="1" t="n">
        <f aca="false">SUM(S28)</f>
        <v>0</v>
      </c>
      <c r="T29" s="12"/>
      <c r="U29" s="1" t="n">
        <f aca="false">SUM(E29:S29)</f>
        <v>0</v>
      </c>
    </row>
    <row r="30" customFormat="false" ht="12.75" hidden="false" customHeight="false" outlineLevel="0" collapsed="false">
      <c r="C30" s="3"/>
      <c r="H30" s="12"/>
      <c r="L30" s="12"/>
      <c r="P30" s="12"/>
      <c r="T30" s="12"/>
    </row>
    <row r="31" customFormat="false" ht="15.75" hidden="false" customHeight="false" outlineLevel="0" collapsed="false">
      <c r="A31" s="7" t="s">
        <v>49</v>
      </c>
      <c r="E31" s="18" t="n">
        <f aca="false">+E7+E10+E13+E17+E20+E23+E26+E29</f>
        <v>497</v>
      </c>
      <c r="F31" s="18" t="n">
        <f aca="false">+F7+F10+F13+F17+F20+F23+F26+F29</f>
        <v>301</v>
      </c>
      <c r="G31" s="18" t="n">
        <f aca="false">+G7+G10+G13+G17+G20+G23+G26+G29</f>
        <v>285</v>
      </c>
      <c r="H31" s="12"/>
      <c r="I31" s="18" t="n">
        <f aca="false">+I7+I10+I13+I17+I20+I23+I26+I29</f>
        <v>1257</v>
      </c>
      <c r="J31" s="18" t="n">
        <f aca="false">+J7+J10+J13+J17+J20+J23+J26+J29</f>
        <v>289</v>
      </c>
      <c r="K31" s="18" t="n">
        <f aca="false">+K7+K10+K13+K17+K20+K23+K26+K29</f>
        <v>409</v>
      </c>
      <c r="L31" s="12"/>
      <c r="M31" s="18" t="n">
        <f aca="false">+M7+M10+M13+M17+M20+M23+M26+M29</f>
        <v>307</v>
      </c>
      <c r="N31" s="18" t="n">
        <f aca="false">+N7+N10+N13+N17+N20+N23+N26+N29</f>
        <v>242</v>
      </c>
      <c r="O31" s="18" t="n">
        <f aca="false">+O7+O10+O13+O17+O20+O23+O26+O29</f>
        <v>264</v>
      </c>
      <c r="P31" s="12"/>
      <c r="Q31" s="18" t="n">
        <f aca="false">+Q7+Q10+Q13+Q17+Q20+Q23+Q26+Q29</f>
        <v>246</v>
      </c>
      <c r="R31" s="18" t="n">
        <f aca="false">+R7+R10+R13+R17+R20+R23+R26+R29</f>
        <v>0</v>
      </c>
      <c r="S31" s="18" t="n">
        <f aca="false">+S7+S10+S13+S17+S20+S23+S26+S29</f>
        <v>0</v>
      </c>
      <c r="T31" s="12"/>
      <c r="U31" s="18" t="n">
        <f aca="false">SUM(E31:S31)</f>
        <v>4097</v>
      </c>
    </row>
    <row r="32" customFormat="false" ht="13.5" hidden="true" customHeight="false" outlineLevel="0" collapsed="false">
      <c r="H32" s="12"/>
      <c r="L32" s="12"/>
      <c r="P32" s="12"/>
      <c r="T32" s="12"/>
    </row>
    <row r="33" customFormat="false" ht="13.5" hidden="true" customHeight="false" outlineLevel="0" collapsed="false">
      <c r="A33" s="0" t="s">
        <v>50</v>
      </c>
      <c r="E33" s="1" t="n">
        <v>3</v>
      </c>
      <c r="F33" s="1" t="n">
        <v>13</v>
      </c>
      <c r="G33" s="1" t="n">
        <v>8</v>
      </c>
      <c r="H33" s="12"/>
      <c r="I33" s="1" t="n">
        <v>13</v>
      </c>
      <c r="J33" s="1" t="n">
        <v>15</v>
      </c>
      <c r="L33" s="12"/>
      <c r="P33" s="12"/>
      <c r="T33" s="12"/>
      <c r="U33" s="1" t="n">
        <f aca="false">SUM(E33:S33)</f>
        <v>52</v>
      </c>
    </row>
    <row r="34" customFormat="false" ht="13.5" hidden="true" customHeight="false" outlineLevel="0" collapsed="false">
      <c r="A34" s="0" t="s">
        <v>51</v>
      </c>
      <c r="E34" s="1" t="n">
        <v>0</v>
      </c>
      <c r="F34" s="1" t="n">
        <v>0</v>
      </c>
      <c r="G34" s="1" t="n">
        <v>4363</v>
      </c>
      <c r="H34" s="12"/>
      <c r="I34" s="1" t="n">
        <v>1463</v>
      </c>
      <c r="J34" s="1" t="n">
        <v>1288</v>
      </c>
      <c r="L34" s="12"/>
      <c r="P34" s="12"/>
      <c r="T34" s="12"/>
      <c r="U34" s="1" t="n">
        <f aca="false">SUM(E34:S34)</f>
        <v>7114</v>
      </c>
    </row>
    <row r="35" customFormat="false" ht="13.5" hidden="true" customHeight="false" outlineLevel="0" collapsed="false">
      <c r="A35" s="0" t="s">
        <v>52</v>
      </c>
      <c r="E35" s="1" t="n">
        <v>-957</v>
      </c>
      <c r="F35" s="1" t="n">
        <v>-938</v>
      </c>
      <c r="G35" s="1" t="n">
        <v>-990</v>
      </c>
      <c r="H35" s="12"/>
      <c r="I35" s="1" t="n">
        <v>-971</v>
      </c>
      <c r="J35" s="1" t="n">
        <v>-964</v>
      </c>
      <c r="L35" s="12"/>
      <c r="P35" s="12"/>
      <c r="T35" s="12"/>
      <c r="U35" s="1" t="n">
        <f aca="false">SUM(E35:S35)</f>
        <v>-4820</v>
      </c>
    </row>
    <row r="36" customFormat="false" ht="13.5" hidden="true" customHeight="false" outlineLevel="0" collapsed="false">
      <c r="E36" s="13"/>
      <c r="F36" s="13"/>
      <c r="G36" s="13"/>
      <c r="H36" s="12"/>
      <c r="I36" s="13"/>
      <c r="J36" s="13"/>
      <c r="K36" s="13"/>
      <c r="L36" s="12"/>
      <c r="M36" s="13"/>
      <c r="N36" s="13"/>
      <c r="O36" s="13"/>
      <c r="P36" s="12"/>
      <c r="Q36" s="13"/>
      <c r="R36" s="13"/>
      <c r="S36" s="13"/>
      <c r="T36" s="12"/>
      <c r="U36" s="13"/>
    </row>
    <row r="37" customFormat="false" ht="13.5" hidden="true" customHeight="false" outlineLevel="0" collapsed="false">
      <c r="A37" s="3" t="s">
        <v>53</v>
      </c>
      <c r="E37" s="1" t="n">
        <f aca="false">SUM(E31:E35)</f>
        <v>-457</v>
      </c>
      <c r="F37" s="1" t="n">
        <f aca="false">SUM(F31:F35)</f>
        <v>-624</v>
      </c>
      <c r="G37" s="1" t="n">
        <f aca="false">SUM(G31:G35)</f>
        <v>3666</v>
      </c>
      <c r="H37" s="12"/>
      <c r="I37" s="1" t="n">
        <f aca="false">SUM(I31:I35)</f>
        <v>1762</v>
      </c>
      <c r="J37" s="1" t="n">
        <f aca="false">SUM(J31:J35)</f>
        <v>628</v>
      </c>
      <c r="K37" s="1" t="n">
        <f aca="false">SUM(K31:K35)</f>
        <v>409</v>
      </c>
      <c r="L37" s="12"/>
      <c r="M37" s="1" t="n">
        <f aca="false">SUM(M31:M35)</f>
        <v>307</v>
      </c>
      <c r="N37" s="1" t="n">
        <f aca="false">SUM(N31:N35)</f>
        <v>242</v>
      </c>
      <c r="O37" s="1" t="n">
        <f aca="false">SUM(O31:O35)</f>
        <v>264</v>
      </c>
      <c r="P37" s="12"/>
      <c r="Q37" s="1" t="n">
        <f aca="false">SUM(Q31:Q35)</f>
        <v>246</v>
      </c>
      <c r="R37" s="1" t="n">
        <f aca="false">SUM(R31:R35)</f>
        <v>0</v>
      </c>
      <c r="S37" s="1" t="n">
        <f aca="false">SUM(S31:S35)</f>
        <v>0</v>
      </c>
      <c r="T37" s="12"/>
      <c r="U37" s="1" t="n">
        <f aca="false">SUM(E37:S37)</f>
        <v>6443</v>
      </c>
    </row>
    <row r="38" customFormat="false" ht="13.5" hidden="true" customHeight="false" outlineLevel="0" collapsed="false">
      <c r="H38" s="12"/>
      <c r="L38" s="12"/>
      <c r="P38" s="12"/>
      <c r="T38" s="12"/>
    </row>
    <row r="39" customFormat="false" ht="13.5" hidden="true" customHeight="false" outlineLevel="0" collapsed="false">
      <c r="B39" s="0" t="s">
        <v>54</v>
      </c>
      <c r="E39" s="1" t="n">
        <v>-13395</v>
      </c>
      <c r="F39" s="1" t="n">
        <v>-13059</v>
      </c>
      <c r="G39" s="1" t="n">
        <v>-12352</v>
      </c>
      <c r="H39" s="12"/>
      <c r="L39" s="12"/>
      <c r="P39" s="12"/>
      <c r="T39" s="12"/>
      <c r="U39" s="1" t="n">
        <f aca="false">SUM(E39:S39)</f>
        <v>-38806</v>
      </c>
    </row>
    <row r="40" customFormat="false" ht="13.5" hidden="true" customHeight="false" outlineLevel="0" collapsed="false">
      <c r="E40" s="13"/>
      <c r="F40" s="13"/>
      <c r="G40" s="13"/>
      <c r="H40" s="12"/>
      <c r="I40" s="13"/>
      <c r="J40" s="13"/>
      <c r="K40" s="13"/>
      <c r="L40" s="12"/>
      <c r="M40" s="13"/>
      <c r="N40" s="13"/>
      <c r="O40" s="13"/>
      <c r="P40" s="12"/>
      <c r="Q40" s="13"/>
      <c r="R40" s="13"/>
      <c r="S40" s="13"/>
      <c r="T40" s="12"/>
      <c r="U40" s="13"/>
    </row>
    <row r="41" customFormat="false" ht="13.5" hidden="true" customHeight="false" outlineLevel="0" collapsed="false">
      <c r="A41" s="3" t="s">
        <v>55</v>
      </c>
      <c r="E41" s="1" t="n">
        <f aca="false">+E37+E39</f>
        <v>-13852</v>
      </c>
      <c r="F41" s="1" t="n">
        <f aca="false">+F37+F39</f>
        <v>-13683</v>
      </c>
      <c r="G41" s="1" t="n">
        <f aca="false">+G37+G39</f>
        <v>-8686</v>
      </c>
      <c r="H41" s="12"/>
      <c r="I41" s="1" t="n">
        <f aca="false">+I37+I39</f>
        <v>1762</v>
      </c>
      <c r="J41" s="1" t="n">
        <f aca="false">+J37+J39</f>
        <v>628</v>
      </c>
      <c r="K41" s="1" t="n">
        <f aca="false">+K37+K39</f>
        <v>409</v>
      </c>
      <c r="L41" s="12"/>
      <c r="M41" s="1" t="n">
        <f aca="false">+M37+M39</f>
        <v>307</v>
      </c>
      <c r="N41" s="1" t="n">
        <f aca="false">+N37+N39</f>
        <v>242</v>
      </c>
      <c r="O41" s="1" t="n">
        <f aca="false">+O37+O39</f>
        <v>264</v>
      </c>
      <c r="P41" s="12"/>
      <c r="Q41" s="1" t="n">
        <f aca="false">+Q37+Q39</f>
        <v>246</v>
      </c>
      <c r="R41" s="1" t="n">
        <f aca="false">+R37+R39</f>
        <v>0</v>
      </c>
      <c r="S41" s="1" t="n">
        <f aca="false">+S37+S39</f>
        <v>0</v>
      </c>
      <c r="T41" s="12"/>
      <c r="U41" s="1" t="n">
        <f aca="false">SUM(E41:S41)</f>
        <v>-32363</v>
      </c>
    </row>
    <row r="42" customFormat="false" ht="13.5" hidden="true" customHeight="false" outlineLevel="0" collapsed="false">
      <c r="H42" s="12"/>
      <c r="L42" s="12"/>
      <c r="P42" s="12"/>
      <c r="T42" s="12"/>
    </row>
    <row r="43" customFormat="false" ht="13.5" hidden="true" customHeight="false" outlineLevel="0" collapsed="false">
      <c r="B43" s="0" t="s">
        <v>56</v>
      </c>
      <c r="E43" s="1" t="n">
        <v>-1245</v>
      </c>
      <c r="F43" s="1" t="n">
        <v>-1247</v>
      </c>
      <c r="G43" s="1" t="n">
        <v>-1246</v>
      </c>
      <c r="H43" s="12"/>
      <c r="I43" s="1" t="n">
        <v>-1246</v>
      </c>
      <c r="J43" s="1" t="n">
        <v>-1246</v>
      </c>
      <c r="L43" s="12"/>
      <c r="P43" s="12"/>
      <c r="T43" s="12"/>
      <c r="U43" s="1" t="n">
        <f aca="false">SUM(E43:S43)</f>
        <v>-6230</v>
      </c>
    </row>
    <row r="44" customFormat="false" ht="13.5" hidden="true" customHeight="false" outlineLevel="0" collapsed="false">
      <c r="E44" s="13"/>
      <c r="F44" s="13"/>
      <c r="G44" s="13"/>
      <c r="H44" s="12"/>
      <c r="I44" s="13"/>
      <c r="J44" s="13"/>
      <c r="K44" s="13"/>
      <c r="L44" s="12"/>
      <c r="M44" s="13"/>
      <c r="N44" s="13"/>
      <c r="O44" s="13"/>
      <c r="P44" s="12"/>
      <c r="Q44" s="13"/>
      <c r="R44" s="13"/>
      <c r="S44" s="13"/>
      <c r="T44" s="12"/>
      <c r="U44" s="13"/>
    </row>
    <row r="45" customFormat="false" ht="14.25" hidden="true" customHeight="false" outlineLevel="0" collapsed="false">
      <c r="A45" s="3" t="s">
        <v>57</v>
      </c>
      <c r="E45" s="18" t="n">
        <f aca="false">+E41+E43</f>
        <v>-15097</v>
      </c>
      <c r="F45" s="18" t="n">
        <f aca="false">+F41+F43</f>
        <v>-14930</v>
      </c>
      <c r="G45" s="18" t="n">
        <f aca="false">+G41+G43</f>
        <v>-9932</v>
      </c>
      <c r="H45" s="12"/>
      <c r="I45" s="18" t="n">
        <f aca="false">+I41+I43</f>
        <v>516</v>
      </c>
      <c r="J45" s="18" t="n">
        <f aca="false">+J41+J43</f>
        <v>-618</v>
      </c>
      <c r="K45" s="18" t="n">
        <f aca="false">+K41+K43</f>
        <v>409</v>
      </c>
      <c r="L45" s="12"/>
      <c r="M45" s="18" t="n">
        <f aca="false">+M41+M43</f>
        <v>307</v>
      </c>
      <c r="N45" s="18" t="n">
        <f aca="false">+N41+N43</f>
        <v>242</v>
      </c>
      <c r="O45" s="18" t="n">
        <f aca="false">+O41+O43</f>
        <v>264</v>
      </c>
      <c r="P45" s="12"/>
      <c r="Q45" s="18" t="n">
        <f aca="false">+Q41+Q43</f>
        <v>246</v>
      </c>
      <c r="R45" s="18" t="n">
        <f aca="false">+R41+R43</f>
        <v>0</v>
      </c>
      <c r="S45" s="18" t="n">
        <f aca="false">+S41+S43</f>
        <v>0</v>
      </c>
      <c r="T45" s="12"/>
      <c r="U45" s="18" t="n">
        <f aca="false">SUM(E45:S45)</f>
        <v>-38593</v>
      </c>
    </row>
    <row r="46" customFormat="false" ht="13.5" hidden="false" customHeight="false" outlineLevel="0" collapsed="false">
      <c r="H46" s="20"/>
      <c r="L46" s="20"/>
      <c r="P46" s="20"/>
      <c r="T46" s="20"/>
    </row>
    <row r="47" customFormat="false" ht="12.75" hidden="false" customHeight="false" outlineLevel="0" collapsed="false">
      <c r="H47" s="20"/>
      <c r="L47" s="20"/>
      <c r="P47" s="20"/>
      <c r="T47" s="20"/>
    </row>
    <row r="48" customFormat="false" ht="12.75" hidden="false" customHeight="false" outlineLevel="0" collapsed="false">
      <c r="H48" s="20"/>
      <c r="L48" s="20"/>
      <c r="P48" s="20"/>
      <c r="T48" s="20"/>
    </row>
    <row r="49" customFormat="false" ht="12.75" hidden="false" customHeight="false" outlineLevel="0" collapsed="false">
      <c r="H49" s="20"/>
      <c r="L49" s="20"/>
      <c r="P49" s="20"/>
      <c r="T49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2001-06-20T18:42:22Z</dcterms:created>
  <dc:creator>gzahn</dc:creator>
  <dc:description/>
  <dc:language>en-US</dc:language>
  <cp:lastModifiedBy>Trey Meerbott</cp:lastModifiedBy>
  <cp:lastPrinted>2001-09-12T10:48:24Z</cp:lastPrinted>
  <dcterms:modified xsi:type="dcterms:W3CDTF">2001-11-12T12:12:08Z</dcterms:modified>
  <cp:revision>0</cp:revision>
  <dc:subject/>
  <dc:title/>
</cp:coreProperties>
</file>