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PL-Invoice Status" sheetId="1" state="visible" r:id="rId3"/>
  </sheets>
  <externalReferences>
    <externalReference r:id="rId4"/>
    <externalReference r:id="rId5"/>
    <externalReference r:id="rId6"/>
    <externalReference r:id="rId7"/>
  </externalReferences>
  <definedNames>
    <definedName function="false" hidden="false" name="BasisIndexWarning" vbProcedure="false">OFFSET([2]Curves!$R$4,0,0,1,COUNT([2]Curves!$A$17:$XFD$17))</definedName>
    <definedName function="false" hidden="false" name="buckettable" vbProcedure="false">[3]DateTable!$D$4:$F$288</definedName>
    <definedName function="false" hidden="false" name="correlationone" vbProcedure="false">OFFSET([1]Intracorrel!$A$2,0,0,COUNT([1]Intracorrel!$A$1:$A$1048576)+2,COUNT([1]Intracorrel!$A$5:$XFD$5))</definedName>
    <definedName function="false" hidden="false" name="correlationtwo" vbProcedure="false">OFFSET([1]Intercorrel!$A$1,0,0,COUNT([1]Intercorrel!$A$1:$A$1048576),COUNT([1]Intercorrel!$A$3:$XFD$3))</definedName>
    <definedName function="false" hidden="false" name="correlfrom" vbProcedure="false">OFFSET([1]Intracorrel!$A$2,0,0,1,COUNT(correlmatchline))</definedName>
    <definedName function="false" hidden="false" name="correlmatchline" vbProcedure="false">OFFSET([1]Intracorrel!$A$1,0,0,1,COUNT([1]Intracorrel!$A$1:$XFD$1))</definedName>
    <definedName function="false" hidden="false" name="correlto" vbProcedure="false">OFFSET([1]Intracorrel!$A$3,0,0,1,COUNT(correlmatchline))</definedName>
    <definedName function="false" hidden="false" name="CurveCode" vbProcedure="false">OFFSET([2]Curves!$C$13,0,0,1,COUNT([2]Curves!$A$17:$XFD$17))</definedName>
    <definedName function="false" hidden="false" name="CurveTbl" vbProcedure="false">[4]Curves!$D$19:$DV$307</definedName>
    <definedName function="false" hidden="false" name="curvevalues2" vbProcedure="false">OFFSET([2]Curves!$C$11,0,0,COUNT([2]Curves!$C$1:$C$1048576)+5,COUNT([2]Curves!$A$17:$XFD$17))</definedName>
    <definedName function="false" hidden="false" name="Dailydemandcharge" vbProcedure="false">OFFSET('[1]Mainline to Leach'!$K$21,0,0,Enddate-'[1]Mainline to Leach'!$A$20,1)</definedName>
    <definedName function="false" hidden="false" name="Enddate" vbProcedure="false">'[1]Mainline to Leach'!$H$6</definedName>
    <definedName function="false" hidden="false" name="Dailydiscountedadjustedspread" vbProcedure="false">OFFSET('[1]Mainline to Leach'!$M$21,0,0,Enddate-'[1]Mainline to Leach'!$A$20,1)</definedName>
    <definedName function="false" hidden="false" name="Dailydiscountedintrinsicvalue" vbProcedure="false">OFFSET('[1]Mainline to Leach'!$O$21,0,0,Enddate-'[1]Mainline to Leach'!$A$20,1)</definedName>
    <definedName function="false" hidden="false" name="Dailydiscountedspread" vbProcedure="false">OFFSET('[1]Mainline to Leach'!$O$21,0,0,Enddate-'[1]Mainline to Leach'!$A$20,1)</definedName>
    <definedName function="false" hidden="false" name="Dailyoptionprice" vbProcedure="false">OFFSET('[1]Mainline to Leach'!$J$21,0,0,'[1]Mainline to Leach'!$H$6-'[1]Mainline to Leach'!$A$20,1)</definedName>
    <definedName function="false" hidden="false" name="mthen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<sst xmlns="http://schemas.openxmlformats.org/spreadsheetml/2006/main" count="32" uniqueCount="30">
  <si>
    <t xml:space="preserve">Pipeline</t>
  </si>
  <si>
    <t xml:space="preserve">NGPL</t>
  </si>
  <si>
    <t xml:space="preserve">Contact Name</t>
  </si>
  <si>
    <t xml:space="preserve">Contact Number</t>
  </si>
  <si>
    <t xml:space="preserve">Status</t>
  </si>
  <si>
    <t xml:space="preserve">Legal</t>
  </si>
  <si>
    <t xml:space="preserve">Commercial</t>
  </si>
  <si>
    <t xml:space="preserve">Ruth Concannon</t>
  </si>
  <si>
    <t xml:space="preserve">ENA</t>
  </si>
  <si>
    <t xml:space="preserve">Pre-Petition</t>
  </si>
  <si>
    <t xml:space="preserve">Post Petition</t>
  </si>
  <si>
    <t xml:space="preserve">Contract No.</t>
  </si>
  <si>
    <t xml:space="preserve">Rate Schedule</t>
  </si>
  <si>
    <t xml:space="preserve">Expiration</t>
  </si>
  <si>
    <t xml:space="preserve">Other Past Due Amounts</t>
  </si>
  <si>
    <t xml:space="preserve">Nov. 2001</t>
  </si>
  <si>
    <t xml:space="preserve">Dec. 2, 2001</t>
  </si>
  <si>
    <t xml:space="preserve">Total Pre-Petition</t>
  </si>
  <si>
    <t xml:space="preserve">Dec. 3-31,2001</t>
  </si>
  <si>
    <t xml:space="preserve">Jan. 2002</t>
  </si>
  <si>
    <t xml:space="preserve">Feb.2002</t>
  </si>
  <si>
    <t xml:space="preserve">Mar.2002</t>
  </si>
  <si>
    <t xml:space="preserve">Total Post Petition</t>
  </si>
  <si>
    <t xml:space="preserve">Notes</t>
  </si>
  <si>
    <t xml:space="preserve">FT</t>
  </si>
  <si>
    <t xml:space="preserve">Rejected</t>
  </si>
  <si>
    <t xml:space="preserve">Other:</t>
  </si>
  <si>
    <t xml:space="preserve">NGPL Post Petition claims</t>
  </si>
  <si>
    <t xml:space="preserve">ENA Post Petition</t>
  </si>
  <si>
    <t xml:space="preserve">Difference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</si>
</sst>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\$#,##0_);[RED]&quot;($&quot;#,##0\)"/>
    <numFmt numFmtId="167" formatCode="[$-409]#,##0_);\(#,##0\)"/>
    <numFmt numFmtId="168" formatCode="0.00%"/>
    <numFmt numFmtId="169" formatCode="[$-409]#,##0_);[RED]\(#,##0\)"/>
    <numFmt numFmtId="170" formatCode="[$-409]#,##0.00_);[RED]\(#,##0.00\)"/>
    <numFmt numFmtId="171" formatCode="#,##0"/>
    <numFmt numFmtId="172" formatCode="[$-409]mmm\-yy"/>
    <numFmt numFmtId="173" formatCode="mm/dd/yy"/>
    <numFmt numFmtId="174" formatCode="_(\$* #,##0.00_);_(\$* \(#,##0.00\);_(\$* \-??_);_(@_)"/>
    <numFmt numFmtId="175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??"/>
      <family val="3"/>
      <charset val="129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6CAF0"/>
        <bgColor rgb="FFC0C0C0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E3E3E3"/>
        <bgColor rgb="FFCC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4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3" applyFont="true" applyBorder="true" applyAlignment="false" applyProtection="false"/>
    <xf numFmtId="164" fontId="9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9" fillId="5" borderId="0" applyFont="true" applyBorder="false" applyAlignment="false" applyProtection="false"/>
    <xf numFmtId="167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5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6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3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Actual Date" xfId="21"/>
    <cellStyle name="Column_Title" xfId="22"/>
    <cellStyle name="Date" xfId="23"/>
    <cellStyle name="Fixed" xfId="24"/>
    <cellStyle name="Followe೤ Hyperlink" xfId="25"/>
    <cellStyle name="Grey" xfId="26"/>
    <cellStyle name="HEADER" xfId="27"/>
    <cellStyle name="Heading 1" xfId="28"/>
    <cellStyle name="Heading2" xfId="29"/>
    <cellStyle name="HIGHLIGHT" xfId="30"/>
    <cellStyle name="Input [yellow]" xfId="31"/>
    <cellStyle name="Milliers [0]_laroux" xfId="32"/>
    <cellStyle name="Milliers_laroux" xfId="33"/>
    <cellStyle name="Monétaire [0]_laroux" xfId="34"/>
    <cellStyle name="Monétaire_laroux" xfId="35"/>
    <cellStyle name="no dec" xfId="36"/>
    <cellStyle name="Normal - Style1" xfId="37"/>
    <cellStyle name="Percent [2]" xfId="38"/>
    <cellStyle name="Total" xfId="39"/>
    <cellStyle name="Tusental (0)_laroux" xfId="40"/>
    <cellStyle name="Tusental_laroux" xfId="41"/>
    <cellStyle name="Unprot" xfId="42"/>
    <cellStyle name="Unprot$" xfId="43"/>
    <cellStyle name="Unprotect" xfId="44"/>
    <cellStyle name="Valuta (0)_laroux" xfId="45"/>
    <cellStyle name="Valuta_laroux" xfId="4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Gas%20Structuring/Bankruptcy%20Folder/Transportation/FGT/FGT%20MTM%20Valuatio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XCEL/Fall%201999%20Projects/Transport%20Book/Position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hysical%20Deal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pgregor/Local%20Settings/Temporary%20Internet%20Files/OLKF/Financial%20Transport%201217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MTM"/>
      <sheetName val="Detailed Summary"/>
      <sheetName val="FGT Z1"/>
      <sheetName val="FGT Z2"/>
      <sheetName val="FGT Z3"/>
      <sheetName val="FGT Volumes"/>
      <sheetName val="Forward Curves"/>
      <sheetName val="Market Curves"/>
      <sheetName val="Cu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Table"/>
      <sheetName val="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Summary"/>
      <sheetName val="Mainline to Leach"/>
      <sheetName val="Onshore to Mainline"/>
      <sheetName val="Niagara to Leidy"/>
      <sheetName val="Brazos 133B to TSta. 30"/>
      <sheetName val="Mobile Bay to Colonial"/>
      <sheetName val="Ventura to Chicago"/>
      <sheetName val="Monchy to Chicago"/>
      <sheetName val="NGPLTXOK to Gulf"/>
      <sheetName val="SJ to Valero"/>
      <sheetName val="Ignacio to Bloomfield"/>
      <sheetName val="LaPlata to Pecos"/>
      <sheetName val="Topock to PGECG"/>
      <sheetName val="Topock to PGECG 2"/>
      <sheetName val="Kingsgate to Malin"/>
      <sheetName val="ELSJ to Socal"/>
      <sheetName val="ELSJ to Topock"/>
      <sheetName val="Curves"/>
      <sheetName val="Intracorrel"/>
      <sheetName val="Intercorrel"/>
      <sheetName val="Correlations"/>
      <sheetName val="Data"/>
      <sheetName val="Date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ily Operation"/>
      <sheetName val="Contract DB (Central)"/>
      <sheetName val="Contract DB (West)"/>
      <sheetName val="Contract DB (East)"/>
      <sheetName val="Contract DB (Ontario)"/>
      <sheetName val="P&amp;L Report"/>
      <sheetName val="Curves"/>
      <sheetName val="Correlations"/>
      <sheetName val="P&amp;L Template"/>
      <sheetName val="Central Position Rpt"/>
      <sheetName val="WestHolst Position Rpt"/>
      <sheetName val="WestErmis Position Rpt"/>
      <sheetName val="WestGrigsby Position Rpt"/>
      <sheetName val="WestAllen Position Rpt"/>
      <sheetName val="Denver Positions"/>
      <sheetName val="Phillip Delta Positions"/>
      <sheetName val="Keith Delta Positions"/>
      <sheetName val="East Postition Rpt"/>
      <sheetName val="Ontario Position Rpt"/>
      <sheetName val="sTOREY"/>
      <sheetName val="LongTerm1"/>
      <sheetName val="LongTerm2"/>
      <sheetName val="LongTerm9"/>
      <sheetName val="LongTerm10"/>
      <sheetName val="LongTerm17"/>
      <sheetName val="LongTerm19"/>
      <sheetName val="LongTerm20"/>
      <sheetName val="LongTerm21"/>
      <sheetName val="LongTerm24"/>
      <sheetName val="LongTerm25"/>
      <sheetName val="LongTerm26"/>
      <sheetName val="LongTerm50"/>
      <sheetName val="LongTerm51"/>
      <sheetName val="LongTerm52"/>
      <sheetName val="LongTerm53"/>
      <sheetName val="LongTerm54"/>
      <sheetName val="LongTerm55"/>
      <sheetName val="LongTerm56"/>
      <sheetName val="LongTerm57"/>
      <sheetName val="LongTerm62"/>
      <sheetName val="LongTerm72"/>
      <sheetName val="LongTerm73"/>
      <sheetName val="LongTerm74"/>
      <sheetName val="LongTerm83"/>
      <sheetName val="LongTerm84"/>
      <sheetName val="LongTerm85"/>
      <sheetName val="LongTerm86"/>
      <sheetName val="LongTerm87"/>
      <sheetName val="LongTerm88"/>
      <sheetName val="LongTerm89"/>
      <sheetName val="LongTerm90"/>
      <sheetName val="LongTerm100"/>
      <sheetName val="LongTerm101"/>
      <sheetName val="LongTerm102"/>
      <sheetName val="LongTerm103"/>
      <sheetName val="LongTerm104"/>
      <sheetName val="LongTerm105"/>
      <sheetName val="LongTerm106"/>
      <sheetName val="LongTerm107"/>
      <sheetName val="LongTerm108"/>
      <sheetName val="Help"/>
      <sheetName val="Codes"/>
      <sheetName val="Book and CPID"/>
      <sheetName val="Configuration"/>
      <sheetName val="Lavorato R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85"/>
    <col collapsed="false" customWidth="true" hidden="false" outlineLevel="0" max="2" min="2" style="0" width="14.99"/>
    <col collapsed="false" customWidth="true" hidden="false" outlineLevel="0" max="3" min="3" style="0" width="14.28"/>
    <col collapsed="false" customWidth="true" hidden="false" outlineLevel="0" max="4" min="4" style="0" width="15.13"/>
    <col collapsed="false" customWidth="true" hidden="false" outlineLevel="0" max="5" min="5" style="0" width="13.41"/>
    <col collapsed="false" customWidth="true" hidden="false" outlineLevel="0" max="6" min="6" style="0" width="12.7"/>
    <col collapsed="false" customWidth="true" hidden="false" outlineLevel="0" max="7" min="7" style="0" width="16.13"/>
    <col collapsed="false" customWidth="true" hidden="false" outlineLevel="0" max="8" min="8" style="0" width="14.28"/>
    <col collapsed="false" customWidth="true" hidden="false" outlineLevel="0" max="11" min="9" style="0" width="14.41"/>
    <col collapsed="false" customWidth="true" hidden="false" outlineLevel="0" max="12" min="12" style="0" width="13.41"/>
    <col collapsed="false" customWidth="true" hidden="false" outlineLevel="0" max="13" min="13" style="0" width="48.56"/>
    <col collapsed="false" customWidth="true" hidden="false" outlineLevel="0" max="14" min="14" style="0" width="11.28"/>
  </cols>
  <sheetData>
    <row r="1" customFormat="false" ht="15.75" hidden="false" customHeight="false" outlineLevel="0" collapsed="false">
      <c r="A1" s="1" t="s">
        <v>0</v>
      </c>
      <c r="B1" s="2" t="s">
        <v>1</v>
      </c>
    </row>
    <row r="2" customFormat="false" ht="15.75" hidden="false" customHeight="false" outlineLevel="0" collapsed="false">
      <c r="A2" s="1" t="s">
        <v>2</v>
      </c>
      <c r="B2" s="2"/>
    </row>
    <row r="3" customFormat="false" ht="15.75" hidden="false" customHeight="false" outlineLevel="0" collapsed="false">
      <c r="A3" s="1" t="s">
        <v>3</v>
      </c>
      <c r="B3" s="2"/>
    </row>
    <row r="4" customFormat="false" ht="15.75" hidden="false" customHeight="false" outlineLevel="0" collapsed="false">
      <c r="A4" s="1" t="s">
        <v>4</v>
      </c>
      <c r="B4" s="3"/>
    </row>
    <row r="5" customFormat="false" ht="15.75" hidden="false" customHeight="false" outlineLevel="0" collapsed="false">
      <c r="A5" s="1" t="s">
        <v>5</v>
      </c>
      <c r="B5" s="3"/>
    </row>
    <row r="6" customFormat="false" ht="15.75" hidden="false" customHeight="false" outlineLevel="0" collapsed="false">
      <c r="A6" s="1" t="s">
        <v>6</v>
      </c>
      <c r="B6" s="3" t="s">
        <v>7</v>
      </c>
    </row>
    <row r="9" customFormat="false" ht="15.75" hidden="false" customHeight="false" outlineLevel="0" collapsed="false">
      <c r="A9" s="1" t="s">
        <v>8</v>
      </c>
    </row>
    <row r="10" customFormat="false" ht="15" hidden="false" customHeight="false" outlineLevel="0" collapsed="false">
      <c r="A10" s="4"/>
      <c r="B10" s="5"/>
      <c r="C10" s="6"/>
      <c r="D10" s="7" t="s">
        <v>9</v>
      </c>
      <c r="E10" s="7"/>
      <c r="F10" s="7"/>
      <c r="G10" s="8"/>
      <c r="H10" s="9" t="s">
        <v>10</v>
      </c>
      <c r="I10" s="9"/>
      <c r="J10" s="9"/>
      <c r="K10" s="10"/>
      <c r="L10" s="8"/>
      <c r="M10" s="11"/>
    </row>
    <row r="11" customFormat="false" ht="25.5" hidden="false" customHeight="false" outlineLevel="0" collapsed="false">
      <c r="A11" s="12" t="s">
        <v>11</v>
      </c>
      <c r="B11" s="13" t="s">
        <v>12</v>
      </c>
      <c r="C11" s="14" t="s">
        <v>13</v>
      </c>
      <c r="D11" s="15" t="s">
        <v>14</v>
      </c>
      <c r="E11" s="16" t="s">
        <v>15</v>
      </c>
      <c r="F11" s="16" t="s">
        <v>16</v>
      </c>
      <c r="G11" s="17" t="s">
        <v>17</v>
      </c>
      <c r="H11" s="14" t="s">
        <v>18</v>
      </c>
      <c r="I11" s="16" t="s">
        <v>19</v>
      </c>
      <c r="J11" s="16" t="s">
        <v>20</v>
      </c>
      <c r="K11" s="16" t="s">
        <v>21</v>
      </c>
      <c r="L11" s="17" t="s">
        <v>22</v>
      </c>
      <c r="M11" s="18" t="s">
        <v>23</v>
      </c>
    </row>
    <row r="12" customFormat="false" ht="12.75" hidden="false" customHeight="false" outlineLevel="0" collapsed="false">
      <c r="A12" s="19" t="n">
        <v>118731</v>
      </c>
      <c r="B12" s="20" t="s">
        <v>24</v>
      </c>
      <c r="C12" s="21" t="n">
        <v>37316</v>
      </c>
      <c r="D12" s="22"/>
      <c r="E12" s="23" t="n">
        <v>48720.62</v>
      </c>
      <c r="F12" s="24" t="n">
        <f aca="false">47900/31*2</f>
        <v>3090.32258064516</v>
      </c>
      <c r="G12" s="25" t="n">
        <f aca="false">SUM(D12:F12)</f>
        <v>51810.9425806452</v>
      </c>
      <c r="H12" s="26" t="n">
        <f aca="false">47900-F12</f>
        <v>44809.6774193548</v>
      </c>
      <c r="I12" s="26" t="n">
        <f aca="false">4.79*10000</f>
        <v>47900</v>
      </c>
      <c r="J12" s="26" t="s">
        <v>25</v>
      </c>
      <c r="K12" s="27" t="str">
        <f aca="false">J12</f>
        <v>Rejected</v>
      </c>
      <c r="L12" s="25" t="n">
        <f aca="false">SUM(H12:K12)</f>
        <v>92709.6774193549</v>
      </c>
      <c r="M12" s="28"/>
    </row>
    <row r="13" customFormat="false" ht="12.75" hidden="false" customHeight="false" outlineLevel="0" collapsed="false">
      <c r="A13" s="19" t="n">
        <v>113413</v>
      </c>
      <c r="B13" s="20" t="s">
        <v>24</v>
      </c>
      <c r="C13" s="21" t="n">
        <v>39722</v>
      </c>
      <c r="D13" s="29"/>
      <c r="E13" s="23" t="n">
        <v>45212.92</v>
      </c>
      <c r="F13" s="24" t="n">
        <f aca="false">44412.24/31*2</f>
        <v>2865.30580645161</v>
      </c>
      <c r="G13" s="25" t="n">
        <f aca="false">SUM(D13:F13)</f>
        <v>48078.2258064516</v>
      </c>
      <c r="H13" s="26" t="n">
        <f aca="false">44412.24-F13</f>
        <v>41546.9341935484</v>
      </c>
      <c r="I13" s="26" t="n">
        <v>44349</v>
      </c>
      <c r="J13" s="27" t="s">
        <v>25</v>
      </c>
      <c r="K13" s="27" t="str">
        <f aca="false">J13</f>
        <v>Rejected</v>
      </c>
      <c r="L13" s="25" t="n">
        <f aca="false">SUM(H13:K13)</f>
        <v>85895.9341935484</v>
      </c>
      <c r="M13" s="28"/>
    </row>
    <row r="14" customFormat="false" ht="12.75" hidden="false" customHeight="false" outlineLevel="0" collapsed="false">
      <c r="A14" s="19"/>
      <c r="B14" s="30"/>
      <c r="C14" s="21"/>
      <c r="D14" s="29"/>
      <c r="E14" s="31"/>
      <c r="F14" s="32"/>
      <c r="G14" s="25" t="n">
        <f aca="false">SUM(D14:F14)</f>
        <v>0</v>
      </c>
      <c r="H14" s="27"/>
      <c r="I14" s="27"/>
      <c r="J14" s="27"/>
      <c r="K14" s="27"/>
      <c r="L14" s="25" t="n">
        <f aca="false">SUM(H14:K14)</f>
        <v>0</v>
      </c>
      <c r="M14" s="28"/>
    </row>
    <row r="15" customFormat="false" ht="12.75" hidden="false" customHeight="false" outlineLevel="0" collapsed="false">
      <c r="A15" s="19"/>
      <c r="B15" s="30"/>
      <c r="C15" s="21"/>
      <c r="D15" s="29"/>
      <c r="E15" s="31"/>
      <c r="F15" s="32"/>
      <c r="G15" s="25" t="n">
        <f aca="false">SUM(D15:F15)</f>
        <v>0</v>
      </c>
      <c r="H15" s="27"/>
      <c r="I15" s="27"/>
      <c r="J15" s="27"/>
      <c r="K15" s="27"/>
      <c r="L15" s="25" t="n">
        <f aca="false">SUM(H15:K15)</f>
        <v>0</v>
      </c>
      <c r="M15" s="28"/>
    </row>
    <row r="16" customFormat="false" ht="12.75" hidden="false" customHeight="false" outlineLevel="0" collapsed="false">
      <c r="A16" s="19"/>
      <c r="B16" s="20"/>
      <c r="D16" s="33"/>
      <c r="E16" s="32"/>
      <c r="F16" s="32"/>
      <c r="G16" s="25" t="n">
        <f aca="false">SUM(D16:F16)</f>
        <v>0</v>
      </c>
      <c r="H16" s="27"/>
      <c r="I16" s="27"/>
      <c r="J16" s="27"/>
      <c r="K16" s="27"/>
      <c r="L16" s="25" t="n">
        <f aca="false">SUM(H16:K16)</f>
        <v>0</v>
      </c>
      <c r="M16" s="34"/>
    </row>
    <row r="17" customFormat="false" ht="12.75" hidden="false" customHeight="false" outlineLevel="0" collapsed="false">
      <c r="A17" s="19"/>
      <c r="B17" s="20"/>
      <c r="D17" s="33"/>
      <c r="E17" s="32"/>
      <c r="F17" s="32"/>
      <c r="G17" s="25" t="n">
        <f aca="false">I17</f>
        <v>0</v>
      </c>
      <c r="H17" s="27"/>
      <c r="I17" s="27"/>
      <c r="J17" s="27"/>
      <c r="K17" s="27"/>
      <c r="L17" s="25" t="n">
        <v>0</v>
      </c>
      <c r="M17" s="28"/>
    </row>
    <row r="18" customFormat="false" ht="12.75" hidden="false" customHeight="false" outlineLevel="0" collapsed="false">
      <c r="A18" s="33"/>
      <c r="B18" s="35"/>
      <c r="C18" s="36"/>
      <c r="D18" s="33"/>
      <c r="E18" s="32"/>
      <c r="F18" s="32"/>
      <c r="G18" s="25"/>
      <c r="H18" s="32"/>
      <c r="I18" s="32"/>
      <c r="J18" s="32"/>
      <c r="K18" s="32"/>
      <c r="L18" s="25"/>
      <c r="M18" s="28"/>
    </row>
    <row r="19" customFormat="false" ht="12.75" hidden="false" customHeight="false" outlineLevel="0" collapsed="false">
      <c r="A19" s="37"/>
      <c r="B19" s="38"/>
      <c r="C19" s="39"/>
      <c r="D19" s="40" t="n">
        <f aca="false">SUM(D12:D18)</f>
        <v>0</v>
      </c>
      <c r="E19" s="41" t="n">
        <f aca="false">SUM(E12:E18)</f>
        <v>93933.54</v>
      </c>
      <c r="F19" s="41" t="n">
        <f aca="false">SUM(F12:F18)</f>
        <v>5955.62838709677</v>
      </c>
      <c r="G19" s="42" t="n">
        <f aca="false">SUM(G12:G18)</f>
        <v>99889.1683870968</v>
      </c>
      <c r="H19" s="41" t="n">
        <f aca="false">SUM(H12:H18)</f>
        <v>86356.6116129032</v>
      </c>
      <c r="I19" s="41" t="n">
        <f aca="false">SUM(I12:I18)</f>
        <v>92249</v>
      </c>
      <c r="J19" s="41" t="n">
        <f aca="false">SUM(J12:J18)</f>
        <v>0</v>
      </c>
      <c r="K19" s="41" t="n">
        <f aca="false">SUM(K12:K18)</f>
        <v>0</v>
      </c>
      <c r="L19" s="42" t="n">
        <f aca="false">SUM(L12:L18)</f>
        <v>178605.611612903</v>
      </c>
      <c r="M19" s="43"/>
    </row>
    <row r="20" customFormat="false" ht="12.75" hidden="false" customHeight="false" outlineLevel="0" collapsed="false">
      <c r="B20" s="44"/>
      <c r="C20" s="36"/>
      <c r="D20" s="36"/>
      <c r="E20" s="45"/>
      <c r="F20" s="45"/>
      <c r="G20" s="46"/>
      <c r="H20" s="36"/>
    </row>
    <row r="21" customFormat="false" ht="12.75" hidden="false" customHeight="false" outlineLevel="0" collapsed="false">
      <c r="B21" s="44"/>
      <c r="C21" s="36"/>
      <c r="D21" s="36"/>
      <c r="E21" s="45"/>
      <c r="F21" s="45"/>
      <c r="G21" s="46"/>
      <c r="H21" s="36"/>
    </row>
    <row r="22" customFormat="false" ht="12.75" hidden="false" customHeight="false" outlineLevel="0" collapsed="false">
      <c r="A22" s="47" t="s">
        <v>26</v>
      </c>
      <c r="B22" s="44"/>
      <c r="C22" s="36"/>
      <c r="D22" s="36"/>
      <c r="E22" s="45"/>
      <c r="F22" s="45"/>
      <c r="G22" s="46"/>
      <c r="H22" s="36"/>
    </row>
    <row r="23" customFormat="false" ht="12.75" hidden="false" customHeight="false" outlineLevel="0" collapsed="false">
      <c r="B23" s="44"/>
      <c r="C23" s="36"/>
      <c r="D23" s="36"/>
      <c r="E23" s="45"/>
      <c r="F23" s="45"/>
      <c r="G23" s="46"/>
      <c r="H23" s="36"/>
    </row>
    <row r="24" customFormat="false" ht="12.75" hidden="false" customHeight="false" outlineLevel="0" collapsed="false">
      <c r="A24" s="48" t="s">
        <v>27</v>
      </c>
      <c r="B24" s="49" t="n">
        <v>178606</v>
      </c>
      <c r="C24" s="36"/>
      <c r="D24" s="36"/>
      <c r="E24" s="45"/>
      <c r="F24" s="45"/>
      <c r="G24" s="46"/>
      <c r="H24" s="36"/>
    </row>
    <row r="25" customFormat="false" ht="13.5" hidden="false" customHeight="false" outlineLevel="0" collapsed="false">
      <c r="A25" s="50" t="s">
        <v>28</v>
      </c>
      <c r="B25" s="51" t="n">
        <f aca="false">L19</f>
        <v>178605.611612903</v>
      </c>
      <c r="C25" s="52"/>
      <c r="D25" s="52"/>
      <c r="E25" s="45"/>
      <c r="F25" s="45"/>
      <c r="G25" s="46"/>
      <c r="H25" s="36"/>
    </row>
    <row r="26" customFormat="false" ht="13.5" hidden="false" customHeight="false" outlineLevel="0" collapsed="false">
      <c r="A26" s="53"/>
      <c r="B26" s="52"/>
      <c r="C26" s="52"/>
      <c r="D26" s="52"/>
      <c r="E26" s="54"/>
      <c r="F26" s="52"/>
      <c r="G26" s="52"/>
      <c r="H26" s="52"/>
      <c r="I26" s="52"/>
      <c r="J26" s="52"/>
      <c r="K26" s="52"/>
      <c r="L26" s="52"/>
      <c r="M26" s="52"/>
      <c r="N26" s="52"/>
    </row>
    <row r="27" customFormat="false" ht="12.75" hidden="false" customHeight="false" outlineLevel="0" collapsed="false">
      <c r="A27" s="55" t="s">
        <v>29</v>
      </c>
      <c r="B27" s="48" t="n">
        <f aca="false">B24-B25</f>
        <v>0.388387096754741</v>
      </c>
      <c r="C27" s="56"/>
      <c r="D27" s="52"/>
    </row>
    <row r="28" customFormat="false" ht="12.75" hidden="false" customHeight="false" outlineLevel="0" collapsed="false">
      <c r="A28" s="52"/>
      <c r="B28" s="52"/>
      <c r="C28" s="52"/>
      <c r="D28" s="57"/>
    </row>
    <row r="29" customFormat="false" ht="12.75" hidden="false" customHeight="false" outlineLevel="0" collapsed="false">
      <c r="A29" s="52"/>
      <c r="B29" s="52"/>
      <c r="C29" s="56"/>
      <c r="D29" s="52"/>
    </row>
    <row r="30" customFormat="false" ht="12.75" hidden="false" customHeight="false" outlineLevel="0" collapsed="false">
      <c r="A30" s="52"/>
      <c r="B30" s="52"/>
      <c r="C30" s="52"/>
      <c r="D30" s="52"/>
    </row>
    <row r="31" customFormat="false" ht="12.75" hidden="false" customHeight="false" outlineLevel="0" collapsed="false">
      <c r="A31" s="52"/>
      <c r="B31" s="52"/>
      <c r="C31" s="57"/>
      <c r="D31" s="52"/>
    </row>
  </sheetData>
  <mergeCells count="2">
    <mergeCell ref="D10:F10"/>
    <mergeCell ref="H10:J10"/>
  </mergeCells>
  <printOptions headings="false" gridLines="false" gridLinesSet="true" horizontalCentered="false" verticalCentered="false"/>
  <pageMargins left="0.45" right="0.170138888888889" top="0.7" bottom="0.679861111111111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2002-01-15T13:28:51Z</dcterms:created>
  <dc:creator/>
  <dc:description/>
  <dc:language>en-US</dc:language>
  <cp:lastModifiedBy>mgarza1</cp:lastModifiedBy>
  <cp:lastPrinted>2002-04-26T12:12:00Z</cp:lastPrinted>
  <dcterms:modified xsi:type="dcterms:W3CDTF">2002-04-26T12:33:22Z</dcterms:modified>
  <cp:revision>0</cp:revision>
  <dc:subject/>
  <dc:title/>
</cp:coreProperties>
</file>