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<sst xmlns="http://schemas.openxmlformats.org/spreadsheetml/2006/main" count="19" uniqueCount="19">
  <si>
    <t xml:space="preserve">$ /MMBTU delivered at Ca. Border</t>
  </si>
  <si>
    <t xml:space="preserve">Entered values</t>
  </si>
  <si>
    <t xml:space="preserve">$ /gal Normal Butane delivered in Ca.</t>
  </si>
  <si>
    <t xml:space="preserve">Butane value as residue</t>
  </si>
  <si>
    <t xml:space="preserve">Profit (loss) /gal Butane</t>
  </si>
  <si>
    <t xml:space="preserve">BCF /day delivered to Ca.</t>
  </si>
  <si>
    <t xml:space="preserve">% of butane /BCF</t>
  </si>
  <si>
    <t xml:space="preserve">Operating cost /gal</t>
  </si>
  <si>
    <t xml:space="preserve">Operating cost /day</t>
  </si>
  <si>
    <t xml:space="preserve">Operating cost /year</t>
  </si>
  <si>
    <t xml:space="preserve">MMBTU /gal Butane</t>
  </si>
  <si>
    <t xml:space="preserve">Cu ft gas /gal liquid</t>
  </si>
  <si>
    <t xml:space="preserve">Gal of Butane used /day</t>
  </si>
  <si>
    <t xml:space="preserve">Rail cars /day</t>
  </si>
  <si>
    <t xml:space="preserve">MCF to be compressed</t>
  </si>
  <si>
    <t xml:space="preserve">MMBTU to be injected</t>
  </si>
  <si>
    <t xml:space="preserve">Profit (loss) /day gross</t>
  </si>
  <si>
    <t xml:space="preserve">Profit (loss) /year gross</t>
  </si>
  <si>
    <t xml:space="preserve">Profit (loss) /year net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</si>
</sst>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\$* #,##0.00_);_(\$* \(#,##0.00\);_(\$* \-??_);_(@_)"/>
    <numFmt numFmtId="166" formatCode="\$#,##0.00_);&quot;($&quot;#,##0.00\)"/>
    <numFmt numFmtId="167" formatCode="\$#,##0.00"/>
    <numFmt numFmtId="168" formatCode="0%"/>
    <numFmt numFmtId="169" formatCode="0.00%"/>
    <numFmt numFmtId="170" formatCode="\$#,##0.000"/>
    <numFmt numFmtId="171" formatCode="\$#,##0"/>
    <numFmt numFmtId="172" formatCode="#,##0"/>
    <numFmt numFmtId="173" formatCode="0"/>
    <numFmt numFmtId="174" formatCode="#,##0.0"/>
    <numFmt numFmtId="175" formatCode="[$-409]#,##0_);\(#,##0\)"/>
    <numFmt numFmtId="176" formatCode="\$#,##0_);&quot;($&quot;#,##0\)"/>
    <numFmt numFmtId="177" formatCode="_(* #,##0.00_);_(* \(#,##0.00\);_(* \-??_);_(@_)"/>
    <numFmt numFmtId="178" formatCode="\$#,##0.000_);&quot;($&quot;#,##0.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C0C0C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4.25" customHeight="true" zeroHeight="false" outlineLevelRow="0" outlineLevelCol="0"/>
  <cols>
    <col collapsed="false" customWidth="true" hidden="false" outlineLevel="0" max="1" min="1" style="1" width="32.7"/>
    <col collapsed="false" customWidth="true" hidden="false" outlineLevel="0" max="2" min="2" style="2" width="13.7"/>
    <col collapsed="false" customWidth="true" hidden="false" outlineLevel="0" max="3" min="3" style="3" width="9.14"/>
    <col collapsed="false" customWidth="true" hidden="false" outlineLevel="0" max="4" min="4" style="3" width="15.56"/>
    <col collapsed="false" customWidth="true" hidden="false" outlineLevel="0" max="5" min="5" style="3" width="11.99"/>
    <col collapsed="false" customWidth="true" hidden="false" outlineLevel="0" max="9" min="6" style="2" width="11.13"/>
    <col collapsed="false" customWidth="true" hidden="false" outlineLevel="0" max="10" min="10" style="2" width="8.99"/>
    <col collapsed="false" customWidth="true" hidden="false" outlineLevel="0" max="11" min="11" style="2" width="12.85"/>
    <col collapsed="false" customWidth="true" hidden="false" outlineLevel="0" max="12" min="12" style="3" width="6.13"/>
    <col collapsed="false" customWidth="false" hidden="false" outlineLevel="0" max="257" min="13" style="2" width="8.41"/>
  </cols>
  <sheetData>
    <row r="2" customFormat="false" ht="14.25" hidden="false" customHeight="true" outlineLevel="0" collapsed="false">
      <c r="A2" s="1" t="s">
        <v>0</v>
      </c>
      <c r="B2" s="4" t="n">
        <v>8.5</v>
      </c>
      <c r="C2" s="2"/>
      <c r="D2" s="5" t="s">
        <v>1</v>
      </c>
    </row>
    <row r="3" customFormat="false" ht="14.25" hidden="false" customHeight="true" outlineLevel="0" collapsed="false">
      <c r="A3" s="1" t="s">
        <v>2</v>
      </c>
      <c r="B3" s="6" t="n">
        <v>0.65</v>
      </c>
    </row>
    <row r="4" customFormat="false" ht="14.25" hidden="false" customHeight="true" outlineLevel="0" collapsed="false">
      <c r="A4" s="7" t="s">
        <v>3</v>
      </c>
      <c r="B4" s="8" t="n">
        <f aca="false">B11*B2</f>
        <v>0.8747605</v>
      </c>
      <c r="C4" s="2"/>
    </row>
    <row r="5" customFormat="false" ht="14.25" hidden="false" customHeight="true" outlineLevel="0" collapsed="false">
      <c r="A5" s="1" t="s">
        <v>4</v>
      </c>
      <c r="B5" s="9" t="n">
        <f aca="false">B4-B3</f>
        <v>0.2247605</v>
      </c>
    </row>
    <row r="6" customFormat="false" ht="14.25" hidden="false" customHeight="true" outlineLevel="0" collapsed="false">
      <c r="A6" s="1" t="s">
        <v>5</v>
      </c>
      <c r="B6" s="10" t="n">
        <v>2.2</v>
      </c>
    </row>
    <row r="7" customFormat="false" ht="14.25" hidden="false" customHeight="true" outlineLevel="0" collapsed="false">
      <c r="A7" s="1" t="s">
        <v>6</v>
      </c>
      <c r="B7" s="11" t="n">
        <v>0.0225</v>
      </c>
    </row>
    <row r="8" customFormat="false" ht="14.25" hidden="false" customHeight="true" outlineLevel="0" collapsed="false">
      <c r="A8" s="1" t="s">
        <v>7</v>
      </c>
      <c r="B8" s="12" t="n">
        <v>0.05</v>
      </c>
    </row>
    <row r="9" customFormat="false" ht="14.25" hidden="false" customHeight="true" outlineLevel="0" collapsed="false">
      <c r="A9" s="1" t="s">
        <v>8</v>
      </c>
      <c r="B9" s="13" t="n">
        <f aca="false">(B8*B13)</f>
        <v>77852.2223270737</v>
      </c>
      <c r="C9" s="14"/>
      <c r="D9" s="14"/>
      <c r="E9" s="14"/>
      <c r="F9" s="14"/>
      <c r="G9" s="14"/>
      <c r="H9" s="14"/>
      <c r="I9" s="14"/>
      <c r="J9" s="14"/>
      <c r="K9" s="14"/>
      <c r="L9" s="15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4.25" hidden="false" customHeight="true" outlineLevel="0" collapsed="false">
      <c r="A10" s="1" t="s">
        <v>9</v>
      </c>
      <c r="B10" s="13" t="n">
        <f aca="false">B9*365</f>
        <v>28416061.1493819</v>
      </c>
      <c r="C10" s="2"/>
      <c r="D10" s="2"/>
      <c r="E10" s="2"/>
      <c r="L10" s="16"/>
    </row>
    <row r="11" customFormat="false" ht="14.25" hidden="false" customHeight="true" outlineLevel="0" collapsed="false">
      <c r="A11" s="7" t="s">
        <v>10</v>
      </c>
      <c r="B11" s="17" t="n">
        <f aca="false">102913/1000000</f>
        <v>0.102913</v>
      </c>
      <c r="C11" s="2"/>
      <c r="D11" s="2"/>
      <c r="E11" s="2"/>
      <c r="L11" s="16" t="e">
        <f aca="false">#REF!*365</f>
        <v>#REF!</v>
      </c>
    </row>
    <row r="12" customFormat="false" ht="14.25" hidden="false" customHeight="true" outlineLevel="0" collapsed="false">
      <c r="A12" s="1" t="s">
        <v>11</v>
      </c>
      <c r="B12" s="18" t="n">
        <v>31.791</v>
      </c>
      <c r="C12" s="2"/>
      <c r="D12" s="2"/>
      <c r="E12" s="2"/>
      <c r="L12" s="3" t="e">
        <f aca="false">#REF!*365</f>
        <v>#REF!</v>
      </c>
    </row>
    <row r="13" customFormat="false" ht="14.25" hidden="false" customHeight="true" outlineLevel="0" collapsed="false">
      <c r="A13" s="1" t="s">
        <v>12</v>
      </c>
      <c r="B13" s="19" t="n">
        <f aca="false">(B7*(B6*1000000000))/B12</f>
        <v>1557044.44654147</v>
      </c>
      <c r="C13" s="2"/>
      <c r="D13" s="2"/>
      <c r="E13" s="2"/>
    </row>
    <row r="14" customFormat="false" ht="14.25" hidden="false" customHeight="true" outlineLevel="0" collapsed="false">
      <c r="A14" s="1" t="s">
        <v>13</v>
      </c>
      <c r="B14" s="20" t="n">
        <f aca="false">B13/30000</f>
        <v>51.9014815513825</v>
      </c>
      <c r="C14" s="2"/>
      <c r="D14" s="2"/>
      <c r="E14" s="2"/>
      <c r="L14" s="16" t="e">
        <f aca="false">#REF!*365</f>
        <v>#REF!</v>
      </c>
    </row>
    <row r="15" customFormat="false" ht="14.25" hidden="false" customHeight="true" outlineLevel="0" collapsed="false">
      <c r="A15" s="1" t="s">
        <v>14</v>
      </c>
      <c r="B15" s="21" t="n">
        <f aca="false">(B12*B13)/1000000</f>
        <v>49.5</v>
      </c>
      <c r="C15" s="2"/>
      <c r="D15" s="2"/>
      <c r="E15" s="2"/>
    </row>
    <row r="16" customFormat="false" ht="14.25" hidden="false" customHeight="true" outlineLevel="0" collapsed="false">
      <c r="A16" s="1" t="s">
        <v>15</v>
      </c>
      <c r="B16" s="21" t="n">
        <f aca="false">B13*B11</f>
        <v>160240.115126923</v>
      </c>
      <c r="D16" s="22"/>
    </row>
    <row r="17" customFormat="false" ht="14.25" hidden="false" customHeight="true" outlineLevel="0" collapsed="false">
      <c r="A17" s="1" t="s">
        <v>16</v>
      </c>
      <c r="B17" s="23" t="n">
        <f aca="false">B13*B5</f>
        <v>349962.088326885</v>
      </c>
      <c r="C17" s="2"/>
      <c r="D17" s="24"/>
      <c r="E17" s="2"/>
    </row>
    <row r="18" customFormat="false" ht="14.25" hidden="false" customHeight="true" outlineLevel="0" collapsed="false">
      <c r="A18" s="25" t="s">
        <v>17</v>
      </c>
      <c r="B18" s="26" t="n">
        <f aca="false">B17*365</f>
        <v>127736162.239313</v>
      </c>
      <c r="C18" s="2"/>
      <c r="D18" s="27"/>
      <c r="E18" s="2"/>
    </row>
    <row r="19" customFormat="false" ht="14.25" hidden="false" customHeight="true" outlineLevel="0" collapsed="false">
      <c r="A19" s="28" t="s">
        <v>18</v>
      </c>
      <c r="B19" s="29" t="n">
        <f aca="false">B18-B10</f>
        <v>99320101.0899311</v>
      </c>
      <c r="C19" s="2"/>
      <c r="D19" s="30"/>
      <c r="E19" s="2"/>
    </row>
    <row r="20" customFormat="false" ht="14.25" hidden="false" customHeight="true" outlineLevel="0" collapsed="false">
      <c r="B20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2000-11-20T21:18:36Z</dcterms:created>
  <dc:creator>Suderman</dc:creator>
  <dc:description/>
  <dc:language>en-US</dc:language>
  <cp:lastModifiedBy>Suderman</cp:lastModifiedBy>
  <cp:revision>0</cp:revision>
  <dc:subject/>
  <dc:title/>
</cp:coreProperties>
</file>